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04_介護事業係2\★★★コロナ介護サービス事業所等に対するサービス継続支援事業\★★★★R5サービス提供体制確保事業\★HP\10月以降分受付開始のHP編集\完成品\"/>
    </mc:Choice>
  </mc:AlternateContent>
  <xr:revisionPtr revIDLastSave="0" documentId="13_ncr:1_{846B0423-2523-4AA7-ACC8-11C42FEBE246}" xr6:coauthVersionLast="47" xr6:coauthVersionMax="47" xr10:uidLastSave="{00000000-0000-0000-0000-000000000000}"/>
  <bookViews>
    <workbookView xWindow="-120" yWindow="-120" windowWidth="29040" windowHeight="15840" tabRatio="822" activeTab="1" xr2:uid="{00000000-000D-0000-FFFF-FFFF00000000}"/>
  </bookViews>
  <sheets>
    <sheet name="（はじめにお読みください）" sheetId="25" r:id="rId1"/>
    <sheet name="（様式１）総括表 (令和５年10月以降) " sheetId="50" r:id="rId2"/>
    <sheet name="（様式２）申請額一覧  (令和５年10月以降) " sheetId="51" r:id="rId3"/>
    <sheet name="個票１" sheetId="53" r:id="rId4"/>
    <sheet name="個票２" sheetId="58" r:id="rId5"/>
    <sheet name="個票３" sheetId="59" r:id="rId6"/>
  </sheets>
  <definedNames>
    <definedName name="_xlnm.Print_Area" localSheetId="0">'（はじめにお読みください）'!$A$1:$F$23</definedName>
    <definedName name="_xlnm.Print_Area" localSheetId="1">'（様式１）総括表 (令和５年10月以降) '!$A$1:$AM$63</definedName>
    <definedName name="_xlnm.Print_Area" localSheetId="2">'（様式２）申請額一覧  (令和５年10月以降) '!$A$1:$N$28</definedName>
    <definedName name="_xlnm.Print_Area" localSheetId="3">個票１!$A$1:$AM$103</definedName>
    <definedName name="_xlnm.Print_Area" localSheetId="4">個票２!$A$1:$AM$103</definedName>
    <definedName name="_xlnm.Print_Area" localSheetId="5">個票３!$A$1:$AM$103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 i="59" l="1"/>
  <c r="B143" i="59"/>
  <c r="C142" i="59"/>
  <c r="B142" i="59"/>
  <c r="C141" i="59"/>
  <c r="B141" i="59"/>
  <c r="C140" i="59"/>
  <c r="B140" i="59"/>
  <c r="C139" i="59"/>
  <c r="B139" i="59"/>
  <c r="C138" i="59"/>
  <c r="B138" i="59"/>
  <c r="C137" i="59"/>
  <c r="B137" i="59"/>
  <c r="C136" i="59"/>
  <c r="B136" i="59"/>
  <c r="C135" i="59"/>
  <c r="B135" i="59"/>
  <c r="C134" i="59"/>
  <c r="B134" i="59"/>
  <c r="C133" i="59"/>
  <c r="B133" i="59"/>
  <c r="C132" i="59"/>
  <c r="B132" i="59"/>
  <c r="C131" i="59"/>
  <c r="B131" i="59"/>
  <c r="C130" i="59"/>
  <c r="B130" i="59"/>
  <c r="C118" i="59"/>
  <c r="B118" i="59"/>
  <c r="C117" i="59"/>
  <c r="B117" i="59"/>
  <c r="F80" i="59"/>
  <c r="AI58" i="59" s="1"/>
  <c r="AA58" i="59"/>
  <c r="F56" i="59"/>
  <c r="AF66" i="59"/>
  <c r="F49" i="59"/>
  <c r="Y13" i="59" s="1"/>
  <c r="AF27" i="59"/>
  <c r="AI13" i="59"/>
  <c r="O13" i="59"/>
  <c r="C143" i="58"/>
  <c r="B143" i="58"/>
  <c r="C142" i="58"/>
  <c r="B142" i="58"/>
  <c r="C141" i="58"/>
  <c r="B141" i="58"/>
  <c r="C140" i="58"/>
  <c r="B140" i="58"/>
  <c r="C139" i="58"/>
  <c r="B139" i="58"/>
  <c r="C138" i="58"/>
  <c r="B138" i="58"/>
  <c r="C137" i="58"/>
  <c r="B137" i="58"/>
  <c r="C136" i="58"/>
  <c r="B136" i="58"/>
  <c r="C135" i="58"/>
  <c r="B135" i="58"/>
  <c r="C134" i="58"/>
  <c r="B134" i="58"/>
  <c r="C133" i="58"/>
  <c r="B133" i="58"/>
  <c r="C132" i="58"/>
  <c r="B132" i="58"/>
  <c r="C131" i="58"/>
  <c r="B131" i="58"/>
  <c r="C130" i="58"/>
  <c r="B130" i="58"/>
  <c r="C118" i="58"/>
  <c r="B118" i="58"/>
  <c r="C117" i="58"/>
  <c r="B117" i="58"/>
  <c r="F80" i="58"/>
  <c r="AI58" i="58" s="1"/>
  <c r="AA58" i="58"/>
  <c r="F56" i="58"/>
  <c r="AF66" i="58"/>
  <c r="F49" i="58"/>
  <c r="Y13" i="58" s="1"/>
  <c r="AF27" i="58"/>
  <c r="AI13" i="58"/>
  <c r="O13" i="58"/>
  <c r="AF66" i="53"/>
  <c r="G17" i="51"/>
  <c r="E9" i="51"/>
  <c r="H13" i="51"/>
  <c r="E15" i="51"/>
  <c r="K14" i="51"/>
  <c r="C6" i="51"/>
  <c r="H7" i="51"/>
  <c r="C12" i="51"/>
  <c r="E8" i="51"/>
  <c r="E6" i="51"/>
  <c r="K20" i="51"/>
  <c r="G18" i="51"/>
  <c r="K15" i="51"/>
  <c r="C11" i="51"/>
  <c r="D17" i="51"/>
  <c r="E16" i="51"/>
  <c r="K16" i="51"/>
  <c r="D11" i="51"/>
  <c r="G14" i="51"/>
  <c r="E13" i="51"/>
  <c r="C20" i="51"/>
  <c r="K12" i="51"/>
  <c r="C7" i="51"/>
  <c r="G12" i="51"/>
  <c r="G10" i="51"/>
  <c r="C19" i="51"/>
  <c r="K11" i="51"/>
  <c r="K6" i="51"/>
  <c r="H8" i="51"/>
  <c r="K7" i="51"/>
  <c r="D8" i="51"/>
  <c r="H14" i="51"/>
  <c r="K9" i="51"/>
  <c r="G8" i="51"/>
  <c r="H18" i="51"/>
  <c r="E11" i="51"/>
  <c r="G15" i="51"/>
  <c r="K18" i="51"/>
  <c r="H9" i="51"/>
  <c r="H19" i="51"/>
  <c r="D13" i="51"/>
  <c r="E18" i="51"/>
  <c r="H11" i="51"/>
  <c r="C17" i="51"/>
  <c r="G6" i="51"/>
  <c r="C15" i="51"/>
  <c r="G19" i="51"/>
  <c r="C18" i="51"/>
  <c r="D18" i="51"/>
  <c r="D12" i="51"/>
  <c r="D10" i="51"/>
  <c r="C8" i="51"/>
  <c r="E14" i="51"/>
  <c r="K10" i="51"/>
  <c r="D15" i="51"/>
  <c r="K17" i="51"/>
  <c r="H17" i="51"/>
  <c r="D9" i="51"/>
  <c r="G9" i="51"/>
  <c r="C16" i="51"/>
  <c r="E10" i="51"/>
  <c r="E7" i="51"/>
  <c r="D16" i="51"/>
  <c r="G11" i="51"/>
  <c r="G13" i="51"/>
  <c r="K19" i="51"/>
  <c r="H16" i="51"/>
  <c r="D6" i="51"/>
  <c r="E19" i="51"/>
  <c r="H20" i="51"/>
  <c r="D14" i="51"/>
  <c r="E17" i="51"/>
  <c r="C14" i="51"/>
  <c r="H15" i="51"/>
  <c r="D19" i="51"/>
  <c r="K8" i="51"/>
  <c r="G16" i="51"/>
  <c r="E12" i="51"/>
  <c r="C10" i="51"/>
  <c r="C9" i="51"/>
  <c r="C13" i="51"/>
  <c r="K13" i="51"/>
  <c r="D20" i="51"/>
  <c r="H10" i="51"/>
  <c r="D7" i="51"/>
  <c r="G20" i="51"/>
  <c r="G7" i="51"/>
  <c r="E20" i="51"/>
  <c r="H12" i="51"/>
  <c r="H6" i="51"/>
  <c r="AF27" i="53" l="1"/>
  <c r="J8" i="51"/>
  <c r="J7" i="51"/>
  <c r="J6" i="51"/>
  <c r="F9" i="51"/>
  <c r="F18" i="51"/>
  <c r="J12" i="51"/>
  <c r="F19" i="51"/>
  <c r="J10" i="51"/>
  <c r="J16" i="51"/>
  <c r="F20" i="51"/>
  <c r="F13" i="51"/>
  <c r="F10" i="51"/>
  <c r="F16" i="51"/>
  <c r="F7" i="51"/>
  <c r="J19" i="51"/>
  <c r="J14" i="51"/>
  <c r="J11" i="51"/>
  <c r="F15" i="51"/>
  <c r="F11" i="51"/>
  <c r="J13" i="51"/>
  <c r="J15" i="51"/>
  <c r="J9" i="51"/>
  <c r="J17" i="51"/>
  <c r="F14" i="51"/>
  <c r="F17" i="51"/>
  <c r="J20" i="51"/>
  <c r="J18" i="51"/>
  <c r="F8" i="51"/>
  <c r="F12" i="51"/>
  <c r="C143" i="53" l="1"/>
  <c r="B143" i="53"/>
  <c r="C142" i="53"/>
  <c r="B142" i="53"/>
  <c r="C141" i="53"/>
  <c r="B141" i="53"/>
  <c r="C140" i="53"/>
  <c r="B140" i="53"/>
  <c r="C139" i="53"/>
  <c r="B139" i="53"/>
  <c r="C138" i="53"/>
  <c r="B138" i="53"/>
  <c r="C137" i="53"/>
  <c r="B137" i="53"/>
  <c r="C136" i="53"/>
  <c r="B136" i="53"/>
  <c r="C135" i="53"/>
  <c r="B135" i="53"/>
  <c r="C134" i="53"/>
  <c r="B134" i="53"/>
  <c r="C133" i="53"/>
  <c r="B133" i="53"/>
  <c r="C132" i="53"/>
  <c r="B132" i="53"/>
  <c r="C131" i="53"/>
  <c r="B131" i="53"/>
  <c r="C130" i="53"/>
  <c r="B130" i="53"/>
  <c r="C118" i="53"/>
  <c r="B118" i="53"/>
  <c r="C117" i="53"/>
  <c r="B117" i="53"/>
  <c r="F80" i="53"/>
  <c r="AI58" i="53" s="1"/>
  <c r="AA58" i="53"/>
  <c r="F56" i="53"/>
  <c r="AI13" i="53" s="1"/>
  <c r="F49" i="53"/>
  <c r="Y13" i="53" s="1"/>
  <c r="O13" i="53"/>
  <c r="T57" i="50" l="1"/>
  <c r="T55" i="50"/>
  <c r="T53" i="50"/>
  <c r="T51" i="50"/>
  <c r="T49" i="50"/>
  <c r="T47" i="50"/>
  <c r="T45" i="50"/>
  <c r="T43" i="50"/>
  <c r="T41" i="50"/>
  <c r="AD38" i="50"/>
  <c r="AD36" i="50"/>
  <c r="AD34" i="50"/>
  <c r="AD32" i="50"/>
  <c r="AD30" i="50"/>
  <c r="AD28" i="50"/>
  <c r="AD26" i="50"/>
  <c r="AD24" i="50"/>
  <c r="T36" i="50"/>
  <c r="AH56" i="50"/>
  <c r="AH54" i="50"/>
  <c r="AH52" i="50"/>
  <c r="AH50" i="50"/>
  <c r="AH48" i="50"/>
  <c r="AH44" i="50"/>
  <c r="AH42" i="50"/>
  <c r="AH40" i="50"/>
  <c r="X38" i="50"/>
  <c r="X36" i="50"/>
  <c r="X34" i="50"/>
  <c r="X32" i="50"/>
  <c r="X30" i="50"/>
  <c r="X28" i="50"/>
  <c r="X26" i="50"/>
  <c r="AD54" i="50"/>
  <c r="AD52" i="50"/>
  <c r="AD50" i="50"/>
  <c r="AD48" i="50"/>
  <c r="T32" i="50"/>
  <c r="AD56" i="50"/>
  <c r="X56" i="50"/>
  <c r="X54" i="50"/>
  <c r="X52" i="50"/>
  <c r="X50" i="50"/>
  <c r="X48" i="50"/>
  <c r="X44" i="50"/>
  <c r="X42" i="50"/>
  <c r="AH39" i="50"/>
  <c r="AH37" i="50"/>
  <c r="AH35" i="50"/>
  <c r="AH31" i="50"/>
  <c r="AH29" i="50"/>
  <c r="AH27" i="50"/>
  <c r="AD27" i="50"/>
  <c r="AH36" i="50"/>
  <c r="AH26" i="50"/>
  <c r="AD40" i="50"/>
  <c r="T26" i="50"/>
  <c r="T56" i="50"/>
  <c r="T54" i="50"/>
  <c r="T52" i="50"/>
  <c r="T50" i="50"/>
  <c r="T48" i="50"/>
  <c r="T44" i="50"/>
  <c r="T42" i="50"/>
  <c r="AD39" i="50"/>
  <c r="AD37" i="50"/>
  <c r="AD35" i="50"/>
  <c r="AD31" i="50"/>
  <c r="AD29" i="50"/>
  <c r="AH32" i="50"/>
  <c r="AD42" i="50"/>
  <c r="T28" i="50"/>
  <c r="AH57" i="50"/>
  <c r="AH55" i="50"/>
  <c r="AH53" i="50"/>
  <c r="AH51" i="50"/>
  <c r="AH49" i="50"/>
  <c r="AH47" i="50"/>
  <c r="AH45" i="50"/>
  <c r="AH43" i="50"/>
  <c r="AH41" i="50"/>
  <c r="X39" i="50"/>
  <c r="X37" i="50"/>
  <c r="X35" i="50"/>
  <c r="X31" i="50"/>
  <c r="X29" i="50"/>
  <c r="X27" i="50"/>
  <c r="T27" i="50"/>
  <c r="X41" i="50"/>
  <c r="AH30" i="50"/>
  <c r="AD44" i="50"/>
  <c r="T30" i="50"/>
  <c r="AD57" i="50"/>
  <c r="AD55" i="50"/>
  <c r="AD53" i="50"/>
  <c r="AD51" i="50"/>
  <c r="AD49" i="50"/>
  <c r="AD47" i="50"/>
  <c r="AD45" i="50"/>
  <c r="AD43" i="50"/>
  <c r="AD41" i="50"/>
  <c r="T39" i="50"/>
  <c r="T37" i="50"/>
  <c r="T35" i="50"/>
  <c r="T31" i="50"/>
  <c r="T29" i="50"/>
  <c r="AH34" i="50"/>
  <c r="AH24" i="50"/>
  <c r="T34" i="50"/>
  <c r="X57" i="50"/>
  <c r="X55" i="50"/>
  <c r="X53" i="50"/>
  <c r="X51" i="50"/>
  <c r="X49" i="50"/>
  <c r="X47" i="50"/>
  <c r="X45" i="50"/>
  <c r="X43" i="50"/>
  <c r="AH38" i="50"/>
  <c r="AH28" i="50"/>
  <c r="T38" i="50"/>
  <c r="F6" i="51"/>
  <c r="L8" i="51" l="1"/>
  <c r="I8" i="51"/>
  <c r="L7" i="51"/>
  <c r="L6" i="51"/>
  <c r="I7" i="51"/>
  <c r="T23" i="50" s="1"/>
  <c r="I6" i="51"/>
  <c r="X24" i="50"/>
  <c r="L19" i="51"/>
  <c r="I17" i="51"/>
  <c r="L15" i="51"/>
  <c r="I15" i="51"/>
  <c r="L13" i="51"/>
  <c r="I11" i="51"/>
  <c r="L17" i="51"/>
  <c r="I12" i="51"/>
  <c r="L11" i="51"/>
  <c r="I9" i="51"/>
  <c r="I13" i="51"/>
  <c r="L18" i="51"/>
  <c r="L20" i="51"/>
  <c r="L9" i="51"/>
  <c r="I20" i="51"/>
  <c r="I14" i="51"/>
  <c r="I16" i="51"/>
  <c r="I18" i="51"/>
  <c r="L16" i="51"/>
  <c r="L10" i="51"/>
  <c r="L12" i="51"/>
  <c r="L14" i="51"/>
  <c r="I10" i="51"/>
  <c r="I19" i="51"/>
  <c r="T33" i="50" l="1"/>
  <c r="X33" i="50"/>
  <c r="AH33" i="50"/>
  <c r="AD33" i="50"/>
  <c r="X23" i="50"/>
  <c r="T46" i="50"/>
  <c r="X46" i="50"/>
  <c r="AD23" i="50"/>
  <c r="AD46" i="50"/>
  <c r="AH46" i="50"/>
  <c r="AH23" i="50"/>
  <c r="M8" i="51"/>
  <c r="AH25" i="50"/>
  <c r="AD25" i="50"/>
  <c r="T24" i="50"/>
  <c r="X25" i="50"/>
  <c r="T25" i="50"/>
  <c r="M7" i="51"/>
  <c r="M6" i="51"/>
  <c r="M11" i="51"/>
  <c r="L21" i="51"/>
  <c r="M19" i="51"/>
  <c r="M14" i="51"/>
  <c r="M12" i="51"/>
  <c r="M15" i="51"/>
  <c r="M10" i="51"/>
  <c r="M20" i="51"/>
  <c r="M13" i="51"/>
  <c r="I21" i="51"/>
  <c r="M18" i="51"/>
  <c r="M9" i="51"/>
  <c r="M17" i="51"/>
  <c r="M16" i="51"/>
  <c r="AD58" i="50" l="1"/>
  <c r="X58" i="50"/>
  <c r="AH58" i="50"/>
  <c r="T58" i="50"/>
  <c r="M21" i="51"/>
  <c r="T5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L12" authorId="0" shapeId="0" xr:uid="{52AD8740-FF9C-4AB4-AABB-3F60FBC1114C}">
      <text>
        <r>
          <rPr>
            <sz val="9"/>
            <color indexed="81"/>
            <rFont val="MS P ゴシック"/>
            <family val="3"/>
            <charset val="128"/>
          </rPr>
          <t>事業所名ではなく</t>
        </r>
        <r>
          <rPr>
            <b/>
            <u/>
            <sz val="9"/>
            <color indexed="10"/>
            <rFont val="MS P ゴシック"/>
            <family val="3"/>
            <charset val="128"/>
          </rPr>
          <t>申請法人</t>
        </r>
        <r>
          <rPr>
            <sz val="9"/>
            <color indexed="81"/>
            <rFont val="MS P ゴシック"/>
            <family val="3"/>
            <charset val="128"/>
          </rPr>
          <t>の名称、所在地及び代表者名等を記入すること。</t>
        </r>
      </text>
    </comment>
    <comment ref="S16" authorId="0" shapeId="0" xr:uid="{8F1542F5-A6DF-4059-A521-39884420B653}">
      <text>
        <r>
          <rPr>
            <sz val="9"/>
            <color indexed="81"/>
            <rFont val="MS P ゴシック"/>
            <family val="3"/>
            <charset val="128"/>
          </rPr>
          <t xml:space="preserve">「申請に関する担当者」に繋がる電話番号及びメールアドレス(必須)を記入すること。
</t>
        </r>
      </text>
    </comment>
    <comment ref="S17" authorId="0" shapeId="0" xr:uid="{218B21B1-813D-4882-B878-00DBF9F86CE0}">
      <text>
        <r>
          <rPr>
            <sz val="9"/>
            <color indexed="81"/>
            <rFont val="MS P ゴシック"/>
            <family val="3"/>
            <charset val="128"/>
          </rPr>
          <t>代表者欄については、事業所ではなく申請法人の代表者職・氏名を記入すること。
※当該欄の職氏名が交付決定通知に記載されますので、正確に記入すること。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厚生労働省ネットワークシステム</author>
  </authors>
  <commentList>
    <comment ref="AG4" authorId="0" shapeId="0" xr:uid="{83E6E50A-0F62-4498-9938-CD2F73FF1C18}">
      <text>
        <r>
          <rPr>
            <sz val="9"/>
            <color indexed="81"/>
            <rFont val="ＭＳ Ｐゴシック"/>
            <family val="3"/>
            <charset val="128"/>
            <scheme val="minor"/>
          </rPr>
          <t>介護サービスの指定を受けている場合は入力してください。</t>
        </r>
      </text>
    </comment>
    <comment ref="AG5" authorId="0" shapeId="0" xr:uid="{0A15E6BF-61DB-4C60-9358-D4C237AC8909}">
      <text>
        <r>
          <rPr>
            <sz val="9"/>
            <color indexed="81"/>
            <rFont val="ＭＳ Ｐゴシック"/>
            <family val="3"/>
            <charset val="128"/>
            <scheme val="minor"/>
          </rPr>
          <t xml:space="preserve">定員によって基準単価が変動する場合のみ入力してください。
</t>
        </r>
      </text>
    </comment>
    <comment ref="O13" authorId="1" shapeId="0" xr:uid="{D0A190D7-BAB3-4FAE-80E5-BCBA9BEBD983}">
      <text>
        <r>
          <rPr>
            <sz val="9"/>
            <color indexed="81"/>
            <rFont val="MS P ゴシック"/>
            <family val="3"/>
            <charset val="128"/>
          </rPr>
          <t>｢サービス種別｣を選択し、定員を入力(短期入所系と入所施設・居住系）することで、基準額が表示されます。</t>
        </r>
      </text>
    </comment>
    <comment ref="AA58" authorId="1" shapeId="0" xr:uid="{DCA5B070-0D81-41D6-925B-F051217BA169}">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厚生労働省ネットワークシステム</author>
  </authors>
  <commentList>
    <comment ref="AG4" authorId="0" shapeId="0" xr:uid="{2884DC18-0D17-4EAA-A2C7-83E44933F7F6}">
      <text>
        <r>
          <rPr>
            <sz val="9"/>
            <color indexed="81"/>
            <rFont val="ＭＳ Ｐゴシック"/>
            <family val="3"/>
            <charset val="128"/>
            <scheme val="minor"/>
          </rPr>
          <t>介護サービスの指定を受けている場合は入力してください。</t>
        </r>
      </text>
    </comment>
    <comment ref="AG5" authorId="0" shapeId="0" xr:uid="{75808DF4-5F76-4DB2-8A38-E52A3E45CFDC}">
      <text>
        <r>
          <rPr>
            <sz val="9"/>
            <color indexed="81"/>
            <rFont val="ＭＳ Ｐゴシック"/>
            <family val="3"/>
            <charset val="128"/>
            <scheme val="minor"/>
          </rPr>
          <t xml:space="preserve">定員によって基準単価が変動する場合のみ入力してください。
</t>
        </r>
      </text>
    </comment>
    <comment ref="O13" authorId="1" shapeId="0" xr:uid="{2D5EE86C-464F-4C0D-BD98-782CB9B5A353}">
      <text>
        <r>
          <rPr>
            <sz val="9"/>
            <color indexed="81"/>
            <rFont val="MS P ゴシック"/>
            <family val="3"/>
            <charset val="128"/>
          </rPr>
          <t>｢サービス種別｣を選択し、定員を入力(短期入所系と入所施設・居住系）することで、基準額が表示されます。</t>
        </r>
      </text>
    </comment>
    <comment ref="AA58" authorId="1" shapeId="0" xr:uid="{F39415E4-36A9-4B46-910D-3FAD07F2C5D9}">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厚生労働省ネットワークシステム</author>
  </authors>
  <commentList>
    <comment ref="AG4" authorId="0" shapeId="0" xr:uid="{A6C9F7EB-92F5-43A6-98A0-A886D183124D}">
      <text>
        <r>
          <rPr>
            <sz val="9"/>
            <color indexed="81"/>
            <rFont val="ＭＳ Ｐゴシック"/>
            <family val="3"/>
            <charset val="128"/>
            <scheme val="minor"/>
          </rPr>
          <t>介護サービスの指定を受けている場合は入力してください。</t>
        </r>
      </text>
    </comment>
    <comment ref="O13" authorId="1" shapeId="0" xr:uid="{37ABD3FC-D92E-455A-B4BD-A324C37B0E32}">
      <text>
        <r>
          <rPr>
            <sz val="9"/>
            <color indexed="81"/>
            <rFont val="MS P ゴシック"/>
            <family val="3"/>
            <charset val="128"/>
          </rPr>
          <t>｢サービス種別｣を選択し、定員を入力(短期入所系と入所施設・居住系）することで、基準額が表示されます。</t>
        </r>
      </text>
    </comment>
    <comment ref="AA58" authorId="1" shapeId="0" xr:uid="{92BE876D-C22C-4F2A-9F2D-A245179572A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sharedStrings.xml><?xml version="1.0" encoding="utf-8"?>
<sst xmlns="http://schemas.openxmlformats.org/spreadsheetml/2006/main" count="884" uniqueCount="269">
  <si>
    <t>フリガナ</t>
    <phoneticPr fontId="2"/>
  </si>
  <si>
    <t>殿</t>
    <rPh sb="0" eb="1">
      <t>トノ</t>
    </rPh>
    <phoneticPr fontId="2"/>
  </si>
  <si>
    <t>日</t>
    <rPh sb="0" eb="1">
      <t>ニチ</t>
    </rPh>
    <phoneticPr fontId="2"/>
  </si>
  <si>
    <t>月</t>
    <rPh sb="0" eb="1">
      <t>ゲツ</t>
    </rPh>
    <phoneticPr fontId="2"/>
  </si>
  <si>
    <t>年</t>
    <rPh sb="0" eb="1">
      <t>ネン</t>
    </rPh>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</si>
  <si>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</si>
  <si>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</si>
  <si>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</si>
  <si>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</si>
  <si>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</si>
  <si>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</si>
  <si>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</si>
  <si>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</si>
  <si>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</si>
  <si>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</si>
  <si>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</si>
  <si>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</si>
  <si>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</si>
  <si>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</si>
  <si>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</si>
  <si>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</si>
  <si>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</si>
  <si>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</si>
  <si>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</si>
  <si>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</si>
  <si>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</si>
  <si>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</si>
  <si>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</si>
  <si>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</si>
  <si>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</si>
  <si>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</si>
  <si>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</si>
  <si>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</si>
  <si>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</si>
  <si>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</si>
  <si>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</si>
  <si>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</si>
  <si>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</si>
  <si>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</si>
  <si>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</si>
  <si>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</si>
  <si>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</si>
  <si>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管理者の氏名</t>
    <rPh sb="0" eb="3">
      <t>カンリシャ</t>
    </rPh>
    <rPh sb="4" eb="6">
      <t>シメイ</t>
    </rPh>
    <phoneticPr fontId="2"/>
  </si>
  <si>
    <t>助成対象の区分</t>
    <rPh sb="0" eb="2">
      <t>ジョセイ</t>
    </rPh>
    <rPh sb="2" eb="4">
      <t>タイショウ</t>
    </rPh>
    <rPh sb="5" eb="7">
      <t>クブン</t>
    </rPh>
    <phoneticPr fontId="2"/>
  </si>
  <si>
    <t>費目</t>
    <rPh sb="0" eb="2">
      <t>ヒモク</t>
    </rPh>
    <phoneticPr fontId="2"/>
  </si>
  <si>
    <t>用途・品目・数量等</t>
    <rPh sb="0" eb="2">
      <t>ヨウト</t>
    </rPh>
    <rPh sb="3" eb="5">
      <t>ヒンモク</t>
    </rPh>
    <rPh sb="6" eb="8">
      <t>スウリョウ</t>
    </rPh>
    <rPh sb="8" eb="9">
      <t>トウ</t>
    </rPh>
    <phoneticPr fontId="2"/>
  </si>
  <si>
    <t>所要額</t>
    <rPh sb="0" eb="3">
      <t>ショヨウガク</t>
    </rPh>
    <phoneticPr fontId="2"/>
  </si>
  <si>
    <t>所要額(円)</t>
    <rPh sb="0" eb="3">
      <t>ショヨウガク</t>
    </rPh>
    <rPh sb="4" eb="5">
      <t>エン</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</si>
  <si>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</si>
  <si>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</si>
  <si>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</si>
  <si>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</si>
  <si>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</si>
  <si>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</si>
  <si>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</si>
  <si>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</si>
  <si>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</si>
  <si>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</si>
  <si>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</si>
  <si>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</si>
  <si>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</si>
  <si>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千円</t>
    <rPh sb="0" eb="2">
      <t>センエン</t>
    </rPh>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</si>
  <si>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</si>
  <si>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</si>
  <si>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</si>
  <si>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</si>
  <si>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</si>
  <si>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</si>
  <si>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</si>
  <si>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</si>
  <si>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</si>
  <si>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</si>
  <si>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</si>
  <si>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</si>
  <si>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</si>
  <si>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基準単価</t>
    <rPh sb="0" eb="2">
      <t>キジュン</t>
    </rPh>
    <rPh sb="2" eb="4">
      <t>タンカ</t>
    </rPh>
    <phoneticPr fontId="2"/>
  </si>
  <si>
    <t>基準単価(a)</t>
    <rPh sb="0" eb="2">
      <t>キジュン</t>
    </rPh>
    <rPh sb="2" eb="4">
      <t>タンカ</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</si>
  <si>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</si>
  <si>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</si>
  <si>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</si>
  <si>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No.</t>
    <phoneticPr fontId="2"/>
  </si>
  <si>
    <t>（注）</t>
    <rPh sb="1" eb="2">
      <t>チュウ</t>
    </rPh>
    <phoneticPr fontId="2"/>
  </si>
  <si>
    <t>合計</t>
    <rPh sb="0" eb="2">
      <t>ゴウケイ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</si>
  <si>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</si>
  <si>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</si>
  <si>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　　令和</t>
    <rPh sb="2" eb="4">
      <t>レイワ</t>
    </rPh>
    <phoneticPr fontId="2"/>
  </si>
  <si>
    <t>各事業所の作業</t>
    <rPh sb="0" eb="1">
      <t>カク</t>
    </rPh>
    <rPh sb="1" eb="4">
      <t>ジギョウショ</t>
    </rPh>
    <rPh sb="5" eb="7">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</si>
  <si>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</si>
  <si>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</si>
  <si>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</si>
  <si>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</si>
  <si>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</si>
  <si>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</si>
  <si>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</si>
  <si>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</si>
  <si>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t>
    <phoneticPr fontId="2"/>
  </si>
  <si>
    <t>緊急時介護人材確保・職場環境復旧等支援事業</t>
    <phoneticPr fontId="2"/>
  </si>
  <si>
    <t>（ア）、（イ）</t>
    <phoneticPr fontId="2"/>
  </si>
  <si>
    <t>（ウ）</t>
    <phoneticPr fontId="2"/>
  </si>
  <si>
    <t xml:space="preserve"> （ア）、（イ）</t>
    <phoneticPr fontId="2"/>
  </si>
  <si>
    <t>（イ）･･･新型コロナウイルス感染症の流行に伴い居宅でサービスを提供する通所系サービス事業所</t>
    <phoneticPr fontId="2"/>
  </si>
  <si>
    <t>（ウ）･･･感染者が発生した介護サービス事業所・施設等（以下のいずれかに該当）の利用者の受け入れや当該事業所・施設等に</t>
    <phoneticPr fontId="2"/>
  </si>
  <si>
    <t>応援職員の派遣を行う事業所・施設等</t>
    <phoneticPr fontId="2"/>
  </si>
  <si>
    <t>※１ 介護施設等</t>
    <phoneticPr fontId="2"/>
  </si>
  <si>
    <t>※４　通所系サービス事業所</t>
    <phoneticPr fontId="2"/>
  </si>
  <si>
    <t>　介護老人福祉施設、地域密着型介護老人福祉施設、介護老人保健施設、介護　　医療院、介護療養型医療施設、</t>
    <phoneticPr fontId="2"/>
  </si>
  <si>
    <t>　認知症対応型共同生活介護事業所（短期利用認知症対応型共同生活介護を除く）、養護老人ホーム、軽費老人ホーム、</t>
    <phoneticPr fontId="2"/>
  </si>
  <si>
    <t>　有料老人ホーム及びサービス付き高齢者向け住宅</t>
    <phoneticPr fontId="2"/>
  </si>
  <si>
    <t>　訪問介護事業所、訪問入浴介護事業所、訪問看護事業所、訪問リハビリテーション事業所、定期巡回・随時対応型訪問介護看護事業所、</t>
    <phoneticPr fontId="2"/>
  </si>
  <si>
    <t>　夜間対応型訪問介護事業所、小規模多機能型居宅介護事業所及び看護小規模多機能型居宅介護事業所（訪問サービスに限る）並びに居宅介護支援事業所、</t>
    <phoneticPr fontId="2"/>
  </si>
  <si>
    <t>　並びに認知症対応型共同生活介護事業所（短期利用認知症対応型共同生活介護に限る）</t>
    <phoneticPr fontId="2"/>
  </si>
  <si>
    <t>　通所介護事業所、地域密着型通所介護事業所、療養通所介護事業所、認知症対応型通所介護事業所、通所リハビリテーション事業所、　</t>
    <phoneticPr fontId="2"/>
  </si>
  <si>
    <t>　小規模多機能型居宅介護事業所及び看護小規模多機能型居宅介護事業所（通いサービスに限る）</t>
    <phoneticPr fontId="2"/>
  </si>
  <si>
    <t>区分</t>
    <rPh sb="0" eb="2">
      <t>クブン</t>
    </rPh>
    <phoneticPr fontId="2"/>
  </si>
  <si>
    <t>※２ 訪問系サービス事業所</t>
    <phoneticPr fontId="2"/>
  </si>
  <si>
    <t xml:space="preserve">  福祉用具貸与事業所（ア（ア）の事業を除く）及び居宅療養管理指導事業所</t>
    <phoneticPr fontId="2"/>
  </si>
  <si>
    <t>※３　短期入所系サービス事業所</t>
    <phoneticPr fontId="2"/>
  </si>
  <si>
    <t>　短期入所生活介護事業所、短期入所療養介護事業所、小規模多機能型居宅介護事業所及び看護小規模多機能型居宅介護事業所（宿泊サービスに限る）</t>
    <phoneticPr fontId="2"/>
  </si>
  <si>
    <t>※５　高齢者施設等</t>
    <phoneticPr fontId="2"/>
  </si>
  <si>
    <t>　介護老人福祉施設、地域密着型介護老人福祉施設、介護老人保健施設、介護医療院、介護療養型医療施設、認知症対応型共同生活介護事業所、</t>
    <phoneticPr fontId="2"/>
  </si>
  <si>
    <t xml:space="preserve">  養護老人ホーム、軽費老人ホーム、有料老人ホーム及びサービス付き高齢者向け住宅、短期入所生活介護事業所、短期入所療養介護事業所</t>
    <phoneticPr fontId="2"/>
  </si>
  <si>
    <t xml:space="preserve"> （ウ）</t>
    <phoneticPr fontId="2"/>
  </si>
  <si>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2"/>
  </si>
  <si>
    <r>
      <t>通所リハビリテーション事業所</t>
    </r>
    <r>
      <rPr>
        <sz val="9"/>
        <color theme="1"/>
        <rFont val="ＭＳ 明朝"/>
        <family val="1"/>
        <charset val="128"/>
      </rPr>
      <t>（通常規模型）</t>
    </r>
    <phoneticPr fontId="2"/>
  </si>
  <si>
    <r>
      <t>通所リハビリテーション事業所</t>
    </r>
    <r>
      <rPr>
        <sz val="9"/>
        <color theme="1"/>
        <rFont val="ＭＳ 明朝"/>
        <family val="1"/>
        <charset val="128"/>
      </rPr>
      <t>（大規模型（Ⅰ））</t>
    </r>
    <phoneticPr fontId="2"/>
  </si>
  <si>
    <r>
      <t>通所リハビリテーション事業所</t>
    </r>
    <r>
      <rPr>
        <sz val="9"/>
        <color theme="1"/>
        <rFont val="ＭＳ 明朝"/>
        <family val="1"/>
        <charset val="128"/>
      </rPr>
      <t>（大規模型（Ⅱ））</t>
    </r>
    <phoneticPr fontId="2"/>
  </si>
  <si>
    <t>都道府県の作業</t>
    <rPh sb="0" eb="4">
      <t>トドウフケン</t>
    </rPh>
    <rPh sb="5" eb="7">
      <t>サギョウ</t>
    </rPh>
    <phoneticPr fontId="2"/>
  </si>
  <si>
    <t>完成したExcelファイルを都道府県の担当者に送付</t>
    <rPh sb="0" eb="2">
      <t>カンセイ</t>
    </rPh>
    <rPh sb="14" eb="18">
      <t>トドウフケン</t>
    </rPh>
    <rPh sb="19" eb="22">
      <t>タントウシャ</t>
    </rPh>
    <rPh sb="23" eb="25">
      <t>ソウフ</t>
    </rPh>
    <phoneticPr fontId="2"/>
  </si>
  <si>
    <t>通所系</t>
    <rPh sb="0" eb="2">
      <t>ツウショ</t>
    </rPh>
    <rPh sb="2" eb="3">
      <t>ケイ</t>
    </rPh>
    <phoneticPr fontId="2"/>
  </si>
  <si>
    <t>ア、イ</t>
  </si>
  <si>
    <t>ウ</t>
  </si>
  <si>
    <t>ア①</t>
  </si>
  <si>
    <t>ア②</t>
  </si>
  <si>
    <t>ア③</t>
  </si>
  <si>
    <t>ア④</t>
  </si>
  <si>
    <t>ア⑤</t>
  </si>
  <si>
    <t>イ</t>
  </si>
  <si>
    <t>ウA</t>
  </si>
  <si>
    <t>ウB</t>
  </si>
  <si>
    <t>単価１</t>
  </si>
  <si>
    <t>単価2</t>
  </si>
  <si>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</si>
  <si>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</si>
  <si>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</si>
  <si>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</si>
  <si>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</si>
  <si>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</si>
  <si>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</si>
  <si>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</si>
  <si>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/定員</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</si>
  <si>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</si>
  <si>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</si>
  <si>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</si>
  <si>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</si>
  <si>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</si>
  <si>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</si>
  <si>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</si>
  <si>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</si>
  <si>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</si>
  <si>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</si>
  <si>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分類</t>
  </si>
  <si>
    <t>＜積算内訳＞</t>
    <rPh sb="1" eb="3">
      <t>セキサン</t>
    </rPh>
    <rPh sb="3" eb="5">
      <t>ウチワケ</t>
    </rPh>
    <phoneticPr fontId="2"/>
  </si>
  <si>
    <t>（単位:千円）</t>
    <rPh sb="1" eb="3">
      <t>タンイ</t>
    </rPh>
    <rPh sb="4" eb="5">
      <t>セン</t>
    </rPh>
    <rPh sb="5" eb="6">
      <t>エン</t>
    </rPh>
    <phoneticPr fontId="2"/>
  </si>
  <si>
    <t>サービス提供体制確保事業（地域医療介護総合確保基金）</t>
    <rPh sb="13" eb="15">
      <t>チイキ</t>
    </rPh>
    <rPh sb="15" eb="17">
      <t>イリョウ</t>
    </rPh>
    <rPh sb="17" eb="19">
      <t>カイゴ</t>
    </rPh>
    <rPh sb="19" eb="21">
      <t>ソウゴウ</t>
    </rPh>
    <rPh sb="21" eb="23">
      <t>カクホ</t>
    </rPh>
    <rPh sb="23" eb="25">
      <t>キキン</t>
    </rPh>
    <phoneticPr fontId="2"/>
  </si>
  <si>
    <t>都道府県内で必要な作業を行い、事業者に補助金を交付</t>
    <rPh sb="0" eb="4">
      <t>トドウフケン</t>
    </rPh>
    <rPh sb="4" eb="5">
      <t>ナイ</t>
    </rPh>
    <rPh sb="6" eb="8">
      <t>ヒツヨウ</t>
    </rPh>
    <rPh sb="9" eb="11">
      <t>サギョウ</t>
    </rPh>
    <rPh sb="12" eb="13">
      <t>オコナ</t>
    </rPh>
    <rPh sb="15" eb="18">
      <t>ジギョウシャ</t>
    </rPh>
    <rPh sb="19" eb="22">
      <t>ホジョキン</t>
    </rPh>
    <rPh sb="23" eb="25">
      <t>コウフ</t>
    </rPh>
    <phoneticPr fontId="2"/>
  </si>
  <si>
    <t>補助金申請書</t>
    <rPh sb="0" eb="3">
      <t>ホジョキン</t>
    </rPh>
    <rPh sb="3" eb="6">
      <t>シンセイショ</t>
    </rPh>
    <phoneticPr fontId="2"/>
  </si>
  <si>
    <t>令和５年度新型コロナウイルス感染症流行下における介護サービス事業所等のサービス提供体制確保事業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2"/>
  </si>
  <si>
    <t>事業所・施設等名</t>
    <rPh sb="0" eb="3">
      <t>ジギョウショ</t>
    </rPh>
    <rPh sb="4" eb="6">
      <t>シセツ</t>
    </rPh>
    <rPh sb="6" eb="7">
      <t>トウ</t>
    </rPh>
    <rPh sb="7" eb="8">
      <t>メイ</t>
    </rPh>
    <phoneticPr fontId="2"/>
  </si>
  <si>
    <t>事業所・施設等の状況</t>
    <rPh sb="0" eb="3">
      <t>ジギョウショ</t>
    </rPh>
    <rPh sb="4" eb="6">
      <t>シセツ</t>
    </rPh>
    <rPh sb="6" eb="7">
      <t>トウ</t>
    </rPh>
    <rPh sb="8" eb="10">
      <t>ジョウキョウ</t>
    </rPh>
    <phoneticPr fontId="2"/>
  </si>
  <si>
    <t>事業所・施設等の名称</t>
    <rPh sb="0" eb="3">
      <t>ジギョウショ</t>
    </rPh>
    <rPh sb="4" eb="6">
      <t>シセツ</t>
    </rPh>
    <rPh sb="6" eb="7">
      <t>トウ</t>
    </rPh>
    <rPh sb="8" eb="10">
      <t>メイショウ</t>
    </rPh>
    <phoneticPr fontId="2"/>
  </si>
  <si>
    <t>事業所・施設等の所在地</t>
    <rPh sb="0" eb="3">
      <t>ジギョウショ</t>
    </rPh>
    <rPh sb="4" eb="6">
      <t>シセツ</t>
    </rPh>
    <rPh sb="6" eb="7">
      <t>トウ</t>
    </rPh>
    <rPh sb="8" eb="11">
      <t>ショザイチ</t>
    </rPh>
    <phoneticPr fontId="2"/>
  </si>
  <si>
    <t>事業所･施設等数</t>
    <rPh sb="0" eb="3">
      <t>ジギョウショ</t>
    </rPh>
    <rPh sb="4" eb="6">
      <t>シセツ</t>
    </rPh>
    <rPh sb="6" eb="7">
      <t>トウ</t>
    </rPh>
    <rPh sb="7" eb="8">
      <t>スウ</t>
    </rPh>
    <phoneticPr fontId="2"/>
  </si>
  <si>
    <t>令和５年度新型コロナウイルス感染症流行下における介護サービス事業所等の</t>
    <phoneticPr fontId="2"/>
  </si>
  <si>
    <t>所要額①(円)</t>
    <rPh sb="0" eb="3">
      <t>ショヨウガク</t>
    </rPh>
    <rPh sb="5" eb="6">
      <t>エン</t>
    </rPh>
    <phoneticPr fontId="2"/>
  </si>
  <si>
    <t>所要額②(円)</t>
    <rPh sb="0" eb="3">
      <t>ショヨウガク</t>
    </rPh>
    <rPh sb="5" eb="6">
      <t>エン</t>
    </rPh>
    <phoneticPr fontId="2"/>
  </si>
  <si>
    <t>合計</t>
    <phoneticPr fontId="2"/>
  </si>
  <si>
    <t>所要額①(b)</t>
    <rPh sb="0" eb="3">
      <t>ショヨウガク</t>
    </rPh>
    <phoneticPr fontId="2"/>
  </si>
  <si>
    <t>所要額②(c)</t>
    <rPh sb="0" eb="3">
      <t>ショヨウガク</t>
    </rPh>
    <phoneticPr fontId="2"/>
  </si>
  <si>
    <t>申請額(d)</t>
    <rPh sb="0" eb="3">
      <t>シンセイガク</t>
    </rPh>
    <phoneticPr fontId="2"/>
  </si>
  <si>
    <t>基準単価(e)</t>
    <rPh sb="0" eb="2">
      <t>キジュン</t>
    </rPh>
    <rPh sb="2" eb="4">
      <t>タンカ</t>
    </rPh>
    <phoneticPr fontId="2"/>
  </si>
  <si>
    <t>所要額(f)</t>
    <rPh sb="0" eb="3">
      <t>ショヨウガク</t>
    </rPh>
    <phoneticPr fontId="2"/>
  </si>
  <si>
    <t>申請額(g)</t>
    <rPh sb="0" eb="3">
      <t>シンセイガク</t>
    </rPh>
    <phoneticPr fontId="2"/>
  </si>
  <si>
    <t>申請額計(h)</t>
    <rPh sb="0" eb="3">
      <t>シンセイガク</t>
    </rPh>
    <rPh sb="3" eb="4">
      <t>ケイ</t>
    </rPh>
    <phoneticPr fontId="2"/>
  </si>
  <si>
    <t>　「所要額①(b)」、「所要額②(c)」及び「所要額(f)」は「（様式３）事業所・施設等別個票」に記載した所要額（千円未満切り捨て）を記入すること。</t>
    <rPh sb="2" eb="5">
      <t>ショヨウガク</t>
    </rPh>
    <rPh sb="20" eb="21">
      <t>オヨ</t>
    </rPh>
    <rPh sb="23" eb="26">
      <t>ショヨウガク</t>
    </rPh>
    <rPh sb="33" eb="35">
      <t>ヨウシキ</t>
    </rPh>
    <rPh sb="43" eb="44">
      <t>トウ</t>
    </rPh>
    <rPh sb="45" eb="47">
      <t>コヒョウ</t>
    </rPh>
    <rPh sb="49" eb="51">
      <t>キサイ</t>
    </rPh>
    <rPh sb="53" eb="56">
      <t>ショヨウガク</t>
    </rPh>
    <rPh sb="57" eb="58">
      <t>セン</t>
    </rPh>
    <rPh sb="58" eb="61">
      <t>エンミマン</t>
    </rPh>
    <rPh sb="61" eb="62">
      <t>キ</t>
    </rPh>
    <rPh sb="63" eb="64">
      <t>ス</t>
    </rPh>
    <rPh sb="67" eb="69">
      <t>キニュウ</t>
    </rPh>
    <phoneticPr fontId="2"/>
  </si>
  <si>
    <t>　「申請額(d)」は、「基準単価(a)」と「所要額①(b)」を比較して低い方の額及び「所要額②(c)」の合計を、「申請額(g)」は、「基準単価(e)」と「所要額(f)」を比較して低い方の額をぞれぞれ記入すること。</t>
    <rPh sb="2" eb="4">
      <t>シンセイ</t>
    </rPh>
    <rPh sb="4" eb="5">
      <t>ガク</t>
    </rPh>
    <rPh sb="12" eb="14">
      <t>キジュン</t>
    </rPh>
    <rPh sb="14" eb="16">
      <t>タンカ</t>
    </rPh>
    <rPh sb="22" eb="25">
      <t>ショヨウガク</t>
    </rPh>
    <rPh sb="31" eb="33">
      <t>ヒカク</t>
    </rPh>
    <rPh sb="35" eb="36">
      <t>ヒク</t>
    </rPh>
    <rPh sb="37" eb="38">
      <t>ホウ</t>
    </rPh>
    <rPh sb="39" eb="40">
      <t>ガク</t>
    </rPh>
    <rPh sb="40" eb="41">
      <t>オヨ</t>
    </rPh>
    <rPh sb="52" eb="54">
      <t>ゴウケイ</t>
    </rPh>
    <rPh sb="57" eb="59">
      <t>シンセイ</t>
    </rPh>
    <rPh sb="99" eb="101">
      <t>キニュウ</t>
    </rPh>
    <phoneticPr fontId="2"/>
  </si>
  <si>
    <r>
      <t>所要額①</t>
    </r>
    <r>
      <rPr>
        <sz val="5"/>
        <color theme="1"/>
        <rFont val="ＭＳ 明朝"/>
        <family val="1"/>
        <charset val="128"/>
      </rPr>
      <t xml:space="preserve">
(施設内療養費を除く)</t>
    </r>
    <rPh sb="0" eb="3">
      <t>ショヨウガク</t>
    </rPh>
    <rPh sb="6" eb="9">
      <t>シセツナイ</t>
    </rPh>
    <rPh sb="9" eb="11">
      <t>リョウヨウ</t>
    </rPh>
    <rPh sb="11" eb="12">
      <t>ヒ</t>
    </rPh>
    <rPh sb="13" eb="14">
      <t>ノゾ</t>
    </rPh>
    <phoneticPr fontId="2"/>
  </si>
  <si>
    <r>
      <t>所要額②</t>
    </r>
    <r>
      <rPr>
        <sz val="5"/>
        <color theme="1"/>
        <rFont val="ＭＳ 明朝"/>
        <family val="1"/>
        <charset val="128"/>
      </rPr>
      <t xml:space="preserve">
(施設内療養費分)</t>
    </r>
    <rPh sb="0" eb="3">
      <t>ショヨウガク</t>
    </rPh>
    <rPh sb="6" eb="9">
      <t>シセツナイ</t>
    </rPh>
    <rPh sb="9" eb="11">
      <t>リョウヨウ</t>
    </rPh>
    <rPh sb="11" eb="12">
      <t>ヒ</t>
    </rPh>
    <rPh sb="12" eb="13">
      <t>ブン</t>
    </rPh>
    <phoneticPr fontId="2"/>
  </si>
  <si>
    <t>　「基準単価(a)」及び「基準単価(e)」は、「令和５年度新型コロナウイルス感染症流行下における介護サービス事業所等のサービス提供体制確保事業実施要綱」別添３の基準単価を記入すること。</t>
    <rPh sb="2" eb="4">
      <t>キジュン</t>
    </rPh>
    <rPh sb="4" eb="6">
      <t>タンカ</t>
    </rPh>
    <rPh sb="10" eb="11">
      <t>オヨ</t>
    </rPh>
    <rPh sb="13" eb="15">
      <t>キジュン</t>
    </rPh>
    <rPh sb="15" eb="17">
      <t>タンカ</t>
    </rPh>
    <rPh sb="24" eb="26">
      <t>レイワ</t>
    </rPh>
    <rPh sb="27" eb="29">
      <t>ネンド</t>
    </rPh>
    <rPh sb="29" eb="31">
      <t>シンガタ</t>
    </rPh>
    <rPh sb="38" eb="41">
      <t>カンセンショウ</t>
    </rPh>
    <rPh sb="41" eb="43">
      <t>リュウコウ</t>
    </rPh>
    <rPh sb="43" eb="44">
      <t>カ</t>
    </rPh>
    <rPh sb="48" eb="50">
      <t>カイゴ</t>
    </rPh>
    <rPh sb="54" eb="57">
      <t>ジギョウショ</t>
    </rPh>
    <rPh sb="57" eb="58">
      <t>トウ</t>
    </rPh>
    <rPh sb="63" eb="65">
      <t>テイキョウ</t>
    </rPh>
    <rPh sb="65" eb="67">
      <t>タイセイ</t>
    </rPh>
    <rPh sb="67" eb="69">
      <t>カクホ</t>
    </rPh>
    <rPh sb="69" eb="71">
      <t>ジギョウ</t>
    </rPh>
    <rPh sb="71" eb="73">
      <t>ジッシ</t>
    </rPh>
    <rPh sb="73" eb="75">
      <t>ヨウコウ</t>
    </rPh>
    <phoneticPr fontId="2"/>
  </si>
  <si>
    <t>　「申請額計(h)」は、「申請額(d)」と「申請額(g)」の合計額を記入すること。（自動計算）</t>
    <rPh sb="2" eb="4">
      <t>シンセイ</t>
    </rPh>
    <rPh sb="4" eb="5">
      <t>ガク</t>
    </rPh>
    <rPh sb="5" eb="6">
      <t>ケイ</t>
    </rPh>
    <rPh sb="13" eb="16">
      <t>シンセイガク</t>
    </rPh>
    <rPh sb="22" eb="25">
      <t>シンセイガク</t>
    </rPh>
    <rPh sb="30" eb="33">
      <t>ゴウケイガク</t>
    </rPh>
    <rPh sb="34" eb="36">
      <t>キニュウ</t>
    </rPh>
    <rPh sb="42" eb="44">
      <t>ジドウ</t>
    </rPh>
    <rPh sb="44" eb="46">
      <t>ケイサン</t>
    </rPh>
    <phoneticPr fontId="2"/>
  </si>
  <si>
    <t>＜積算内訳①：施設内療養費を除く＞</t>
    <rPh sb="1" eb="3">
      <t>セキサン</t>
    </rPh>
    <rPh sb="3" eb="5">
      <t>ウチワケ</t>
    </rPh>
    <rPh sb="7" eb="10">
      <t>シセツナイ</t>
    </rPh>
    <rPh sb="10" eb="12">
      <t>リョウヨウ</t>
    </rPh>
    <rPh sb="12" eb="13">
      <t>ヒ</t>
    </rPh>
    <rPh sb="14" eb="15">
      <t>ノゾ</t>
    </rPh>
    <phoneticPr fontId="2"/>
  </si>
  <si>
    <t>＜積算内訳②：施設内療養費分＞</t>
    <rPh sb="1" eb="3">
      <t>セキサン</t>
    </rPh>
    <rPh sb="3" eb="5">
      <t>ウチワケ</t>
    </rPh>
    <rPh sb="7" eb="10">
      <t>シセツナイ</t>
    </rPh>
    <rPh sb="10" eb="12">
      <t>リョウヨウ</t>
    </rPh>
    <rPh sb="12" eb="13">
      <t>ヒ</t>
    </rPh>
    <rPh sb="13" eb="14">
      <t>ブン</t>
    </rPh>
    <phoneticPr fontId="2"/>
  </si>
  <si>
    <t>人数・日数等</t>
    <rPh sb="0" eb="2">
      <t>ニンズウ</t>
    </rPh>
    <rPh sb="3" eb="5">
      <t>ニッスウ</t>
    </rPh>
    <rPh sb="5" eb="6">
      <t>トウ</t>
    </rPh>
    <phoneticPr fontId="2"/>
  </si>
  <si>
    <t>（ウ）感染者が発生した介護サービス事業所・施設等（以下のいずれかに該当）の利用者の受け入れや当該事業所・施設等に応援職員の派遣を行う事業所・施設等（※１～※４）
  ・（ア）の①に該当する介護サービス事業所・施設等
　・感染症の拡大防止の観点から必要があり、自主的に休業 した介護サービス事業所</t>
    <phoneticPr fontId="2"/>
  </si>
  <si>
    <t>（ア）･･･新型コロナウイルス感染者が発生又は濃厚接触者に対応した介護サービス事業所・施設等</t>
    <phoneticPr fontId="2"/>
  </si>
  <si>
    <t>ア　対象となる事業所・施設等
　（ア）新型コロナウイルス感染者が発生又は感染者と接触があった者（感染者と同居している場合に限る。以下同じ）に対応した介護サービス事業所・施設等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（イ）新型コロナウイルス感染症の流行に伴い居宅でサービスを提供する通所系サービス事業所（※４）
　　　（ア）① 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 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 ）に限る））</t>
    <rPh sb="556" eb="557">
      <t>フセ</t>
    </rPh>
    <phoneticPr fontId="2"/>
  </si>
  <si>
    <t>支給上限額</t>
    <rPh sb="0" eb="2">
      <t>シキュウ</t>
    </rPh>
    <rPh sb="2" eb="5">
      <t>ジョウゲンガク</t>
    </rPh>
    <phoneticPr fontId="2"/>
  </si>
  <si>
    <t>万円</t>
    <rPh sb="0" eb="2">
      <t>マンエン</t>
    </rPh>
    <phoneticPr fontId="2"/>
  </si>
  <si>
    <t>×</t>
    <phoneticPr fontId="2"/>
  </si>
  <si>
    <t>支給人数</t>
    <rPh sb="0" eb="2">
      <t>シキュウ</t>
    </rPh>
    <rPh sb="2" eb="4">
      <t>ニンズウ</t>
    </rPh>
    <phoneticPr fontId="2"/>
  </si>
  <si>
    <t>ヶ月</t>
    <rPh sb="1" eb="2">
      <t>ゲツ</t>
    </rPh>
    <phoneticPr fontId="2"/>
  </si>
  <si>
    <t>１日あたりの支給単価（日額支給の場合記載願います）</t>
    <rPh sb="1" eb="2">
      <t>ニチ</t>
    </rPh>
    <rPh sb="6" eb="8">
      <t>シキュウ</t>
    </rPh>
    <rPh sb="8" eb="10">
      <t>タンカ</t>
    </rPh>
    <rPh sb="11" eb="13">
      <t>ニチガク</t>
    </rPh>
    <rPh sb="13" eb="15">
      <t>シキュウ</t>
    </rPh>
    <rPh sb="16" eb="18">
      <t>バアイ</t>
    </rPh>
    <rPh sb="18" eb="20">
      <t>キサイ</t>
    </rPh>
    <rPh sb="20" eb="21">
      <t>ネガ</t>
    </rPh>
    <phoneticPr fontId="2"/>
  </si>
  <si>
    <t>円</t>
    <rPh sb="0" eb="1">
      <t>エン</t>
    </rPh>
    <phoneticPr fontId="2"/>
  </si>
  <si>
    <t>（上限4,000円）</t>
    <rPh sb="1" eb="3">
      <t>ジョウゲン</t>
    </rPh>
    <rPh sb="8" eb="9">
      <t>エン</t>
    </rPh>
    <phoneticPr fontId="2"/>
  </si>
  <si>
    <t>感染対応期間</t>
    <rPh sb="0" eb="2">
      <t>カンセン</t>
    </rPh>
    <rPh sb="2" eb="4">
      <t>タイオウ</t>
    </rPh>
    <rPh sb="4" eb="6">
      <t>キカン</t>
    </rPh>
    <phoneticPr fontId="2"/>
  </si>
  <si>
    <t>※新型コロナウイルス感染症への対応に係る業務手当（水色部分について記載をお願いいたします）</t>
    <rPh sb="1" eb="3">
      <t>シンガタ</t>
    </rPh>
    <rPh sb="10" eb="13">
      <t>カンセンショウ</t>
    </rPh>
    <rPh sb="15" eb="17">
      <t>タイオウ</t>
    </rPh>
    <rPh sb="18" eb="19">
      <t>カカ</t>
    </rPh>
    <rPh sb="20" eb="22">
      <t>ギョウム</t>
    </rPh>
    <rPh sb="22" eb="24">
      <t>テアテ</t>
    </rPh>
    <rPh sb="25" eb="27">
      <t>ミズイロ</t>
    </rPh>
    <rPh sb="27" eb="29">
      <t>ブブン</t>
    </rPh>
    <rPh sb="33" eb="35">
      <t>キサイ</t>
    </rPh>
    <rPh sb="37" eb="38">
      <t>ネガ</t>
    </rPh>
    <phoneticPr fontId="2"/>
  </si>
  <si>
    <r>
      <t>(様式３）事業所・施設等別個票</t>
    </r>
    <r>
      <rPr>
        <sz val="9"/>
        <color rgb="FFFF0000"/>
        <rFont val="ＭＳ Ｐ明朝"/>
        <family val="1"/>
        <charset val="128"/>
      </rPr>
      <t>【令和５年度</t>
    </r>
    <r>
      <rPr>
        <b/>
        <sz val="10"/>
        <color rgb="FFFF0000"/>
        <rFont val="ＭＳ Ｐ明朝"/>
        <family val="1"/>
        <charset val="128"/>
      </rPr>
      <t>（令和５年10月１日以降）</t>
    </r>
    <r>
      <rPr>
        <sz val="9"/>
        <color rgb="FFFF0000"/>
        <rFont val="ＭＳ Ｐ明朝"/>
        <family val="1"/>
        <charset val="128"/>
      </rPr>
      <t>に生じた費用分】</t>
    </r>
    <rPh sb="1" eb="3">
      <t>ヨウシキ</t>
    </rPh>
    <rPh sb="5" eb="8">
      <t>ジギョウショ</t>
    </rPh>
    <rPh sb="9" eb="11">
      <t>シセツ</t>
    </rPh>
    <rPh sb="11" eb="12">
      <t>トウ</t>
    </rPh>
    <rPh sb="12" eb="13">
      <t>ベツ</t>
    </rPh>
    <rPh sb="13" eb="15">
      <t>コヒョウ</t>
    </rPh>
    <rPh sb="22" eb="24">
      <t>レイワ</t>
    </rPh>
    <rPh sb="25" eb="26">
      <t>ネン</t>
    </rPh>
    <rPh sb="28" eb="29">
      <t>ガツ</t>
    </rPh>
    <rPh sb="30" eb="31">
      <t>ニチ</t>
    </rPh>
    <rPh sb="31" eb="33">
      <t>イコウ</t>
    </rPh>
    <phoneticPr fontId="2"/>
  </si>
  <si>
    <r>
      <t>（様式２）事業所・施設等別申請額一覧</t>
    </r>
    <r>
      <rPr>
        <sz val="11"/>
        <color rgb="FFFF0000"/>
        <rFont val="ＭＳ Ｐ明朝"/>
        <family val="1"/>
        <charset val="128"/>
      </rPr>
      <t>【令和５年度</t>
    </r>
    <r>
      <rPr>
        <b/>
        <sz val="12"/>
        <color rgb="FFFF0000"/>
        <rFont val="ＭＳ Ｐ明朝"/>
        <family val="1"/>
        <charset val="128"/>
      </rPr>
      <t>（令和５年10月1日以降）</t>
    </r>
    <r>
      <rPr>
        <sz val="11"/>
        <color rgb="FFFF0000"/>
        <rFont val="ＭＳ Ｐ明朝"/>
        <family val="1"/>
        <charset val="128"/>
      </rPr>
      <t>に生じた費用分】</t>
    </r>
    <rPh sb="1" eb="3">
      <t>ヨウシキ</t>
    </rPh>
    <rPh sb="5" eb="8">
      <t>ジギョウショ</t>
    </rPh>
    <rPh sb="9" eb="11">
      <t>シセツ</t>
    </rPh>
    <rPh sb="11" eb="12">
      <t>トウ</t>
    </rPh>
    <rPh sb="12" eb="13">
      <t>ベツ</t>
    </rPh>
    <rPh sb="13" eb="16">
      <t>シンセイガク</t>
    </rPh>
    <rPh sb="16" eb="18">
      <t>イチラン</t>
    </rPh>
    <rPh sb="25" eb="27">
      <t>レイワ</t>
    </rPh>
    <rPh sb="28" eb="29">
      <t>ネン</t>
    </rPh>
    <rPh sb="31" eb="32">
      <t>ガツ</t>
    </rPh>
    <rPh sb="33" eb="34">
      <t>ニチ</t>
    </rPh>
    <rPh sb="34" eb="36">
      <t>イコウ</t>
    </rPh>
    <phoneticPr fontId="2"/>
  </si>
  <si>
    <r>
      <t>（様式１）総括表</t>
    </r>
    <r>
      <rPr>
        <sz val="9"/>
        <color rgb="FFFF0000"/>
        <rFont val="ＭＳ 明朝"/>
        <family val="1"/>
        <charset val="128"/>
      </rPr>
      <t>【令和５年度</t>
    </r>
    <r>
      <rPr>
        <b/>
        <sz val="10"/>
        <color rgb="FFFF0000"/>
        <rFont val="ＭＳ 明朝"/>
        <family val="1"/>
        <charset val="128"/>
      </rPr>
      <t>（令和５年10月1日以降）</t>
    </r>
    <r>
      <rPr>
        <sz val="9"/>
        <color rgb="FFFF0000"/>
        <rFont val="ＭＳ 明朝"/>
        <family val="1"/>
        <charset val="128"/>
      </rPr>
      <t>に生じた費用分】</t>
    </r>
    <rPh sb="1" eb="3">
      <t>ヨウシキ</t>
    </rPh>
    <rPh sb="5" eb="8">
      <t>ソウカツヒョウ</t>
    </rPh>
    <rPh sb="9" eb="11">
      <t>レイワ</t>
    </rPh>
    <rPh sb="12" eb="14">
      <t>ネンド</t>
    </rPh>
    <rPh sb="15" eb="17">
      <t>レイワ</t>
    </rPh>
    <rPh sb="18" eb="19">
      <t>ネン</t>
    </rPh>
    <rPh sb="21" eb="22">
      <t>ガツ</t>
    </rPh>
    <rPh sb="23" eb="24">
      <t>ニチ</t>
    </rPh>
    <rPh sb="24" eb="26">
      <t>イコウ</t>
    </rPh>
    <rPh sb="28" eb="29">
      <t>ショウ</t>
    </rPh>
    <rPh sb="31" eb="34">
      <t>ヒヨウブン</t>
    </rPh>
    <phoneticPr fontId="2"/>
  </si>
  <si>
    <t>=</t>
    <phoneticPr fontId="2"/>
  </si>
  <si>
    <t>介護老人保健施設　奈良</t>
    <rPh sb="0" eb="8">
      <t>カイゴロウジンホケンシセツ</t>
    </rPh>
    <rPh sb="9" eb="11">
      <t>ナラ</t>
    </rPh>
    <phoneticPr fontId="2"/>
  </si>
  <si>
    <t>630</t>
    <phoneticPr fontId="2"/>
  </si>
  <si>
    <t>8501</t>
    <phoneticPr fontId="2"/>
  </si>
  <si>
    <t>奈良県奈良市登大路町30番地</t>
    <rPh sb="0" eb="3">
      <t>ナラケン</t>
    </rPh>
    <rPh sb="3" eb="6">
      <t>ナラシ</t>
    </rPh>
    <rPh sb="6" eb="10">
      <t>ノボリオオジチョウ</t>
    </rPh>
    <rPh sb="12" eb="14">
      <t>バンチ</t>
    </rPh>
    <phoneticPr fontId="2"/>
  </si>
  <si>
    <t>0742-27-8532</t>
    <phoneticPr fontId="2"/>
  </si>
  <si>
    <t>choju@office.nara.pref.lg.jp</t>
    <phoneticPr fontId="2"/>
  </si>
  <si>
    <t>奈良　太郎</t>
    <rPh sb="0" eb="2">
      <t>ナラ</t>
    </rPh>
    <rPh sb="3" eb="5">
      <t>タロウ</t>
    </rPh>
    <phoneticPr fontId="2"/>
  </si>
  <si>
    <t>カイゴロウジンホケンシセツ　ナラ</t>
    <phoneticPr fontId="2"/>
  </si>
  <si>
    <t>衛生用品</t>
    <rPh sb="0" eb="2">
      <t>エイセイ</t>
    </rPh>
    <rPh sb="2" eb="4">
      <t>ヨウヒン</t>
    </rPh>
    <phoneticPr fontId="2"/>
  </si>
  <si>
    <t>時間外手当</t>
    <rPh sb="0" eb="3">
      <t>ジカンガイ</t>
    </rPh>
    <rPh sb="3" eb="5">
      <t>テアテ</t>
    </rPh>
    <phoneticPr fontId="2"/>
  </si>
  <si>
    <t>感染性廃棄物処置費</t>
    <rPh sb="0" eb="3">
      <t>カンセンセイ</t>
    </rPh>
    <rPh sb="3" eb="6">
      <t>ハイキブツ</t>
    </rPh>
    <rPh sb="6" eb="8">
      <t>ショチ</t>
    </rPh>
    <rPh sb="8" eb="9">
      <t>ヒ</t>
    </rPh>
    <phoneticPr fontId="2"/>
  </si>
  <si>
    <t>帰宅困難職員の宿泊費</t>
    <rPh sb="0" eb="2">
      <t>キタク</t>
    </rPh>
    <rPh sb="2" eb="4">
      <t>コンナン</t>
    </rPh>
    <rPh sb="4" eb="6">
      <t>ショクイン</t>
    </rPh>
    <rPh sb="7" eb="10">
      <t>シュクハクヒ</t>
    </rPh>
    <phoneticPr fontId="2"/>
  </si>
  <si>
    <t>危険手当</t>
    <rPh sb="0" eb="2">
      <t>キケン</t>
    </rPh>
    <rPh sb="2" eb="4">
      <t>テアテ</t>
    </rPh>
    <phoneticPr fontId="2"/>
  </si>
  <si>
    <t>(別紙B)衛生用品等整理票を参照</t>
    <rPh sb="1" eb="3">
      <t>ベッシ</t>
    </rPh>
    <rPh sb="5" eb="7">
      <t>エイセイ</t>
    </rPh>
    <rPh sb="7" eb="9">
      <t>ヨウヒン</t>
    </rPh>
    <rPh sb="9" eb="10">
      <t>トウ</t>
    </rPh>
    <rPh sb="10" eb="13">
      <t>セイリヒョウ</t>
    </rPh>
    <rPh sb="14" eb="16">
      <t>サンショウ</t>
    </rPh>
    <phoneticPr fontId="2"/>
  </si>
  <si>
    <t>(別紙C)時間外手当、危険手当等整理票を参照</t>
    <rPh sb="1" eb="3">
      <t>ベッシ</t>
    </rPh>
    <rPh sb="5" eb="8">
      <t>ジカンガイ</t>
    </rPh>
    <rPh sb="8" eb="10">
      <t>テアテ</t>
    </rPh>
    <rPh sb="11" eb="13">
      <t>キケン</t>
    </rPh>
    <rPh sb="13" eb="15">
      <t>テアテ</t>
    </rPh>
    <rPh sb="15" eb="16">
      <t>トウ</t>
    </rPh>
    <rPh sb="16" eb="18">
      <t>セイリ</t>
    </rPh>
    <rPh sb="18" eb="19">
      <t>ヒョウ</t>
    </rPh>
    <rPh sb="20" eb="22">
      <t>サンショウ</t>
    </rPh>
    <phoneticPr fontId="2"/>
  </si>
  <si>
    <t>8千円/泊×延べ15泊</t>
    <phoneticPr fontId="2"/>
  </si>
  <si>
    <t>容器代～処理費用一式</t>
    <phoneticPr fontId="2"/>
  </si>
  <si>
    <t>施設内療養費</t>
    <rPh sb="0" eb="3">
      <t>シセツナイ</t>
    </rPh>
    <rPh sb="3" eb="6">
      <t>リョウヨウヒ</t>
    </rPh>
    <phoneticPr fontId="2"/>
  </si>
  <si>
    <t>施設内療養費追加補助</t>
    <rPh sb="0" eb="3">
      <t>シセツナイ</t>
    </rPh>
    <rPh sb="3" eb="6">
      <t>リョウヨウヒ</t>
    </rPh>
    <rPh sb="6" eb="8">
      <t>ツイカ</t>
    </rPh>
    <rPh sb="8" eb="10">
      <t>ホジョ</t>
    </rPh>
    <phoneticPr fontId="2"/>
  </si>
  <si>
    <t>(別紙D)施設内療養確認票を参照</t>
    <rPh sb="1" eb="3">
      <t>ベッシ</t>
    </rPh>
    <rPh sb="5" eb="8">
      <t>シセツナイ</t>
    </rPh>
    <rPh sb="8" eb="10">
      <t>リョウヨウ</t>
    </rPh>
    <rPh sb="10" eb="13">
      <t>カクニンヒョウ</t>
    </rPh>
    <rPh sb="14" eb="16">
      <t>サンショウ</t>
    </rPh>
    <phoneticPr fontId="2"/>
  </si>
  <si>
    <t>奈良県知事</t>
    <rPh sb="0" eb="3">
      <t>ナラケン</t>
    </rPh>
    <rPh sb="3" eb="5">
      <t>チジ</t>
    </rPh>
    <phoneticPr fontId="2"/>
  </si>
  <si>
    <t>ｶﾌﾞｼｷｶｲｼｬﾅﾗ</t>
  </si>
  <si>
    <t>株式会社奈良</t>
    <rPh sb="0" eb="2">
      <t>カブシキ</t>
    </rPh>
    <rPh sb="2" eb="4">
      <t>カイシャ</t>
    </rPh>
    <rPh sb="4" eb="6">
      <t>ナラ</t>
    </rPh>
    <phoneticPr fontId="2"/>
  </si>
  <si>
    <t>ﾅﾗｹﾝﾅﾗｼﾉﾎﾞﾘｵｵｼﾞﾁｮｳ</t>
    <phoneticPr fontId="2"/>
  </si>
  <si>
    <t>奈良県奈良市登大路町30番地</t>
    <rPh sb="0" eb="3">
      <t>ナラケン</t>
    </rPh>
    <rPh sb="3" eb="6">
      <t>ナラシ</t>
    </rPh>
    <rPh sb="6" eb="10">
      <t>ノボリオオジチョウ</t>
    </rPh>
    <rPh sb="12" eb="14">
      <t>バンチ</t>
    </rPh>
    <phoneticPr fontId="2"/>
  </si>
  <si>
    <t>0742-27-8532</t>
    <phoneticPr fontId="2"/>
  </si>
  <si>
    <t>代表取締役</t>
    <rPh sb="0" eb="5">
      <t>ダイヒョウトリシマリヤク</t>
    </rPh>
    <phoneticPr fontId="2"/>
  </si>
  <si>
    <t>総務部</t>
    <rPh sb="0" eb="3">
      <t>ソウムブ</t>
    </rPh>
    <phoneticPr fontId="2"/>
  </si>
  <si>
    <t>choju@office.pref.nara.lg.jp</t>
    <phoneticPr fontId="2"/>
  </si>
  <si>
    <t>奈良　太郎</t>
    <rPh sb="0" eb="2">
      <t>ナラ</t>
    </rPh>
    <rPh sb="3" eb="5">
      <t>タロウ</t>
    </rPh>
    <phoneticPr fontId="2"/>
  </si>
  <si>
    <t>奈良　花子</t>
    <rPh sb="0" eb="2">
      <t>ナラ</t>
    </rPh>
    <rPh sb="3" eb="5">
      <t>ハナコ</t>
    </rPh>
    <phoneticPr fontId="2"/>
  </si>
  <si>
    <t>2900000001</t>
    <phoneticPr fontId="2"/>
  </si>
  <si>
    <t>デイサービス奈良</t>
    <phoneticPr fontId="2"/>
  </si>
  <si>
    <t>630</t>
    <phoneticPr fontId="2"/>
  </si>
  <si>
    <t>8501</t>
    <phoneticPr fontId="2"/>
  </si>
  <si>
    <t>デイサービスナラ</t>
    <phoneticPr fontId="2"/>
  </si>
  <si>
    <t>奈良県奈良市登大路町30番地</t>
    <phoneticPr fontId="2"/>
  </si>
  <si>
    <t>0742-27-8532</t>
    <phoneticPr fontId="2"/>
  </si>
  <si>
    <t>choju@office.nara.pref.lg.jp</t>
    <phoneticPr fontId="2"/>
  </si>
  <si>
    <t>奈良　太郎</t>
    <phoneticPr fontId="2"/>
  </si>
  <si>
    <t>衛生用品</t>
    <rPh sb="0" eb="2">
      <t>エイセイ</t>
    </rPh>
    <rPh sb="2" eb="4">
      <t>ヨウヒン</t>
    </rPh>
    <phoneticPr fontId="2"/>
  </si>
  <si>
    <t>危険手当</t>
    <rPh sb="0" eb="2">
      <t>キケン</t>
    </rPh>
    <rPh sb="2" eb="4">
      <t>テアテ</t>
    </rPh>
    <phoneticPr fontId="2"/>
  </si>
  <si>
    <t>消毒・清掃費用</t>
    <rPh sb="0" eb="2">
      <t>ショウドク</t>
    </rPh>
    <rPh sb="3" eb="5">
      <t>セイソウ</t>
    </rPh>
    <rPh sb="5" eb="7">
      <t>ヒヨウ</t>
    </rPh>
    <phoneticPr fontId="2"/>
  </si>
  <si>
    <t>事業所内の消毒を11/10に業者委託</t>
    <rPh sb="0" eb="3">
      <t>ジギョウショ</t>
    </rPh>
    <rPh sb="3" eb="4">
      <t>ナイ</t>
    </rPh>
    <rPh sb="5" eb="7">
      <t>ショウドク</t>
    </rPh>
    <rPh sb="14" eb="16">
      <t>ギョウシャ</t>
    </rPh>
    <rPh sb="16" eb="18">
      <t>イタク</t>
    </rPh>
    <phoneticPr fontId="2"/>
  </si>
  <si>
    <t>2900000005</t>
    <phoneticPr fontId="2"/>
  </si>
  <si>
    <t>ヘルパーステーション奈良</t>
    <phoneticPr fontId="2"/>
  </si>
  <si>
    <t>緊急雇用費用</t>
    <rPh sb="0" eb="2">
      <t>キンキュウ</t>
    </rPh>
    <rPh sb="2" eb="4">
      <t>コヨウ</t>
    </rPh>
    <rPh sb="4" eb="6">
      <t>ヒヨウ</t>
    </rPh>
    <phoneticPr fontId="2"/>
  </si>
  <si>
    <t>職員の感染に伴う緊急雇用費用(派遣ヘルパー 15,000円/日×5日)</t>
    <rPh sb="0" eb="2">
      <t>ショクイン</t>
    </rPh>
    <rPh sb="3" eb="5">
      <t>カンセン</t>
    </rPh>
    <rPh sb="6" eb="7">
      <t>トモナ</t>
    </rPh>
    <rPh sb="8" eb="10">
      <t>キンキュウ</t>
    </rPh>
    <rPh sb="10" eb="12">
      <t>コヨウ</t>
    </rPh>
    <rPh sb="12" eb="14">
      <t>ヒヨウ</t>
    </rPh>
    <rPh sb="15" eb="17">
      <t>ハケン</t>
    </rPh>
    <rPh sb="28" eb="29">
      <t>エン</t>
    </rPh>
    <rPh sb="30" eb="31">
      <t>ニチ</t>
    </rPh>
    <rPh sb="33" eb="34">
      <t>ニチ</t>
    </rPh>
    <phoneticPr fontId="2"/>
  </si>
  <si>
    <t>ヘルパーステーションナラ</t>
    <phoneticPr fontId="2"/>
  </si>
  <si>
    <t>8501</t>
    <phoneticPr fontId="2"/>
  </si>
  <si>
    <t>奈良県大和郡山市満願寺町60-1</t>
    <phoneticPr fontId="2"/>
  </si>
  <si>
    <t>0742-27-8532</t>
    <phoneticPr fontId="2"/>
  </si>
  <si>
    <t>choju@office.pref.nara.lg.jp</t>
    <phoneticPr fontId="2"/>
  </si>
  <si>
    <t>奈良　次郎</t>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</si>
  <si>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</si>
  <si>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 xml:space="preserve">様式３（個票●）の着色セルを入力（黄色セル：必要情報の入力・該当する取組内容のチェック、緑色セル：クリックしてプルダウンから選択）し、事業者（法人本部）へ返送
</t>
    <rPh sb="0" eb="2">
      <t>ヨウシキ</t>
    </rPh>
    <rPh sb="4" eb="6">
      <t>コヒョウ</t>
    </rPh>
    <rPh sb="9" eb="11">
      <t>チャクショク</t>
    </rPh>
    <rPh sb="14" eb="16">
      <t>ニュウリョク</t>
    </rPh>
    <rPh sb="17" eb="19">
      <t>キイロ</t>
    </rPh>
    <rPh sb="22" eb="24">
      <t>ヒツヨウ</t>
    </rPh>
    <rPh sb="24" eb="26">
      <t>ジョウホウ</t>
    </rPh>
    <rPh sb="27" eb="29">
      <t>ニュウリョク</t>
    </rPh>
    <rPh sb="30" eb="32">
      <t>ガイトウ</t>
    </rPh>
    <rPh sb="34" eb="36">
      <t>トリクミ</t>
    </rPh>
    <rPh sb="36" eb="38">
      <t>ナイヨウ</t>
    </rPh>
    <rPh sb="44" eb="46">
      <t>ミドリイロ</t>
    </rPh>
    <rPh sb="62" eb="64">
      <t>センタク</t>
    </rPh>
    <rPh sb="67" eb="70">
      <t>ジギョウシャ</t>
    </rPh>
    <rPh sb="71" eb="73">
      <t>ホウジン</t>
    </rPh>
    <rPh sb="73" eb="75">
      <t>ホンブ</t>
    </rPh>
    <rPh sb="77" eb="79">
      <t>ヘンソウ</t>
    </rPh>
    <phoneticPr fontId="2"/>
  </si>
  <si>
    <t>様式２（事業所・施設等別申請額一覧）に全事業所分が正しく反映されているか確認（15事業所以上ある場合には6行目～15行目を行ごとコピーし、16行目に右クリック→「コピーしたセルの挿入」で挿入すること。）</t>
    <rPh sb="0" eb="2">
      <t>ヨウシキ</t>
    </rPh>
    <rPh sb="10" eb="11">
      <t>トウ</t>
    </rPh>
    <rPh sb="12" eb="15">
      <t>シンセイガク</t>
    </rPh>
    <rPh sb="15" eb="17">
      <t>イチラン</t>
    </rPh>
    <rPh sb="19" eb="23">
      <t>ゼンジギョウショ</t>
    </rPh>
    <rPh sb="23" eb="24">
      <t>ブン</t>
    </rPh>
    <rPh sb="25" eb="26">
      <t>タダ</t>
    </rPh>
    <rPh sb="28" eb="30">
      <t>ハンエイ</t>
    </rPh>
    <rPh sb="36" eb="38">
      <t>カクニン</t>
    </rPh>
    <rPh sb="61" eb="62">
      <t>ギョウ</t>
    </rPh>
    <rPh sb="74" eb="75">
      <t>ミギ</t>
    </rPh>
    <phoneticPr fontId="2"/>
  </si>
  <si>
    <t>個票及び様式２の内容が様式１（総括表）にも正しく反映されていることを確認するとともに、様式１の記入欄（黄色セル）を記載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49">
      <t>キニュウ</t>
    </rPh>
    <rPh sb="49" eb="50">
      <t>ラン</t>
    </rPh>
    <rPh sb="51" eb="53">
      <t>キイロ</t>
    </rPh>
    <rPh sb="57" eb="59">
      <t>キサイ</t>
    </rPh>
    <phoneticPr fontId="2"/>
  </si>
  <si>
    <t>※　「令和５年度（令和５年５月８日～９月30日）に生じた費用分」について補助申請をする場合は、</t>
    <phoneticPr fontId="2"/>
  </si>
  <si>
    <t>　　　様式が異なるため、別ファイルを用いて作成すること。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</si>
</sst>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7.5"/>
      <color theme="1"/>
      <name val="ＭＳ Ｐ明朝"/>
      <family val="1"/>
      <charset val="128"/>
    </font>
    <font>
      <sz val="7"/>
      <color theme="1"/>
      <name val="ＭＳ Ｐ明朝"/>
      <family val="1"/>
      <charset val="128"/>
    </font>
    <font>
      <sz val="11"/>
      <color theme="1"/>
      <name val="ＭＳ Ｐゴシック"/>
      <family val="3"/>
      <charset val="128"/>
    </font>
    <font>
      <sz val="8"/>
      <color theme="1"/>
      <name val="ＭＳ 明朝"/>
      <family val="1"/>
      <charset val="128"/>
    </font>
    <font>
      <sz val="11"/>
      <color theme="1"/>
      <name val="ＭＳ 明朝"/>
      <family val="1"/>
      <charset val="128"/>
    </font>
    <font>
      <sz val="3"/>
      <color theme="1"/>
      <name val="ＭＳ Ｐ明朝"/>
      <family val="1"/>
      <charset val="128"/>
    </font>
    <font>
      <sz val="9"/>
      <color indexed="8"/>
      <name val="MS P ゴシック"/>
      <family val="3"/>
      <charset val="128"/>
    </font>
    <font>
      <sz val="9"/>
      <color rgb="FFFF0000"/>
      <name val="ＭＳ 明朝"/>
      <family val="1"/>
      <charset val="128"/>
    </font>
    <font>
      <sz val="11"/>
      <color rgb="FFFF0000"/>
      <name val="ＭＳ Ｐ明朝"/>
      <family val="1"/>
      <charset val="128"/>
    </font>
    <font>
      <sz val="9"/>
      <color rgb="FFFF0000"/>
      <name val="ＭＳ Ｐ明朝"/>
      <family val="1"/>
      <charset val="128"/>
    </font>
    <font>
      <sz val="11"/>
      <color rgb="FFFF0000"/>
      <name val="ＭＳ 明朝"/>
      <family val="1"/>
      <charset val="128"/>
    </font>
    <font>
      <sz val="3"/>
      <color rgb="FFFF0000"/>
      <name val="ＭＳ Ｐ明朝"/>
      <family val="1"/>
      <charset val="128"/>
    </font>
    <font>
      <b/>
      <sz val="14"/>
      <name val="ＭＳ 明朝"/>
      <family val="1"/>
      <charset val="128"/>
    </font>
    <font>
      <sz val="11"/>
      <name val="ＭＳ 明朝"/>
      <family val="1"/>
      <charset val="128"/>
    </font>
    <font>
      <sz val="10"/>
      <name val="ＭＳ 明朝"/>
      <family val="1"/>
      <charset val="128"/>
    </font>
    <font>
      <sz val="5"/>
      <color theme="1"/>
      <name val="ＭＳ 明朝"/>
      <family val="1"/>
      <charset val="128"/>
    </font>
    <font>
      <b/>
      <sz val="10"/>
      <color rgb="FFFF0000"/>
      <name val="ＭＳ Ｐ明朝"/>
      <family val="1"/>
      <charset val="128"/>
    </font>
    <font>
      <b/>
      <sz val="10"/>
      <color rgb="FFFF0000"/>
      <name val="ＭＳ 明朝"/>
      <family val="1"/>
      <charset val="128"/>
    </font>
    <font>
      <b/>
      <sz val="12"/>
      <color rgb="FFFF0000"/>
      <name val="ＭＳ Ｐ明朝"/>
      <family val="1"/>
      <charset val="128"/>
    </font>
    <font>
      <b/>
      <u/>
      <sz val="9"/>
      <color indexed="10"/>
      <name val="MS P ゴシック"/>
      <family val="3"/>
      <charset val="128"/>
    </font>
    <font>
      <sz val="9"/>
      <color indexed="8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431">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36" xfId="0" applyNumberFormat="1" applyFont="1" applyBorder="1" applyAlignment="1">
      <alignment horizontal="center" vertical="top"/>
    </xf>
    <xf numFmtId="0" fontId="6" fillId="0" borderId="36" xfId="0" applyFont="1" applyBorder="1" applyAlignment="1">
      <alignment horizontal="center" vertical="top"/>
    </xf>
    <xf numFmtId="49" fontId="6" fillId="0" borderId="36" xfId="0" applyNumberFormat="1" applyFont="1" applyBorder="1" applyAlignment="1">
      <alignment horizontal="left" vertical="top" wrapText="1"/>
    </xf>
    <xf numFmtId="0" fontId="6" fillId="0" borderId="36" xfId="0" applyFont="1" applyBorder="1" applyAlignment="1">
      <alignment horizontal="left" vertical="top" wrapText="1"/>
    </xf>
    <xf numFmtId="49" fontId="6" fillId="0" borderId="18" xfId="0" applyNumberFormat="1" applyFont="1" applyBorder="1" applyAlignment="1">
      <alignment vertical="top" wrapText="1"/>
    </xf>
    <xf numFmtId="0" fontId="6" fillId="0" borderId="18" xfId="0" applyFont="1" applyBorder="1" applyAlignment="1">
      <alignment horizontal="left" vertical="top" wrapText="1"/>
    </xf>
    <xf numFmtId="0" fontId="6" fillId="0" borderId="18" xfId="0" applyFont="1" applyBorder="1" applyAlignment="1">
      <alignment vertical="top" wrapText="1"/>
    </xf>
    <xf numFmtId="0" fontId="7" fillId="0" borderId="5" xfId="0" applyFont="1" applyFill="1" applyBorder="1" applyAlignment="1" applyProtection="1">
      <alignment vertical="center"/>
      <protection locked="0"/>
    </xf>
    <xf numFmtId="0" fontId="8" fillId="0" borderId="0" xfId="0" applyFont="1" applyFill="1" applyBorder="1" applyAlignment="1">
      <alignment vertical="center" wrapText="1"/>
    </xf>
    <xf numFmtId="0" fontId="7" fillId="0" borderId="0" xfId="0" applyFont="1" applyFill="1" applyBorder="1">
      <alignment vertical="center"/>
    </xf>
    <xf numFmtId="0" fontId="9" fillId="0" borderId="8" xfId="0" applyFont="1" applyFill="1" applyBorder="1" applyAlignment="1">
      <alignment vertical="center"/>
    </xf>
    <xf numFmtId="0" fontId="8" fillId="0" borderId="8" xfId="0" applyFont="1" applyFill="1" applyBorder="1" applyAlignment="1">
      <alignment vertical="center" wrapText="1"/>
    </xf>
    <xf numFmtId="0" fontId="8" fillId="0" borderId="8" xfId="0"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Fill="1" applyBorder="1">
      <alignment vertical="center"/>
    </xf>
    <xf numFmtId="0" fontId="7" fillId="0" borderId="8" xfId="0" applyFont="1" applyFill="1" applyBorder="1" applyAlignment="1" applyProtection="1">
      <alignment vertical="center" shrinkToFit="1"/>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pplyProtection="1">
      <alignment vertical="center" shrinkToFit="1"/>
      <protection locked="0"/>
    </xf>
    <xf numFmtId="0" fontId="9" fillId="0" borderId="8" xfId="0" applyFont="1" applyFill="1" applyBorder="1">
      <alignment vertical="center"/>
    </xf>
    <xf numFmtId="0" fontId="10" fillId="0" borderId="8" xfId="0" applyFont="1" applyFill="1" applyBorder="1">
      <alignment vertical="center"/>
    </xf>
    <xf numFmtId="0" fontId="10" fillId="0" borderId="0" xfId="0" applyFont="1" applyFill="1" applyBorder="1">
      <alignment vertical="center"/>
    </xf>
    <xf numFmtId="0" fontId="7" fillId="0" borderId="8" xfId="0" applyFont="1" applyFill="1" applyBorder="1" applyAlignment="1">
      <alignment vertical="center" textRotation="255"/>
    </xf>
    <xf numFmtId="0" fontId="7" fillId="0" borderId="8" xfId="0" applyFont="1" applyFill="1" applyBorder="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3" fillId="0" borderId="0" xfId="0" applyFont="1" applyFill="1" applyBorder="1" applyAlignment="1">
      <alignment vertical="top"/>
    </xf>
    <xf numFmtId="0" fontId="11" fillId="0" borderId="6"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7" fillId="5" borderId="5"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7" fillId="5" borderId="8"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11" fillId="0" borderId="12" xfId="0" applyFont="1" applyFill="1" applyBorder="1" applyAlignment="1">
      <alignment horizontal="center" vertical="center"/>
    </xf>
    <xf numFmtId="0" fontId="14" fillId="0" borderId="8"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13" fillId="0" borderId="2" xfId="0" applyFont="1" applyFill="1" applyBorder="1" applyAlignment="1" applyProtection="1">
      <alignment vertical="center"/>
      <protection locked="0"/>
    </xf>
    <xf numFmtId="0" fontId="7" fillId="0" borderId="2" xfId="0" applyFont="1" applyFill="1" applyBorder="1" applyAlignment="1" applyProtection="1">
      <alignment vertical="center" wrapText="1"/>
      <protection locked="0"/>
    </xf>
    <xf numFmtId="0" fontId="7" fillId="0" borderId="3" xfId="0" applyFont="1" applyFill="1" applyBorder="1">
      <alignment vertical="center"/>
    </xf>
    <xf numFmtId="0" fontId="7" fillId="0" borderId="19" xfId="0" applyFont="1" applyFill="1" applyBorder="1">
      <alignment vertical="center"/>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14" fillId="0" borderId="8" xfId="0" applyFont="1" applyFill="1" applyBorder="1">
      <alignment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6" fillId="2" borderId="59" xfId="0" applyFont="1" applyFill="1" applyBorder="1" applyAlignment="1">
      <alignment horizontal="left" vertical="center"/>
    </xf>
    <xf numFmtId="0" fontId="10" fillId="2" borderId="60" xfId="0" applyFont="1" applyFill="1" applyBorder="1" applyAlignment="1">
      <alignment vertical="center"/>
    </xf>
    <xf numFmtId="0" fontId="10" fillId="2" borderId="60" xfId="0" applyFont="1" applyFill="1" applyBorder="1" applyAlignment="1">
      <alignment horizontal="center" vertical="center"/>
    </xf>
    <xf numFmtId="0" fontId="10" fillId="0" borderId="60" xfId="0" applyFont="1" applyFill="1" applyBorder="1">
      <alignment vertical="center"/>
    </xf>
    <xf numFmtId="0" fontId="10" fillId="0" borderId="61" xfId="0" applyFont="1" applyFill="1" applyBorder="1">
      <alignment vertical="center"/>
    </xf>
    <xf numFmtId="0" fontId="16" fillId="2" borderId="62" xfId="0" applyFont="1" applyFill="1" applyBorder="1" applyAlignment="1">
      <alignment vertical="center"/>
    </xf>
    <xf numFmtId="0" fontId="16" fillId="2" borderId="0" xfId="0" applyFont="1" applyFill="1" applyBorder="1" applyAlignment="1">
      <alignment vertical="center"/>
    </xf>
    <xf numFmtId="0" fontId="10" fillId="0" borderId="0" xfId="0" applyFont="1" applyFill="1" applyBorder="1" applyAlignment="1">
      <alignment vertical="center"/>
    </xf>
    <xf numFmtId="0" fontId="10" fillId="0" borderId="63" xfId="0" applyFont="1" applyFill="1" applyBorder="1" applyAlignment="1">
      <alignment vertical="center"/>
    </xf>
    <xf numFmtId="0" fontId="10" fillId="0" borderId="0" xfId="0" applyFont="1" applyFill="1" applyAlignment="1">
      <alignment vertical="center"/>
    </xf>
    <xf numFmtId="0" fontId="8" fillId="2" borderId="0" xfId="0" applyFont="1" applyFill="1" applyBorder="1" applyAlignment="1">
      <alignment horizontal="left" vertical="center"/>
    </xf>
    <xf numFmtId="0" fontId="8" fillId="2" borderId="63" xfId="0" applyFont="1" applyFill="1" applyBorder="1" applyAlignment="1">
      <alignment horizontal="left" vertical="center"/>
    </xf>
    <xf numFmtId="0" fontId="8" fillId="2" borderId="0" xfId="0" applyFont="1" applyFill="1" applyBorder="1" applyAlignment="1">
      <alignment vertical="center"/>
    </xf>
    <xf numFmtId="0" fontId="8" fillId="2" borderId="63"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0" borderId="62" xfId="0" applyFont="1" applyFill="1" applyBorder="1">
      <alignment vertical="center"/>
    </xf>
    <xf numFmtId="0" fontId="10" fillId="2" borderId="0" xfId="0" applyFont="1" applyFill="1" applyBorder="1">
      <alignment vertical="center"/>
    </xf>
    <xf numFmtId="0" fontId="10" fillId="0" borderId="63" xfId="0" applyFont="1" applyFill="1" applyBorder="1">
      <alignment vertical="center"/>
    </xf>
    <xf numFmtId="0" fontId="16" fillId="0" borderId="64" xfId="0" applyFont="1" applyFill="1" applyBorder="1">
      <alignment vertical="center"/>
    </xf>
    <xf numFmtId="0" fontId="10" fillId="0" borderId="65" xfId="0" applyFont="1" applyFill="1" applyBorder="1">
      <alignment vertical="center"/>
    </xf>
    <xf numFmtId="0" fontId="10" fillId="0" borderId="66" xfId="0" applyFont="1" applyFill="1" applyBorder="1">
      <alignment vertical="center"/>
    </xf>
    <xf numFmtId="0" fontId="10" fillId="0" borderId="0" xfId="0" applyFont="1">
      <alignment vertical="center"/>
    </xf>
    <xf numFmtId="0" fontId="14" fillId="0" borderId="0" xfId="0" applyFont="1" applyFill="1" applyBorder="1" applyAlignment="1">
      <alignment horizontal="left" vertical="center"/>
    </xf>
    <xf numFmtId="0" fontId="7" fillId="3" borderId="50" xfId="0" applyFont="1" applyFill="1" applyBorder="1" applyAlignment="1">
      <alignment horizontal="center" vertical="center"/>
    </xf>
    <xf numFmtId="0" fontId="7" fillId="3" borderId="3" xfId="0" applyFont="1" applyFill="1" applyBorder="1" applyAlignment="1">
      <alignment horizontal="center" vertical="center"/>
    </xf>
    <xf numFmtId="178" fontId="10" fillId="0" borderId="3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48"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178" fontId="10" fillId="0" borderId="38" xfId="4" applyNumberFormat="1" applyFont="1" applyFill="1" applyBorder="1" applyAlignment="1">
      <alignment horizontal="right" vertical="center" shrinkToFit="1"/>
    </xf>
    <xf numFmtId="178" fontId="10" fillId="0" borderId="39" xfId="0" applyNumberFormat="1" applyFont="1" applyBorder="1" applyAlignment="1">
      <alignment horizontal="center" vertical="center" shrinkToFit="1"/>
    </xf>
    <xf numFmtId="178" fontId="10" fillId="0" borderId="51" xfId="4" applyNumberFormat="1" applyFont="1" applyBorder="1" applyAlignment="1">
      <alignment horizontal="right" vertical="center" shrinkToFit="1"/>
    </xf>
    <xf numFmtId="178" fontId="10" fillId="0" borderId="49" xfId="4" applyNumberFormat="1" applyFont="1" applyBorder="1" applyAlignment="1">
      <alignment horizontal="right" vertical="center" shrinkToFit="1"/>
    </xf>
    <xf numFmtId="178" fontId="10" fillId="0" borderId="44" xfId="4" applyNumberFormat="1" applyFont="1" applyBorder="1" applyAlignment="1">
      <alignment horizontal="right" vertical="center" shrinkToFit="1"/>
    </xf>
    <xf numFmtId="178" fontId="10" fillId="0" borderId="44" xfId="4" applyNumberFormat="1" applyFont="1" applyFill="1" applyBorder="1" applyAlignment="1">
      <alignment horizontal="right" vertical="center" shrinkToFit="1"/>
    </xf>
    <xf numFmtId="178" fontId="10" fillId="0" borderId="45" xfId="4" applyNumberFormat="1" applyFont="1" applyBorder="1" applyAlignment="1">
      <alignment horizontal="right" vertical="center" shrinkToFit="1"/>
    </xf>
    <xf numFmtId="178" fontId="10" fillId="0" borderId="52" xfId="4" applyNumberFormat="1" applyFont="1" applyBorder="1" applyAlignment="1">
      <alignment horizontal="right" vertical="center" shrinkToFit="1"/>
    </xf>
    <xf numFmtId="178" fontId="10" fillId="0" borderId="46" xfId="4" applyNumberFormat="1" applyFont="1" applyBorder="1" applyAlignment="1">
      <alignment horizontal="right" vertical="center" shrinkToFit="1"/>
    </xf>
    <xf numFmtId="178" fontId="10" fillId="0" borderId="43"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0" fontId="17" fillId="0" borderId="0" xfId="0" applyFont="1">
      <alignment vertical="center"/>
    </xf>
    <xf numFmtId="0" fontId="7" fillId="0" borderId="0" xfId="0" applyFont="1" applyAlignment="1">
      <alignment horizontal="center" vertical="center" shrinkToFit="1"/>
    </xf>
    <xf numFmtId="0" fontId="7" fillId="0" borderId="0" xfId="0" applyFont="1">
      <alignment vertical="center"/>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8" fillId="0" borderId="2" xfId="0" applyFont="1" applyBorder="1">
      <alignment vertical="center"/>
    </xf>
    <xf numFmtId="0" fontId="12" fillId="0" borderId="14" xfId="0" applyFont="1" applyBorder="1" applyAlignment="1">
      <alignment vertical="center"/>
    </xf>
    <xf numFmtId="0" fontId="12" fillId="0" borderId="16" xfId="0" applyFont="1" applyBorder="1" applyAlignment="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pplyAlignment="1">
      <alignment vertical="center"/>
    </xf>
    <xf numFmtId="0" fontId="12" fillId="0" borderId="23" xfId="0" applyFont="1" applyBorder="1" applyAlignment="1">
      <alignment vertical="center"/>
    </xf>
    <xf numFmtId="0" fontId="18" fillId="0" borderId="21" xfId="0" applyFont="1" applyBorder="1">
      <alignment vertical="center"/>
    </xf>
    <xf numFmtId="0" fontId="12" fillId="0" borderId="22" xfId="0" applyFont="1" applyBorder="1" applyAlignment="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pplyAlignment="1">
      <alignment vertical="center"/>
    </xf>
    <xf numFmtId="0" fontId="12" fillId="0" borderId="26" xfId="0" applyFont="1" applyBorder="1" applyAlignment="1">
      <alignment vertical="center"/>
    </xf>
    <xf numFmtId="176" fontId="12" fillId="0" borderId="14" xfId="0" applyNumberFormat="1" applyFont="1" applyBorder="1" applyAlignment="1">
      <alignment vertical="center"/>
    </xf>
    <xf numFmtId="176" fontId="12" fillId="0" borderId="8" xfId="0" applyNumberFormat="1" applyFont="1" applyBorder="1" applyAlignment="1">
      <alignment vertical="center"/>
    </xf>
    <xf numFmtId="0" fontId="12" fillId="0" borderId="12" xfId="0" applyFont="1" applyBorder="1" applyAlignment="1">
      <alignment vertical="center"/>
    </xf>
    <xf numFmtId="176" fontId="12" fillId="0" borderId="28" xfId="0" applyNumberFormat="1" applyFont="1" applyBorder="1" applyAlignment="1">
      <alignment vertical="center"/>
    </xf>
    <xf numFmtId="0" fontId="12" fillId="0" borderId="29" xfId="0" applyFont="1" applyBorder="1" applyAlignment="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pplyAlignme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top"/>
    </xf>
    <xf numFmtId="0" fontId="19" fillId="0" borderId="0" xfId="0" applyFont="1">
      <alignment vertical="center"/>
    </xf>
    <xf numFmtId="0" fontId="19" fillId="0" borderId="36" xfId="0" applyFont="1" applyBorder="1" applyAlignment="1">
      <alignment horizontal="center" vertical="center"/>
    </xf>
    <xf numFmtId="0" fontId="20" fillId="0" borderId="0" xfId="0" applyFont="1" applyFill="1">
      <alignment vertical="center"/>
    </xf>
    <xf numFmtId="176" fontId="20" fillId="0" borderId="0" xfId="0" applyNumberFormat="1" applyFont="1" applyFill="1">
      <alignment vertical="center"/>
    </xf>
    <xf numFmtId="0" fontId="10" fillId="0" borderId="0" xfId="0" applyFont="1" applyFill="1" applyAlignment="1">
      <alignment horizontal="right" vertical="center"/>
    </xf>
    <xf numFmtId="0" fontId="19" fillId="0" borderId="0" xfId="0" applyFont="1" applyFill="1">
      <alignment vertical="center"/>
    </xf>
    <xf numFmtId="0" fontId="5" fillId="0" borderId="0" xfId="0" applyFont="1" applyFill="1" applyAlignment="1">
      <alignment vertical="center"/>
    </xf>
    <xf numFmtId="0" fontId="19" fillId="0" borderId="0" xfId="0" applyFont="1" applyFill="1" applyAlignment="1">
      <alignment horizontal="left" vertical="top"/>
    </xf>
    <xf numFmtId="0" fontId="6" fillId="0" borderId="0" xfId="0" applyFont="1" applyFill="1" applyAlignment="1">
      <alignment horizontal="left" vertical="top"/>
    </xf>
    <xf numFmtId="49" fontId="6" fillId="0" borderId="36" xfId="0" applyNumberFormat="1" applyFont="1" applyFill="1" applyBorder="1" applyAlignment="1">
      <alignment horizontal="left" vertical="top" wrapText="1"/>
    </xf>
    <xf numFmtId="0" fontId="7" fillId="0" borderId="0" xfId="0" applyFont="1" applyFill="1" applyAlignment="1">
      <alignment horizontal="center" vertical="center" shrinkToFit="1"/>
    </xf>
    <xf numFmtId="0" fontId="1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176" fontId="26" fillId="0" borderId="0" xfId="0" applyNumberFormat="1" applyFont="1" applyFill="1">
      <alignment vertical="center"/>
    </xf>
    <xf numFmtId="0" fontId="27" fillId="0" borderId="0" xfId="0" applyFont="1" applyFill="1" applyAlignment="1">
      <alignment vertical="center"/>
    </xf>
    <xf numFmtId="0" fontId="28" fillId="0" borderId="0" xfId="0" applyFont="1" applyFill="1" applyAlignment="1">
      <alignment horizontal="left" vertical="top"/>
    </xf>
    <xf numFmtId="0" fontId="9"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center" shrinkToFit="1"/>
      <protection locked="0"/>
    </xf>
    <xf numFmtId="0" fontId="9" fillId="0" borderId="0" xfId="0" applyFont="1" applyFill="1" applyBorder="1">
      <alignment vertical="center"/>
    </xf>
    <xf numFmtId="0" fontId="7" fillId="0" borderId="0" xfId="0" applyFont="1" applyFill="1" applyBorder="1" applyAlignment="1" applyProtection="1">
      <alignment vertical="center"/>
      <protection locked="0"/>
    </xf>
    <xf numFmtId="176" fontId="7" fillId="0" borderId="0" xfId="0" applyNumberFormat="1" applyFont="1" applyFill="1" applyBorder="1" applyAlignment="1">
      <alignment vertical="center"/>
    </xf>
    <xf numFmtId="49" fontId="9" fillId="0" borderId="5"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38" fontId="10" fillId="0" borderId="5" xfId="4" applyFont="1" applyFill="1" applyBorder="1" applyAlignment="1">
      <alignment horizontal="right" vertical="center" shrinkToFit="1"/>
    </xf>
    <xf numFmtId="0" fontId="10" fillId="0" borderId="6" xfId="0" applyFont="1" applyFill="1" applyBorder="1" applyAlignment="1">
      <alignment horizontal="center" vertical="center"/>
    </xf>
    <xf numFmtId="0" fontId="11" fillId="0" borderId="2" xfId="0" applyFont="1" applyBorder="1" applyAlignment="1">
      <alignment horizontal="center" vertical="center"/>
    </xf>
    <xf numFmtId="176" fontId="12" fillId="0" borderId="2" xfId="0" applyNumberFormat="1" applyFont="1" applyBorder="1" applyAlignment="1">
      <alignment vertical="center"/>
    </xf>
    <xf numFmtId="0" fontId="11" fillId="0" borderId="0" xfId="0" applyFont="1" applyAlignment="1">
      <alignment horizontal="center"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5" fillId="0" borderId="0" xfId="0" applyFont="1" applyFill="1" applyBorder="1" applyAlignment="1">
      <alignment horizontal="left" vertical="center" wrapText="1"/>
    </xf>
    <xf numFmtId="0" fontId="11"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7" fillId="0" borderId="4" xfId="0" applyFont="1" applyFill="1" applyBorder="1" applyAlignment="1">
      <alignment vertical="center"/>
    </xf>
    <xf numFmtId="0" fontId="15" fillId="0" borderId="0" xfId="0" applyFont="1" applyFill="1" applyBorder="1" applyAlignment="1">
      <alignment horizontal="left" vertical="center"/>
    </xf>
    <xf numFmtId="0" fontId="15" fillId="7" borderId="0" xfId="0" applyFont="1" applyFill="1" applyBorder="1" applyAlignment="1">
      <alignment horizontal="left" vertical="center" wrapText="1"/>
    </xf>
    <xf numFmtId="0" fontId="7" fillId="0" borderId="9" xfId="0" applyFont="1" applyFill="1" applyBorder="1" applyAlignment="1">
      <alignment vertical="center"/>
    </xf>
    <xf numFmtId="0" fontId="7" fillId="0" borderId="11" xfId="0" applyFont="1" applyFill="1" applyBorder="1" applyAlignment="1">
      <alignment vertical="center"/>
    </xf>
    <xf numFmtId="0" fontId="15" fillId="0" borderId="6"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6" fillId="0" borderId="0" xfId="0" applyFont="1" applyFill="1" applyBorder="1" applyAlignment="1">
      <alignment horizontal="left" vertical="center"/>
    </xf>
    <xf numFmtId="0" fontId="25" fillId="0" borderId="0" xfId="0" applyFont="1">
      <alignment vertical="center"/>
    </xf>
    <xf numFmtId="0" fontId="29" fillId="0" borderId="0" xfId="0" applyFont="1" applyAlignment="1">
      <alignment horizontal="center" vertical="center"/>
    </xf>
    <xf numFmtId="0" fontId="11" fillId="0" borderId="0" xfId="0" applyFont="1" applyAlignment="1">
      <alignment horizontal="center" vertical="center"/>
    </xf>
    <xf numFmtId="0" fontId="11" fillId="5" borderId="0" xfId="0" applyFont="1" applyFill="1" applyAlignment="1">
      <alignment horizontal="center" vertical="center"/>
    </xf>
    <xf numFmtId="0" fontId="11" fillId="5" borderId="0" xfId="0" applyFont="1" applyFill="1" applyAlignment="1">
      <alignment horizontal="right" vertical="center"/>
    </xf>
    <xf numFmtId="0" fontId="11" fillId="5" borderId="1" xfId="0" applyFont="1" applyFill="1" applyBorder="1" applyAlignment="1">
      <alignment vertical="center" shrinkToFit="1"/>
    </xf>
    <xf numFmtId="0" fontId="11" fillId="5" borderId="2" xfId="0" applyFont="1" applyFill="1" applyBorder="1" applyAlignment="1">
      <alignment vertical="center" shrinkToFit="1"/>
    </xf>
    <xf numFmtId="0" fontId="11" fillId="5" borderId="3" xfId="0" applyFont="1" applyFill="1" applyBorder="1" applyAlignment="1">
      <alignment vertical="center" shrinkToFit="1"/>
    </xf>
    <xf numFmtId="0" fontId="18" fillId="0" borderId="30" xfId="0" applyFont="1" applyBorder="1" applyAlignment="1">
      <alignment horizontal="lef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53" xfId="0" applyFont="1" applyBorder="1" applyAlignment="1">
      <alignment horizontal="left" vertical="center" wrapText="1"/>
    </xf>
    <xf numFmtId="0" fontId="18" fillId="0" borderId="54"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5" borderId="13" xfId="0" applyFont="1" applyFill="1" applyBorder="1">
      <alignment vertical="center"/>
    </xf>
    <xf numFmtId="0" fontId="11" fillId="5" borderId="14" xfId="0" applyFont="1" applyFill="1" applyBorder="1">
      <alignment vertical="center"/>
    </xf>
    <xf numFmtId="0" fontId="11" fillId="5" borderId="16" xfId="0" applyFont="1" applyFill="1" applyBorder="1">
      <alignment vertical="center"/>
    </xf>
    <xf numFmtId="0" fontId="11" fillId="5" borderId="15" xfId="0" applyFont="1" applyFill="1" applyBorder="1" applyAlignment="1">
      <alignment vertical="center" shrinkToFit="1"/>
    </xf>
    <xf numFmtId="0" fontId="11" fillId="5" borderId="7" xfId="0" applyFont="1" applyFill="1" applyBorder="1" applyAlignment="1">
      <alignment vertical="center" shrinkToFit="1"/>
    </xf>
    <xf numFmtId="0" fontId="11" fillId="5" borderId="17" xfId="0" applyFont="1" applyFill="1" applyBorder="1" applyAlignment="1">
      <alignment vertical="center" shrinkToFit="1"/>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8" xfId="0" applyFont="1" applyBorder="1" applyAlignment="1">
      <alignment vertical="center"/>
    </xf>
    <xf numFmtId="0" fontId="11" fillId="0" borderId="12" xfId="0" applyFont="1" applyBorder="1" applyAlignment="1">
      <alignment vertical="center"/>
    </xf>
    <xf numFmtId="49" fontId="11" fillId="5" borderId="5" xfId="0" applyNumberFormat="1" applyFont="1" applyFill="1" applyBorder="1" applyAlignment="1">
      <alignment horizontal="center" vertical="center"/>
    </xf>
    <xf numFmtId="0" fontId="11" fillId="5" borderId="9" xfId="0" applyFont="1" applyFill="1" applyBorder="1" applyAlignment="1">
      <alignment vertical="center" shrinkToFit="1"/>
    </xf>
    <xf numFmtId="0" fontId="11" fillId="5" borderId="0" xfId="0" applyFont="1" applyFill="1" applyAlignment="1">
      <alignment vertical="center" shrinkToFit="1"/>
    </xf>
    <xf numFmtId="0" fontId="11" fillId="5" borderId="10" xfId="0" applyFont="1" applyFill="1" applyBorder="1" applyAlignment="1">
      <alignment vertical="center" shrinkToFit="1"/>
    </xf>
    <xf numFmtId="0" fontId="11" fillId="5" borderId="11" xfId="0" applyFont="1" applyFill="1" applyBorder="1" applyAlignment="1">
      <alignment vertical="center" shrinkToFit="1"/>
    </xf>
    <xf numFmtId="0" fontId="11" fillId="5" borderId="8" xfId="0" applyFont="1" applyFill="1" applyBorder="1" applyAlignment="1">
      <alignment vertical="center" shrinkToFit="1"/>
    </xf>
    <xf numFmtId="0" fontId="11" fillId="5" borderId="12" xfId="0" applyFont="1" applyFill="1" applyBorder="1" applyAlignment="1">
      <alignment vertical="center"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1" fillId="0" borderId="13" xfId="0" applyFont="1" applyBorder="1" applyAlignment="1">
      <alignment vertical="center"/>
    </xf>
    <xf numFmtId="0" fontId="11" fillId="0" borderId="14" xfId="0" applyFont="1" applyBorder="1" applyAlignment="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176" fontId="11" fillId="0" borderId="21" xfId="0" applyNumberFormat="1" applyFont="1" applyBorder="1" applyAlignment="1">
      <alignment vertical="center"/>
    </xf>
    <xf numFmtId="176" fontId="11" fillId="0" borderId="22" xfId="0" applyNumberFormat="1"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7" xfId="0" applyNumberFormat="1" applyFont="1" applyBorder="1" applyAlignment="1">
      <alignment vertical="center"/>
    </xf>
    <xf numFmtId="176" fontId="11" fillId="0" borderId="28" xfId="0" applyNumberFormat="1" applyFont="1" applyBorder="1" applyAlignment="1">
      <alignment vertical="center"/>
    </xf>
    <xf numFmtId="0" fontId="11" fillId="0" borderId="15" xfId="0" applyFont="1" applyBorder="1" applyAlignment="1">
      <alignment vertical="center"/>
    </xf>
    <xf numFmtId="0" fontId="11" fillId="0" borderId="7" xfId="0" applyFont="1" applyBorder="1" applyAlignment="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pplyAlignment="1">
      <alignment vertical="center"/>
    </xf>
    <xf numFmtId="176" fontId="11" fillId="0" borderId="25" xfId="0" applyNumberFormat="1"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176" fontId="11" fillId="0" borderId="11" xfId="0" applyNumberFormat="1" applyFont="1" applyBorder="1" applyAlignment="1">
      <alignment vertical="center"/>
    </xf>
    <xf numFmtId="176" fontId="11" fillId="0" borderId="8" xfId="0" applyNumberFormat="1"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27" xfId="0" applyFont="1" applyBorder="1" applyAlignment="1">
      <alignment vertical="center"/>
    </xf>
    <xf numFmtId="0" fontId="11" fillId="0" borderId="28" xfId="0" applyFont="1" applyBorder="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176" fontId="11" fillId="0" borderId="15" xfId="0" applyNumberFormat="1" applyFont="1" applyBorder="1" applyAlignment="1">
      <alignment vertical="center"/>
    </xf>
    <xf numFmtId="176" fontId="11" fillId="0" borderId="7" xfId="0" applyNumberFormat="1" applyFont="1" applyBorder="1" applyAlignment="1">
      <alignment vertical="center"/>
    </xf>
    <xf numFmtId="176" fontId="11" fillId="0" borderId="1" xfId="0" applyNumberFormat="1" applyFont="1" applyBorder="1" applyAlignment="1">
      <alignment vertical="center"/>
    </xf>
    <xf numFmtId="176" fontId="11" fillId="0" borderId="2" xfId="0" applyNumberFormat="1"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6" fontId="12" fillId="0" borderId="1" xfId="0" applyNumberFormat="1" applyFont="1" applyBorder="1" applyAlignment="1">
      <alignment vertical="center"/>
    </xf>
    <xf numFmtId="176" fontId="12" fillId="0" borderId="2" xfId="0" applyNumberFormat="1"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7" fillId="3" borderId="36"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178" fontId="10" fillId="0" borderId="11" xfId="0" applyNumberFormat="1" applyFont="1" applyBorder="1" applyAlignment="1">
      <alignment horizontal="center" vertical="center" shrinkToFit="1"/>
    </xf>
    <xf numFmtId="178" fontId="10" fillId="0" borderId="8" xfId="0" applyNumberFormat="1" applyFont="1" applyBorder="1" applyAlignment="1">
      <alignment horizontal="center" vertical="center" shrinkToFit="1"/>
    </xf>
    <xf numFmtId="0" fontId="10" fillId="0" borderId="0" xfId="0" applyFont="1" applyAlignment="1">
      <alignment horizontal="center" vertical="center"/>
    </xf>
    <xf numFmtId="0" fontId="10" fillId="3" borderId="36" xfId="0"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176" fontId="12" fillId="0" borderId="1" xfId="0" applyNumberFormat="1" applyFont="1" applyFill="1" applyBorder="1" applyAlignment="1">
      <alignment vertical="center" shrinkToFit="1"/>
    </xf>
    <xf numFmtId="176" fontId="12" fillId="0" borderId="2" xfId="0" applyNumberFormat="1" applyFont="1" applyFill="1" applyBorder="1" applyAlignment="1">
      <alignment vertical="center" shrinkToFit="1"/>
    </xf>
    <xf numFmtId="0" fontId="8" fillId="0" borderId="0" xfId="0" applyFont="1" applyFill="1" applyBorder="1" applyAlignment="1">
      <alignment horizontal="center"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49" fontId="11" fillId="5" borderId="5" xfId="0" applyNumberFormat="1" applyFont="1" applyFill="1" applyBorder="1" applyAlignment="1">
      <alignment horizontal="left" vertical="center" shrinkToFit="1"/>
    </xf>
    <xf numFmtId="0" fontId="7" fillId="0" borderId="0" xfId="0" applyFont="1" applyFill="1" applyBorder="1" applyAlignment="1">
      <alignment horizontal="center" vertical="center"/>
    </xf>
    <xf numFmtId="0" fontId="11" fillId="5" borderId="11" xfId="0" applyFont="1" applyFill="1" applyBorder="1" applyAlignment="1">
      <alignment horizontal="left" vertical="center" shrinkToFit="1"/>
    </xf>
    <xf numFmtId="0" fontId="11" fillId="5" borderId="8"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11" fillId="5" borderId="13" xfId="0" applyFont="1" applyFill="1" applyBorder="1" applyAlignment="1">
      <alignment horizontal="left" vertical="center" shrinkToFit="1"/>
    </xf>
    <xf numFmtId="0" fontId="11" fillId="5" borderId="14" xfId="0" applyFont="1" applyFill="1" applyBorder="1" applyAlignment="1">
      <alignment horizontal="left" vertical="center" shrinkToFit="1"/>
    </xf>
    <xf numFmtId="0" fontId="11" fillId="5" borderId="16" xfId="0" applyFont="1" applyFill="1" applyBorder="1" applyAlignment="1">
      <alignment horizontal="left" vertical="center" shrinkToFit="1"/>
    </xf>
    <xf numFmtId="49" fontId="11" fillId="5" borderId="11" xfId="0" applyNumberFormat="1" applyFont="1" applyFill="1" applyBorder="1" applyAlignment="1">
      <alignment horizontal="center" vertical="center" shrinkToFit="1"/>
    </xf>
    <xf numFmtId="49" fontId="11" fillId="5" borderId="8" xfId="0" applyNumberFormat="1" applyFont="1" applyFill="1" applyBorder="1" applyAlignment="1">
      <alignment horizontal="center" vertical="center" shrinkToFit="1"/>
    </xf>
    <xf numFmtId="49" fontId="11" fillId="5" borderId="12" xfId="0" applyNumberFormat="1" applyFont="1" applyFill="1" applyBorder="1" applyAlignment="1">
      <alignment horizontal="center" vertical="center" shrinkToFit="1"/>
    </xf>
    <xf numFmtId="0" fontId="12" fillId="4" borderId="1" xfId="0" applyFont="1" applyFill="1" applyBorder="1" applyAlignment="1">
      <alignment vertical="center" shrinkToFit="1"/>
    </xf>
    <xf numFmtId="0" fontId="12" fillId="4" borderId="2" xfId="0" applyFont="1" applyFill="1" applyBorder="1" applyAlignment="1">
      <alignment vertical="center" shrinkToFit="1"/>
    </xf>
    <xf numFmtId="0" fontId="12" fillId="4" borderId="3" xfId="0" applyFont="1" applyFill="1" applyBorder="1" applyAlignment="1">
      <alignment vertical="center" shrinkToFit="1"/>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7" fillId="5" borderId="8"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2" xfId="0" applyFont="1" applyFill="1" applyBorder="1" applyAlignment="1">
      <alignment horizontal="center" vertical="center" wrapText="1"/>
    </xf>
    <xf numFmtId="178" fontId="12" fillId="0" borderId="11" xfId="0" applyNumberFormat="1" applyFont="1" applyFill="1" applyBorder="1" applyAlignment="1">
      <alignment horizontal="center" vertical="center" shrinkToFit="1"/>
    </xf>
    <xf numFmtId="178" fontId="12" fillId="0" borderId="8" xfId="0" applyNumberFormat="1"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10" fillId="0" borderId="36" xfId="0" applyFont="1" applyFill="1" applyBorder="1" applyAlignment="1">
      <alignment horizontal="center" vertical="center"/>
    </xf>
    <xf numFmtId="0" fontId="8" fillId="5" borderId="36" xfId="0" applyFont="1" applyFill="1" applyBorder="1" applyAlignment="1">
      <alignment vertical="center" shrinkToFit="1"/>
    </xf>
    <xf numFmtId="177" fontId="8" fillId="5" borderId="36" xfId="4" applyNumberFormat="1" applyFont="1" applyFill="1" applyBorder="1" applyAlignment="1">
      <alignment vertical="center" shrinkToFit="1"/>
    </xf>
    <xf numFmtId="0" fontId="8" fillId="5" borderId="36" xfId="0" applyFont="1" applyFill="1" applyBorder="1" applyAlignment="1">
      <alignment horizontal="left" vertical="center" shrinkToFit="1"/>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7" borderId="0" xfId="0" applyFont="1" applyFill="1" applyBorder="1" applyAlignment="1">
      <alignment horizontal="center" vertical="center" wrapText="1"/>
    </xf>
    <xf numFmtId="0" fontId="8" fillId="5" borderId="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8" fillId="5" borderId="36" xfId="0" applyFont="1" applyFill="1" applyBorder="1" applyAlignment="1">
      <alignment horizontal="center" vertical="center" shrinkToFit="1"/>
    </xf>
    <xf numFmtId="0" fontId="8" fillId="5" borderId="40" xfId="0" applyFont="1" applyFill="1" applyBorder="1" applyAlignment="1">
      <alignment vertical="center" shrinkToFit="1"/>
    </xf>
    <xf numFmtId="0" fontId="8" fillId="5" borderId="41" xfId="0" applyFont="1" applyFill="1" applyBorder="1" applyAlignment="1">
      <alignment vertical="center" shrinkToFit="1"/>
    </xf>
    <xf numFmtId="0" fontId="8" fillId="5" borderId="42" xfId="0" applyFont="1" applyFill="1" applyBorder="1" applyAlignment="1">
      <alignment vertical="center" shrinkToFit="1"/>
    </xf>
    <xf numFmtId="177" fontId="8" fillId="5" borderId="40" xfId="4" applyNumberFormat="1" applyFont="1" applyFill="1" applyBorder="1" applyAlignment="1">
      <alignment vertical="center" shrinkToFit="1"/>
    </xf>
    <xf numFmtId="177" fontId="8" fillId="5" borderId="41" xfId="4" applyNumberFormat="1" applyFont="1" applyFill="1" applyBorder="1" applyAlignment="1">
      <alignment vertical="center" shrinkToFit="1"/>
    </xf>
    <xf numFmtId="177" fontId="8" fillId="5" borderId="42" xfId="4" applyNumberFormat="1" applyFont="1" applyFill="1" applyBorder="1" applyAlignment="1">
      <alignment vertical="center" shrinkToFit="1"/>
    </xf>
    <xf numFmtId="0" fontId="8" fillId="5" borderId="18" xfId="0" applyFont="1" applyFill="1" applyBorder="1" applyAlignment="1">
      <alignment horizontal="center" vertical="center" shrinkToFit="1"/>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6"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8" xfId="4" applyFont="1" applyFill="1" applyBorder="1" applyAlignment="1">
      <alignment horizontal="right" vertical="center" shrinkToFit="1"/>
    </xf>
    <xf numFmtId="0" fontId="10" fillId="0" borderId="45" xfId="0" applyFont="1" applyFill="1" applyBorder="1" applyAlignment="1">
      <alignment horizontal="center" vertical="center"/>
    </xf>
    <xf numFmtId="0" fontId="8" fillId="5" borderId="1" xfId="0" applyFont="1" applyFill="1" applyBorder="1" applyAlignment="1">
      <alignment vertical="center" shrinkToFit="1"/>
    </xf>
    <xf numFmtId="0" fontId="8" fillId="5" borderId="2" xfId="0" applyFont="1" applyFill="1" applyBorder="1" applyAlignment="1">
      <alignment vertical="center" shrinkToFit="1"/>
    </xf>
    <xf numFmtId="0" fontId="8" fillId="5" borderId="3" xfId="0" applyFont="1" applyFill="1" applyBorder="1" applyAlignment="1">
      <alignment vertical="center" shrinkToFit="1"/>
    </xf>
    <xf numFmtId="177" fontId="8" fillId="5" borderId="1" xfId="4" applyNumberFormat="1" applyFont="1" applyFill="1" applyBorder="1" applyAlignment="1">
      <alignment vertical="center" shrinkToFit="1"/>
    </xf>
    <xf numFmtId="177" fontId="8" fillId="5" borderId="2" xfId="4" applyNumberFormat="1" applyFont="1" applyFill="1" applyBorder="1" applyAlignment="1">
      <alignment vertical="center" shrinkToFit="1"/>
    </xf>
    <xf numFmtId="177" fontId="8" fillId="5" borderId="3" xfId="4" applyNumberFormat="1" applyFont="1" applyFill="1" applyBorder="1" applyAlignment="1">
      <alignmen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12" fillId="0" borderId="1" xfId="0" applyNumberFormat="1" applyFont="1" applyFill="1" applyBorder="1" applyAlignment="1">
      <alignment horizontal="center" vertical="center" shrinkToFit="1"/>
    </xf>
    <xf numFmtId="178" fontId="12" fillId="0" borderId="2" xfId="0" applyNumberFormat="1" applyFont="1" applyFill="1" applyBorder="1" applyAlignment="1">
      <alignment horizontal="center" vertical="center" shrinkToFit="1"/>
    </xf>
    <xf numFmtId="0" fontId="15" fillId="6" borderId="5" xfId="0" applyFont="1" applyFill="1" applyBorder="1" applyAlignment="1">
      <alignment horizontal="left" vertical="center" wrapText="1"/>
    </xf>
    <xf numFmtId="0" fontId="15" fillId="6" borderId="6" xfId="0" applyFont="1" applyFill="1" applyBorder="1" applyAlignment="1">
      <alignment horizontal="left" vertical="center" wrapText="1"/>
    </xf>
    <xf numFmtId="49" fontId="9" fillId="0" borderId="58" xfId="0" applyNumberFormat="1" applyFont="1" applyFill="1" applyBorder="1" applyAlignment="1">
      <alignment horizontal="center"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20" xfId="0" applyFont="1" applyFill="1" applyBorder="1" applyAlignment="1">
      <alignment horizontal="center" vertical="center"/>
    </xf>
    <xf numFmtId="0" fontId="16" fillId="2" borderId="62"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8" fillId="5" borderId="39" xfId="0" applyFont="1" applyFill="1" applyBorder="1" applyAlignment="1">
      <alignment horizontal="center" vertical="center" shrinkToFit="1"/>
    </xf>
    <xf numFmtId="0" fontId="8" fillId="5" borderId="1"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5" borderId="3" xfId="0" applyFont="1" applyFill="1" applyBorder="1" applyAlignment="1">
      <alignment horizontal="center" vertical="center" shrinkToFit="1"/>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16565</xdr:colOff>
      <xdr:row>0</xdr:row>
      <xdr:rowOff>0</xdr:rowOff>
    </xdr:from>
    <xdr:to>
      <xdr:col>38</xdr:col>
      <xdr:colOff>154056</xdr:colOff>
      <xdr:row>2</xdr:row>
      <xdr:rowOff>32716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607326" y="0"/>
          <a:ext cx="1181100" cy="31432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solidFill>
                  <a:schemeClr val="tx1"/>
                </a:solidFill>
              </a:ln>
              <a:solidFill>
                <a:schemeClr val="tx1"/>
              </a:solidFill>
            </a:rPr>
            <a:t>記入例</a:t>
          </a:r>
        </a:p>
      </xdr:txBody>
    </xdr:sp>
    <xdr:clientData/>
  </xdr:twoCellAnchor>
  <xdr:twoCellAnchor>
    <xdr:from>
      <xdr:col>6</xdr:col>
      <xdr:colOff>41413</xdr:colOff>
      <xdr:row>30</xdr:row>
      <xdr:rowOff>149087</xdr:rowOff>
    </xdr:from>
    <xdr:to>
      <xdr:col>31</xdr:col>
      <xdr:colOff>45969</xdr:colOff>
      <xdr:row>39</xdr:row>
      <xdr:rowOff>1243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09870" y="5723283"/>
          <a:ext cx="4352925" cy="134302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この欄は各個票の入力内容が自動で表示されるため、入力不要。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104775</xdr:colOff>
      <xdr:row>0</xdr:row>
      <xdr:rowOff>38100</xdr:rowOff>
    </xdr:from>
    <xdr:to>
      <xdr:col>13</xdr:col>
      <xdr:colOff>1285875</xdr:colOff>
      <xdr:row>2</xdr:row>
      <xdr:rowOff>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182350" y="38100"/>
          <a:ext cx="1181100" cy="31432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solidFill>
                  <a:schemeClr val="tx1"/>
                </a:solidFill>
              </a:ln>
              <a:solidFill>
                <a:schemeClr val="tx1"/>
              </a:solidFill>
            </a:rPr>
            <a:t>記入例</a:t>
          </a:r>
        </a:p>
      </xdr:txBody>
    </xdr:sp>
    <xdr:clientData/>
  </xdr:twoCellAnchor>
  <xdr:twoCellAnchor>
    <xdr:from>
      <xdr:col>5</xdr:col>
      <xdr:colOff>247650</xdr:colOff>
      <xdr:row>10</xdr:row>
      <xdr:rowOff>76200</xdr:rowOff>
    </xdr:from>
    <xdr:to>
      <xdr:col>10</xdr:col>
      <xdr:colOff>314325</xdr:colOff>
      <xdr:row>14</xdr:row>
      <xdr:rowOff>276225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362450" y="2667000"/>
          <a:ext cx="4352925" cy="134302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当該様式については、個票に入力された情報が自動表示されますので、入力作業は不要です。（</a:t>
          </a:r>
          <a:r>
            <a:rPr kumimoji="1" lang="ja-JP" altLang="en-US" sz="1100" b="1" u="sng">
              <a:solidFill>
                <a:srgbClr val="FF0000"/>
              </a:solidFill>
            </a:rPr>
            <a:t>提出は必要</a:t>
          </a:r>
          <a:r>
            <a:rPr kumimoji="1" lang="ja-JP" altLang="en-US" sz="1100">
              <a:solidFill>
                <a:schemeClr val="tx1"/>
              </a:solidFill>
            </a:rPr>
            <a:t>です）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個票のシート名を個票</a:t>
          </a:r>
          <a:r>
            <a:rPr kumimoji="1" lang="en-US" altLang="ja-JP" sz="1100">
              <a:solidFill>
                <a:schemeClr val="tx1"/>
              </a:solidFill>
            </a:rPr>
            <a:t>1,</a:t>
          </a:r>
          <a:r>
            <a:rPr kumimoji="1" lang="ja-JP" altLang="en-US" sz="1100">
              <a:solidFill>
                <a:schemeClr val="tx1"/>
              </a:solidFill>
            </a:rPr>
            <a:t>個票</a:t>
          </a:r>
          <a:r>
            <a:rPr kumimoji="1" lang="en-US" altLang="ja-JP" sz="1100">
              <a:solidFill>
                <a:schemeClr val="tx1"/>
              </a:solidFill>
            </a:rPr>
            <a:t>2,</a:t>
          </a:r>
          <a:r>
            <a:rPr kumimoji="1" lang="ja-JP" altLang="en-US" sz="1100">
              <a:solidFill>
                <a:schemeClr val="tx1"/>
              </a:solidFill>
            </a:rPr>
            <a:t>個票</a:t>
          </a:r>
          <a:r>
            <a:rPr kumimoji="1" lang="en-US" altLang="ja-JP" sz="1100">
              <a:solidFill>
                <a:schemeClr val="tx1"/>
              </a:solidFill>
            </a:rPr>
            <a:t>3</a:t>
          </a:r>
          <a:r>
            <a:rPr kumimoji="1" lang="ja-JP" altLang="en-US" sz="1100">
              <a:solidFill>
                <a:schemeClr val="tx1"/>
              </a:solidFill>
            </a:rPr>
            <a:t>、･･･と通し番号にしていないと当様式に反映されませんので、お気をつけ下さい。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149679</xdr:colOff>
      <xdr:row>0</xdr:row>
      <xdr:rowOff>20411</xdr:rowOff>
    </xdr:from>
    <xdr:to>
      <xdr:col>38</xdr:col>
      <xdr:colOff>140154</xdr:colOff>
      <xdr:row>1</xdr:row>
      <xdr:rowOff>164647</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5544911" y="20411"/>
          <a:ext cx="1181100" cy="31432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solidFill>
                  <a:schemeClr val="tx1"/>
                </a:solidFill>
              </a:ln>
              <a:solidFill>
                <a:schemeClr val="tx1"/>
              </a:solidFill>
            </a:rPr>
            <a:t>記入例</a:t>
          </a:r>
        </a:p>
      </xdr:txBody>
    </xdr:sp>
    <xdr:clientData/>
  </xdr:twoCellAnchor>
  <xdr:twoCellAnchor>
    <xdr:from>
      <xdr:col>18</xdr:col>
      <xdr:colOff>136072</xdr:colOff>
      <xdr:row>34</xdr:row>
      <xdr:rowOff>6804</xdr:rowOff>
    </xdr:from>
    <xdr:to>
      <xdr:col>36</xdr:col>
      <xdr:colOff>6803</xdr:colOff>
      <xdr:row>49</xdr:row>
      <xdr:rowOff>122465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279322" y="7286625"/>
          <a:ext cx="2973160" cy="21159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施設内療養費（追加補助含む）については、積算内訳①ではなく、積算内訳②に記入すること。</a:t>
          </a:r>
          <a:endParaRPr kumimoji="1" lang="en-US" altLang="ja-JP" sz="1400"/>
        </a:p>
        <a:p>
          <a:pPr algn="l"/>
          <a:r>
            <a:rPr kumimoji="1" lang="en-US" altLang="ja-JP" sz="1400"/>
            <a:t>※</a:t>
          </a:r>
          <a:r>
            <a:rPr kumimoji="1" lang="ja-JP" altLang="en-US" sz="1400"/>
            <a:t>国実施要綱において、令和</a:t>
          </a:r>
          <a:r>
            <a:rPr kumimoji="1" lang="en-US" altLang="ja-JP" sz="1400"/>
            <a:t>5</a:t>
          </a:r>
          <a:r>
            <a:rPr kumimoji="1" lang="ja-JP" altLang="en-US" sz="1400"/>
            <a:t>年度発生経費分については施設内療養費が基準単価の枠外での補助となったため</a:t>
          </a:r>
        </a:p>
      </xdr:txBody>
    </xdr:sp>
    <xdr:clientData/>
  </xdr:twoCellAnchor>
  <xdr:twoCellAnchor>
    <xdr:from>
      <xdr:col>16</xdr:col>
      <xdr:colOff>95251</xdr:colOff>
      <xdr:row>49</xdr:row>
      <xdr:rowOff>61232</xdr:rowOff>
    </xdr:from>
    <xdr:to>
      <xdr:col>18</xdr:col>
      <xdr:colOff>88447</xdr:colOff>
      <xdr:row>52</xdr:row>
      <xdr:rowOff>29752</xdr:rowOff>
    </xdr:to>
    <xdr:sp macro="" textlink="">
      <xdr:nvSpPr>
        <xdr:cNvPr id="8" name="矢印: 下 7">
          <a:extLst>
            <a:ext uri="{FF2B5EF4-FFF2-40B4-BE49-F238E27FC236}">
              <a16:creationId xmlns:a16="http://schemas.microsoft.com/office/drawing/2014/main" id="{00000000-0008-0000-0300-000008000000}"/>
            </a:ext>
          </a:extLst>
        </xdr:cNvPr>
        <xdr:cNvSpPr/>
      </xdr:nvSpPr>
      <xdr:spPr>
        <a:xfrm rot="2523880">
          <a:off x="2898322" y="9341303"/>
          <a:ext cx="333375" cy="58084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4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4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a:xfrm>
          <a:off x="228600" y="12207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156482</xdr:colOff>
      <xdr:row>0</xdr:row>
      <xdr:rowOff>27214</xdr:rowOff>
    </xdr:from>
    <xdr:to>
      <xdr:col>38</xdr:col>
      <xdr:colOff>146957</xdr:colOff>
      <xdr:row>2</xdr:row>
      <xdr:rowOff>1360</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5510893" y="27214"/>
          <a:ext cx="1181100" cy="31432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solidFill>
                  <a:schemeClr val="tx1"/>
                </a:solidFill>
              </a:ln>
              <a:solidFill>
                <a:schemeClr val="tx1"/>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5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5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500-000003000000}"/>
            </a:ext>
          </a:extLst>
        </xdr:cNvPr>
        <xdr:cNvSpPr/>
      </xdr:nvSpPr>
      <xdr:spPr>
        <a:xfrm>
          <a:off x="228600" y="12207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161585</xdr:colOff>
      <xdr:row>0</xdr:row>
      <xdr:rowOff>0</xdr:rowOff>
    </xdr:from>
    <xdr:to>
      <xdr:col>38</xdr:col>
      <xdr:colOff>152060</xdr:colOff>
      <xdr:row>1</xdr:row>
      <xdr:rowOff>144236</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5485380" y="0"/>
          <a:ext cx="1181100" cy="314325"/>
        </a:xfrm>
        <a:prstGeom prst="ellipse">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solidFill>
                  <a:schemeClr val="tx1"/>
                </a:solidFill>
              </a:ln>
              <a:solidFill>
                <a:schemeClr val="tx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E25"/>
  <sheetViews>
    <sheetView view="pageBreakPreview" zoomScaleNormal="100" zoomScaleSheetLayoutView="100" workbookViewId="0">
      <selection activeCell="B3" sqref="B3"/>
    </sheetView>
  </sheetViews>
  <sheetFormatPr defaultRowHeight="13.5"/>
  <cols>
    <col min="1" max="1" width="3.125" style="157" customWidth="1"/>
    <col min="2" max="2" width="7.75" style="157" customWidth="1"/>
    <col min="3" max="3" width="27.5" style="156" customWidth="1"/>
    <col min="4" max="4" width="32.375" style="156" customWidth="1"/>
    <col min="5" max="5" width="32.125" style="156" customWidth="1"/>
    <col min="6" max="6" width="4.25" style="157" customWidth="1"/>
    <col min="7" max="16384" width="9" style="157"/>
  </cols>
  <sheetData>
    <row r="2" spans="2:5" ht="17.25">
      <c r="B2" s="1" t="s">
        <v>92</v>
      </c>
      <c r="D2" s="2"/>
    </row>
    <row r="3" spans="2:5" ht="17.25">
      <c r="B3" s="1"/>
      <c r="D3" s="2"/>
    </row>
    <row r="4" spans="2:5" s="162" customFormat="1" ht="17.25">
      <c r="B4" s="175" t="s">
        <v>172</v>
      </c>
      <c r="C4" s="176"/>
      <c r="D4" s="165"/>
      <c r="E4" s="164"/>
    </row>
    <row r="5" spans="2:5" s="162" customFormat="1" ht="17.25">
      <c r="B5" s="163" t="s">
        <v>163</v>
      </c>
      <c r="C5" s="164"/>
      <c r="D5" s="165"/>
      <c r="E5" s="164"/>
    </row>
    <row r="6" spans="2:5" ht="14.25">
      <c r="C6" s="2"/>
      <c r="D6" s="2"/>
    </row>
    <row r="7" spans="2:5" ht="14.25">
      <c r="B7" s="158" t="s">
        <v>87</v>
      </c>
      <c r="C7" s="3" t="s">
        <v>126</v>
      </c>
      <c r="D7" s="4" t="s">
        <v>89</v>
      </c>
      <c r="E7" s="4" t="s">
        <v>86</v>
      </c>
    </row>
    <row r="8" spans="2:5" ht="42" customHeight="1">
      <c r="B8" s="158">
        <v>1</v>
      </c>
      <c r="C8" s="5" t="s">
        <v>88</v>
      </c>
      <c r="D8" s="6"/>
      <c r="E8" s="6"/>
    </row>
    <row r="9" spans="2:5" ht="61.5" customHeight="1">
      <c r="B9" s="158">
        <v>2</v>
      </c>
      <c r="C9" s="5"/>
      <c r="D9" s="6" t="s">
        <v>263</v>
      </c>
      <c r="E9" s="6"/>
    </row>
    <row r="10" spans="2:5" ht="110.25" customHeight="1">
      <c r="B10" s="158">
        <v>3</v>
      </c>
      <c r="C10" s="5"/>
      <c r="D10" s="6"/>
      <c r="E10" s="6" t="s">
        <v>264</v>
      </c>
    </row>
    <row r="11" spans="2:5" ht="39" customHeight="1">
      <c r="B11" s="158">
        <v>4</v>
      </c>
      <c r="C11" s="5"/>
      <c r="D11" s="6" t="s">
        <v>94</v>
      </c>
      <c r="E11" s="6"/>
    </row>
    <row r="12" spans="2:5" ht="48.75" customHeight="1">
      <c r="B12" s="158">
        <v>5</v>
      </c>
      <c r="C12" s="5"/>
      <c r="D12" s="6" t="s">
        <v>90</v>
      </c>
      <c r="E12" s="6"/>
    </row>
    <row r="13" spans="2:5" ht="34.5" customHeight="1">
      <c r="B13" s="158">
        <v>6</v>
      </c>
      <c r="C13" s="5"/>
      <c r="D13" s="6" t="s">
        <v>91</v>
      </c>
      <c r="E13" s="6"/>
    </row>
    <row r="14" spans="2:5" ht="125.25" customHeight="1">
      <c r="B14" s="158">
        <v>7</v>
      </c>
      <c r="C14" s="7"/>
      <c r="D14" s="8" t="s">
        <v>265</v>
      </c>
      <c r="E14" s="9"/>
    </row>
    <row r="15" spans="2:5" ht="95.25" customHeight="1">
      <c r="B15" s="158">
        <v>8</v>
      </c>
      <c r="C15" s="5"/>
      <c r="D15" s="6" t="s">
        <v>266</v>
      </c>
      <c r="E15" s="6"/>
    </row>
    <row r="16" spans="2:5" ht="37.5" customHeight="1">
      <c r="B16" s="158">
        <v>9</v>
      </c>
      <c r="C16" s="5"/>
      <c r="D16" s="6" t="s">
        <v>127</v>
      </c>
      <c r="E16" s="6"/>
    </row>
    <row r="17" spans="2:5" ht="39" customHeight="1">
      <c r="B17" s="158">
        <v>10</v>
      </c>
      <c r="C17" s="5" t="s">
        <v>93</v>
      </c>
      <c r="D17" s="6"/>
      <c r="E17" s="6"/>
    </row>
    <row r="18" spans="2:5" ht="57.75" customHeight="1">
      <c r="B18" s="158">
        <v>11</v>
      </c>
      <c r="C18" s="166" t="s">
        <v>164</v>
      </c>
      <c r="D18" s="6"/>
      <c r="E18" s="6"/>
    </row>
    <row r="19" spans="2:5" ht="22.5" customHeight="1"/>
    <row r="20" spans="2:5" ht="22.5" customHeight="1">
      <c r="B20" s="211" t="s">
        <v>267</v>
      </c>
    </row>
    <row r="21" spans="2:5" ht="22.5" customHeight="1">
      <c r="B21" s="211" t="s">
        <v>268</v>
      </c>
    </row>
    <row r="22" spans="2:5" ht="22.5" customHeight="1"/>
    <row r="23" spans="2:5" ht="22.5" customHeight="1"/>
    <row r="24" spans="2:5" ht="22.5" customHeight="1"/>
    <row r="25" spans="2:5" ht="15.75" customHeight="1"/>
  </sheetData>
  <phoneticPr fontId="2"/>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1BDB-42CE-441E-91BA-1235326FEEC7}">
  <sheetPr>
    <tabColor theme="9"/>
  </sheetPr>
  <dimension ref="A1:AM63"/>
  <sheetViews>
    <sheetView tabSelected="1" view="pageBreakPreview" zoomScale="115" zoomScaleNormal="120" zoomScaleSheetLayoutView="115" workbookViewId="0">
      <selection activeCell="C2" sqref="C2"/>
    </sheetView>
  </sheetViews>
  <sheetFormatPr defaultColWidth="2.25" defaultRowHeight="12"/>
  <cols>
    <col min="1" max="1" width="2.625" style="116" customWidth="1"/>
    <col min="2" max="16384" width="2.25" style="116"/>
  </cols>
  <sheetData>
    <row r="1" spans="1:39" ht="13.5" customHeight="1">
      <c r="A1" s="113" t="s">
        <v>207</v>
      </c>
      <c r="B1" s="114"/>
      <c r="C1" s="115"/>
      <c r="D1" s="115"/>
    </row>
    <row r="2" spans="1:39" ht="8.25" customHeight="1">
      <c r="A2" s="113"/>
      <c r="B2" s="114"/>
      <c r="C2" s="115"/>
      <c r="D2" s="115"/>
    </row>
    <row r="3" spans="1:39" ht="18" customHeight="1">
      <c r="A3" s="212" t="s">
        <v>166</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row>
    <row r="4" spans="1:39" ht="18" customHeight="1">
      <c r="A4" s="213" t="s">
        <v>165</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row>
    <row r="5" spans="1:39" ht="8.25" customHeight="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row>
    <row r="6" spans="1:39">
      <c r="B6" s="114"/>
      <c r="C6" s="115"/>
      <c r="D6" s="115"/>
      <c r="AB6" s="117"/>
      <c r="AC6" s="118" t="s">
        <v>85</v>
      </c>
      <c r="AD6" s="214"/>
      <c r="AE6" s="214"/>
      <c r="AF6" s="189" t="s">
        <v>4</v>
      </c>
      <c r="AG6" s="214"/>
      <c r="AH6" s="214"/>
      <c r="AI6" s="189" t="s">
        <v>3</v>
      </c>
      <c r="AJ6" s="214"/>
      <c r="AK6" s="214"/>
      <c r="AL6" s="189" t="s">
        <v>2</v>
      </c>
      <c r="AM6" s="189"/>
    </row>
    <row r="7" spans="1:39" ht="18" customHeight="1">
      <c r="A7" s="215" t="s">
        <v>229</v>
      </c>
      <c r="B7" s="215"/>
      <c r="C7" s="215"/>
      <c r="D7" s="215"/>
      <c r="E7" s="215"/>
      <c r="F7" s="215"/>
      <c r="G7" s="215"/>
      <c r="I7" s="116" t="s">
        <v>1</v>
      </c>
    </row>
    <row r="8" spans="1:39" ht="8.25" customHeight="1">
      <c r="B8" s="114"/>
      <c r="C8" s="115"/>
      <c r="D8" s="115"/>
    </row>
    <row r="9" spans="1:39">
      <c r="A9" s="116" t="s">
        <v>14</v>
      </c>
      <c r="B9" s="114"/>
      <c r="C9" s="115"/>
      <c r="D9" s="115"/>
    </row>
    <row r="10" spans="1:39" ht="11.25" customHeight="1">
      <c r="B10" s="114"/>
      <c r="C10" s="115"/>
      <c r="D10" s="115"/>
    </row>
    <row r="11" spans="1:39" ht="13.5" customHeight="1">
      <c r="A11" s="236" t="s">
        <v>62</v>
      </c>
      <c r="B11" s="119" t="s">
        <v>0</v>
      </c>
      <c r="C11" s="120"/>
      <c r="D11" s="120"/>
      <c r="E11" s="121"/>
      <c r="F11" s="121"/>
      <c r="G11" s="121"/>
      <c r="H11" s="121"/>
      <c r="I11" s="121"/>
      <c r="J11" s="121"/>
      <c r="K11" s="122"/>
      <c r="L11" s="239" t="s">
        <v>230</v>
      </c>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1"/>
    </row>
    <row r="12" spans="1:39" ht="21" customHeight="1">
      <c r="A12" s="237"/>
      <c r="B12" s="123" t="s">
        <v>5</v>
      </c>
      <c r="C12" s="124"/>
      <c r="D12" s="124"/>
      <c r="E12" s="125"/>
      <c r="F12" s="125"/>
      <c r="G12" s="125"/>
      <c r="H12" s="125"/>
      <c r="I12" s="125"/>
      <c r="J12" s="125"/>
      <c r="K12" s="126"/>
      <c r="L12" s="242" t="s">
        <v>231</v>
      </c>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4"/>
    </row>
    <row r="13" spans="1:39">
      <c r="A13" s="237"/>
      <c r="B13" s="245" t="s">
        <v>63</v>
      </c>
      <c r="C13" s="246"/>
      <c r="D13" s="246"/>
      <c r="E13" s="246"/>
      <c r="F13" s="246"/>
      <c r="G13" s="246"/>
      <c r="H13" s="246"/>
      <c r="I13" s="246"/>
      <c r="J13" s="246"/>
      <c r="K13" s="247"/>
      <c r="L13" s="127" t="s">
        <v>6</v>
      </c>
      <c r="M13" s="127"/>
      <c r="N13" s="127"/>
      <c r="O13" s="127"/>
      <c r="P13" s="127"/>
      <c r="Q13" s="254" t="s">
        <v>210</v>
      </c>
      <c r="R13" s="254"/>
      <c r="S13" s="127" t="s">
        <v>7</v>
      </c>
      <c r="T13" s="254" t="s">
        <v>211</v>
      </c>
      <c r="U13" s="254"/>
      <c r="V13" s="254"/>
      <c r="W13" s="127" t="s">
        <v>8</v>
      </c>
      <c r="X13" s="127"/>
      <c r="Y13" s="127"/>
      <c r="Z13" s="127"/>
      <c r="AA13" s="127"/>
      <c r="AB13" s="127"/>
      <c r="AC13" s="127"/>
      <c r="AD13" s="127"/>
      <c r="AE13" s="127"/>
      <c r="AF13" s="127"/>
      <c r="AG13" s="127"/>
      <c r="AH13" s="127"/>
      <c r="AI13" s="127"/>
      <c r="AJ13" s="127"/>
      <c r="AK13" s="127"/>
      <c r="AL13" s="127"/>
      <c r="AM13" s="128"/>
    </row>
    <row r="14" spans="1:39" ht="13.5" customHeight="1">
      <c r="A14" s="237"/>
      <c r="B14" s="248"/>
      <c r="C14" s="249"/>
      <c r="D14" s="249"/>
      <c r="E14" s="249"/>
      <c r="F14" s="249"/>
      <c r="G14" s="249"/>
      <c r="H14" s="249"/>
      <c r="I14" s="249"/>
      <c r="J14" s="249"/>
      <c r="K14" s="250"/>
      <c r="L14" s="255" t="s">
        <v>232</v>
      </c>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7"/>
    </row>
    <row r="15" spans="1:39" ht="13.5" customHeight="1">
      <c r="A15" s="237"/>
      <c r="B15" s="251"/>
      <c r="C15" s="252"/>
      <c r="D15" s="252"/>
      <c r="E15" s="252"/>
      <c r="F15" s="252"/>
      <c r="G15" s="252"/>
      <c r="H15" s="252"/>
      <c r="I15" s="252"/>
      <c r="J15" s="252"/>
      <c r="K15" s="253"/>
      <c r="L15" s="258" t="s">
        <v>233</v>
      </c>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60"/>
    </row>
    <row r="16" spans="1:39" ht="18" customHeight="1">
      <c r="A16" s="237"/>
      <c r="B16" s="129" t="s">
        <v>9</v>
      </c>
      <c r="C16" s="187"/>
      <c r="D16" s="187"/>
      <c r="E16" s="130"/>
      <c r="F16" s="130"/>
      <c r="G16" s="130"/>
      <c r="H16" s="130"/>
      <c r="I16" s="130"/>
      <c r="J16" s="130"/>
      <c r="K16" s="130"/>
      <c r="L16" s="129" t="s">
        <v>10</v>
      </c>
      <c r="M16" s="130"/>
      <c r="N16" s="130"/>
      <c r="O16" s="130"/>
      <c r="P16" s="130"/>
      <c r="Q16" s="130"/>
      <c r="R16" s="131"/>
      <c r="S16" s="216" t="s">
        <v>234</v>
      </c>
      <c r="T16" s="217"/>
      <c r="U16" s="217"/>
      <c r="V16" s="217"/>
      <c r="W16" s="217"/>
      <c r="X16" s="217"/>
      <c r="Y16" s="218"/>
      <c r="Z16" s="129" t="s">
        <v>64</v>
      </c>
      <c r="AA16" s="130"/>
      <c r="AB16" s="130"/>
      <c r="AC16" s="130"/>
      <c r="AD16" s="130"/>
      <c r="AE16" s="130"/>
      <c r="AF16" s="131"/>
      <c r="AG16" s="216" t="s">
        <v>237</v>
      </c>
      <c r="AH16" s="217"/>
      <c r="AI16" s="217"/>
      <c r="AJ16" s="217"/>
      <c r="AK16" s="217"/>
      <c r="AL16" s="217"/>
      <c r="AM16" s="218"/>
    </row>
    <row r="17" spans="1:39" ht="18" customHeight="1">
      <c r="A17" s="237"/>
      <c r="B17" s="129" t="s">
        <v>11</v>
      </c>
      <c r="C17" s="187"/>
      <c r="D17" s="187"/>
      <c r="E17" s="130"/>
      <c r="F17" s="130"/>
      <c r="G17" s="130"/>
      <c r="H17" s="130"/>
      <c r="I17" s="130"/>
      <c r="J17" s="130"/>
      <c r="K17" s="130"/>
      <c r="L17" s="129" t="s">
        <v>12</v>
      </c>
      <c r="M17" s="130"/>
      <c r="N17" s="130"/>
      <c r="O17" s="130"/>
      <c r="P17" s="130"/>
      <c r="Q17" s="130"/>
      <c r="R17" s="131"/>
      <c r="S17" s="216" t="s">
        <v>235</v>
      </c>
      <c r="T17" s="217"/>
      <c r="U17" s="217"/>
      <c r="V17" s="217"/>
      <c r="W17" s="217"/>
      <c r="X17" s="217"/>
      <c r="Y17" s="218"/>
      <c r="Z17" s="129" t="s">
        <v>13</v>
      </c>
      <c r="AA17" s="130"/>
      <c r="AB17" s="130"/>
      <c r="AC17" s="130"/>
      <c r="AD17" s="130"/>
      <c r="AE17" s="130"/>
      <c r="AF17" s="131"/>
      <c r="AG17" s="216" t="s">
        <v>238</v>
      </c>
      <c r="AH17" s="217"/>
      <c r="AI17" s="217"/>
      <c r="AJ17" s="217"/>
      <c r="AK17" s="217"/>
      <c r="AL17" s="217"/>
      <c r="AM17" s="218"/>
    </row>
    <row r="18" spans="1:39" ht="18.75" customHeight="1">
      <c r="A18" s="238"/>
      <c r="B18" s="129" t="s">
        <v>15</v>
      </c>
      <c r="C18" s="187"/>
      <c r="D18" s="187"/>
      <c r="E18" s="130"/>
      <c r="F18" s="130"/>
      <c r="G18" s="130"/>
      <c r="H18" s="130"/>
      <c r="I18" s="130"/>
      <c r="J18" s="130"/>
      <c r="K18" s="130"/>
      <c r="L18" s="129" t="s">
        <v>12</v>
      </c>
      <c r="M18" s="130"/>
      <c r="N18" s="130"/>
      <c r="O18" s="130"/>
      <c r="P18" s="130"/>
      <c r="Q18" s="130"/>
      <c r="R18" s="131"/>
      <c r="S18" s="216" t="s">
        <v>236</v>
      </c>
      <c r="T18" s="217"/>
      <c r="U18" s="217"/>
      <c r="V18" s="217"/>
      <c r="W18" s="217"/>
      <c r="X18" s="217"/>
      <c r="Y18" s="218"/>
      <c r="Z18" s="129" t="s">
        <v>13</v>
      </c>
      <c r="AA18" s="130"/>
      <c r="AB18" s="130"/>
      <c r="AC18" s="130"/>
      <c r="AD18" s="130"/>
      <c r="AE18" s="130"/>
      <c r="AF18" s="131"/>
      <c r="AG18" s="216" t="s">
        <v>239</v>
      </c>
      <c r="AH18" s="217"/>
      <c r="AI18" s="217"/>
      <c r="AJ18" s="217"/>
      <c r="AK18" s="217"/>
      <c r="AL18" s="217"/>
      <c r="AM18" s="218"/>
    </row>
    <row r="19" spans="1:39" ht="18" customHeight="1">
      <c r="A19" s="129" t="s">
        <v>48</v>
      </c>
      <c r="B19" s="130"/>
      <c r="C19" s="130"/>
      <c r="D19" s="130"/>
      <c r="E19" s="130"/>
      <c r="F19" s="130"/>
      <c r="G19" s="132"/>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1"/>
    </row>
    <row r="20" spans="1:39" ht="22.5" customHeight="1">
      <c r="A20" s="219" t="s">
        <v>40</v>
      </c>
      <c r="B20" s="220"/>
      <c r="C20" s="220"/>
      <c r="D20" s="220"/>
      <c r="E20" s="220"/>
      <c r="F20" s="220"/>
      <c r="G20" s="220"/>
      <c r="H20" s="220"/>
      <c r="I20" s="220"/>
      <c r="J20" s="220"/>
      <c r="K20" s="220"/>
      <c r="L20" s="220"/>
      <c r="M20" s="220"/>
      <c r="N20" s="220"/>
      <c r="O20" s="220"/>
      <c r="P20" s="220"/>
      <c r="Q20" s="220"/>
      <c r="R20" s="220"/>
      <c r="S20" s="221"/>
      <c r="T20" s="228" t="s">
        <v>96</v>
      </c>
      <c r="U20" s="229"/>
      <c r="V20" s="229"/>
      <c r="W20" s="229"/>
      <c r="X20" s="229"/>
      <c r="Y20" s="229"/>
      <c r="Z20" s="229"/>
      <c r="AA20" s="229"/>
      <c r="AB20" s="229"/>
      <c r="AC20" s="229"/>
      <c r="AD20" s="229"/>
      <c r="AE20" s="229"/>
      <c r="AF20" s="229"/>
      <c r="AG20" s="229"/>
      <c r="AH20" s="229"/>
      <c r="AI20" s="229"/>
      <c r="AJ20" s="229"/>
      <c r="AK20" s="229"/>
      <c r="AL20" s="229"/>
      <c r="AM20" s="230"/>
    </row>
    <row r="21" spans="1:39" ht="22.5" customHeight="1">
      <c r="A21" s="222"/>
      <c r="B21" s="223"/>
      <c r="C21" s="223"/>
      <c r="D21" s="223"/>
      <c r="E21" s="223"/>
      <c r="F21" s="223"/>
      <c r="G21" s="223"/>
      <c r="H21" s="223"/>
      <c r="I21" s="223"/>
      <c r="J21" s="223"/>
      <c r="K21" s="223"/>
      <c r="L21" s="223"/>
      <c r="M21" s="223"/>
      <c r="N21" s="223"/>
      <c r="O21" s="223"/>
      <c r="P21" s="223"/>
      <c r="Q21" s="223"/>
      <c r="R21" s="223"/>
      <c r="S21" s="224"/>
      <c r="T21" s="228" t="s">
        <v>97</v>
      </c>
      <c r="U21" s="229"/>
      <c r="V21" s="229"/>
      <c r="W21" s="229"/>
      <c r="X21" s="229"/>
      <c r="Y21" s="229"/>
      <c r="Z21" s="229"/>
      <c r="AA21" s="229"/>
      <c r="AB21" s="229"/>
      <c r="AC21" s="230"/>
      <c r="AD21" s="228" t="s">
        <v>98</v>
      </c>
      <c r="AE21" s="229"/>
      <c r="AF21" s="229"/>
      <c r="AG21" s="229"/>
      <c r="AH21" s="229"/>
      <c r="AI21" s="229"/>
      <c r="AJ21" s="229"/>
      <c r="AK21" s="229"/>
      <c r="AL21" s="229"/>
      <c r="AM21" s="230"/>
    </row>
    <row r="22" spans="1:39" ht="12.75" customHeight="1">
      <c r="A22" s="225"/>
      <c r="B22" s="226"/>
      <c r="C22" s="226"/>
      <c r="D22" s="226"/>
      <c r="E22" s="226"/>
      <c r="F22" s="226"/>
      <c r="G22" s="226"/>
      <c r="H22" s="226"/>
      <c r="I22" s="226"/>
      <c r="J22" s="226"/>
      <c r="K22" s="226"/>
      <c r="L22" s="226"/>
      <c r="M22" s="226"/>
      <c r="N22" s="226"/>
      <c r="O22" s="226"/>
      <c r="P22" s="226"/>
      <c r="Q22" s="226"/>
      <c r="R22" s="226"/>
      <c r="S22" s="227"/>
      <c r="T22" s="231" t="s">
        <v>171</v>
      </c>
      <c r="U22" s="232"/>
      <c r="V22" s="232"/>
      <c r="W22" s="233"/>
      <c r="X22" s="234" t="s">
        <v>16</v>
      </c>
      <c r="Y22" s="234"/>
      <c r="Z22" s="234"/>
      <c r="AA22" s="234"/>
      <c r="AB22" s="234"/>
      <c r="AC22" s="235"/>
      <c r="AD22" s="231" t="s">
        <v>171</v>
      </c>
      <c r="AE22" s="232"/>
      <c r="AF22" s="232"/>
      <c r="AG22" s="233"/>
      <c r="AH22" s="261" t="s">
        <v>16</v>
      </c>
      <c r="AI22" s="261"/>
      <c r="AJ22" s="261"/>
      <c r="AK22" s="261"/>
      <c r="AL22" s="261"/>
      <c r="AM22" s="262"/>
    </row>
    <row r="23" spans="1:39" ht="12.75" customHeight="1">
      <c r="A23" s="237" t="s">
        <v>128</v>
      </c>
      <c r="B23" s="119" t="s">
        <v>50</v>
      </c>
      <c r="C23" s="121"/>
      <c r="D23" s="121"/>
      <c r="E23" s="121"/>
      <c r="F23" s="121"/>
      <c r="G23" s="121"/>
      <c r="H23" s="121"/>
      <c r="I23" s="121"/>
      <c r="J23" s="121"/>
      <c r="K23" s="121"/>
      <c r="L23" s="121"/>
      <c r="M23" s="121"/>
      <c r="N23" s="121"/>
      <c r="O23" s="121"/>
      <c r="P23" s="121"/>
      <c r="Q23" s="121"/>
      <c r="R23" s="121"/>
      <c r="S23" s="122"/>
      <c r="T23" s="263">
        <f ca="1">COUNTIFS('（様式２）申請額一覧  (令和５年10月以降) '!$E$6:$E$20,B23,'（様式２）申請額一覧  (令和５年10月以降) '!$I$6:$I$20,"&gt;0")</f>
        <v>1</v>
      </c>
      <c r="U23" s="264"/>
      <c r="V23" s="265" t="s">
        <v>17</v>
      </c>
      <c r="W23" s="266"/>
      <c r="X23" s="267">
        <f ca="1">SUMIF('（様式２）申請額一覧  (令和５年10月以降) '!$E$6:$E$20,B23,'（様式２）申請額一覧  (令和５年10月以降) '!$I$6:$I$20)</f>
        <v>130</v>
      </c>
      <c r="Y23" s="268"/>
      <c r="Z23" s="268"/>
      <c r="AA23" s="268"/>
      <c r="AB23" s="133" t="s">
        <v>78</v>
      </c>
      <c r="AC23" s="134"/>
      <c r="AD23" s="263">
        <f ca="1">COUNTIFS('（様式２）申請額一覧  (令和５年10月以降) '!$E$6:$E$20,B23,'（様式２）申請額一覧  (令和５年10月以降) '!$L$6:$L$20,"&gt;0")</f>
        <v>0</v>
      </c>
      <c r="AE23" s="264"/>
      <c r="AF23" s="265" t="s">
        <v>17</v>
      </c>
      <c r="AG23" s="266"/>
      <c r="AH23" s="267">
        <f ca="1">SUMIF('（様式２）申請額一覧  (令和５年10月以降) '!$E$6:$E$20,B23,'（様式２）申請額一覧  (令和５年10月以降) '!$L$6:$L$20)</f>
        <v>0</v>
      </c>
      <c r="AI23" s="268"/>
      <c r="AJ23" s="268"/>
      <c r="AK23" s="268"/>
      <c r="AL23" s="133" t="s">
        <v>78</v>
      </c>
      <c r="AM23" s="134"/>
    </row>
    <row r="24" spans="1:39" ht="12.75" customHeight="1">
      <c r="A24" s="237"/>
      <c r="B24" s="135" t="s">
        <v>51</v>
      </c>
      <c r="C24" s="136"/>
      <c r="D24" s="136"/>
      <c r="E24" s="136"/>
      <c r="F24" s="136"/>
      <c r="G24" s="136"/>
      <c r="H24" s="136"/>
      <c r="I24" s="136"/>
      <c r="J24" s="136"/>
      <c r="K24" s="136"/>
      <c r="L24" s="136"/>
      <c r="M24" s="136"/>
      <c r="N24" s="136"/>
      <c r="O24" s="136"/>
      <c r="P24" s="136"/>
      <c r="Q24" s="136"/>
      <c r="R24" s="136"/>
      <c r="S24" s="137"/>
      <c r="T24" s="269">
        <f ca="1">COUNTIFS('（様式２）申請額一覧  (令和５年10月以降) '!$E$6:$E$20,B24,'（様式２）申請額一覧  (令和５年10月以降) '!$I$6:$I$20,"&gt;0")</f>
        <v>0</v>
      </c>
      <c r="U24" s="270"/>
      <c r="V24" s="273" t="s">
        <v>17</v>
      </c>
      <c r="W24" s="274"/>
      <c r="X24" s="275">
        <f ca="1">SUMIF('（様式２）申請額一覧  (令和５年10月以降) '!$E$6:$E$20,B24,'（様式２）申請額一覧  (令和５年10月以降) '!$I$6:$I$20)</f>
        <v>0</v>
      </c>
      <c r="Y24" s="276"/>
      <c r="Z24" s="276"/>
      <c r="AA24" s="276"/>
      <c r="AB24" s="138" t="s">
        <v>78</v>
      </c>
      <c r="AC24" s="139"/>
      <c r="AD24" s="269">
        <f ca="1">COUNTIFS('（様式２）申請額一覧  (令和５年10月以降) '!$E$6:$E$20,B24,'（様式２）申請額一覧  (令和５年10月以降) '!$L$6:$L$20,"&gt;0")</f>
        <v>0</v>
      </c>
      <c r="AE24" s="270"/>
      <c r="AF24" s="273" t="s">
        <v>17</v>
      </c>
      <c r="AG24" s="274"/>
      <c r="AH24" s="271">
        <f ca="1">SUMIF('（様式２）申請額一覧  (令和５年10月以降) '!$E$6:$E$20,B24,'（様式２）申請額一覧  (令和５年10月以降) '!$L$6:$L$20)</f>
        <v>0</v>
      </c>
      <c r="AI24" s="272"/>
      <c r="AJ24" s="272"/>
      <c r="AK24" s="272"/>
      <c r="AL24" s="138" t="s">
        <v>78</v>
      </c>
      <c r="AM24" s="139"/>
    </row>
    <row r="25" spans="1:39" ht="12.75" customHeight="1">
      <c r="A25" s="237"/>
      <c r="B25" s="135" t="s">
        <v>52</v>
      </c>
      <c r="C25" s="136"/>
      <c r="D25" s="136"/>
      <c r="E25" s="136"/>
      <c r="F25" s="136"/>
      <c r="G25" s="136"/>
      <c r="H25" s="136"/>
      <c r="I25" s="136"/>
      <c r="J25" s="136"/>
      <c r="K25" s="136"/>
      <c r="L25" s="136"/>
      <c r="M25" s="136"/>
      <c r="N25" s="136"/>
      <c r="O25" s="136"/>
      <c r="P25" s="136"/>
      <c r="Q25" s="136"/>
      <c r="R25" s="136"/>
      <c r="S25" s="137"/>
      <c r="T25" s="269">
        <f ca="1">COUNTIFS('（様式２）申請額一覧  (令和５年10月以降) '!$E$6:$E$20,B25,'（様式２）申請額一覧  (令和５年10月以降) '!$I$6:$I$20,"&gt;0")</f>
        <v>0</v>
      </c>
      <c r="U25" s="270"/>
      <c r="V25" s="273" t="s">
        <v>17</v>
      </c>
      <c r="W25" s="274"/>
      <c r="X25" s="271">
        <f ca="1">SUMIF('（様式２）申請額一覧  (令和５年10月以降) '!$E$6:$E$20,B25,'（様式２）申請額一覧  (令和５年10月以降) '!$I$6:$I$20)</f>
        <v>0</v>
      </c>
      <c r="Y25" s="272"/>
      <c r="Z25" s="272"/>
      <c r="AA25" s="272"/>
      <c r="AB25" s="138" t="s">
        <v>78</v>
      </c>
      <c r="AC25" s="139"/>
      <c r="AD25" s="269">
        <f ca="1">COUNTIFS('（様式２）申請額一覧  (令和５年10月以降) '!$E$6:$E$20,B25,'（様式２）申請額一覧  (令和５年10月以降) '!$L$6:$L$20,"&gt;0")</f>
        <v>0</v>
      </c>
      <c r="AE25" s="270"/>
      <c r="AF25" s="273" t="s">
        <v>17</v>
      </c>
      <c r="AG25" s="274"/>
      <c r="AH25" s="271">
        <f ca="1">SUMIF('（様式２）申請額一覧  (令和５年10月以降) '!$E$6:$E$20,B25,'（様式２）申請額一覧  (令和５年10月以降) '!$L$6:$L$20)</f>
        <v>0</v>
      </c>
      <c r="AI25" s="272"/>
      <c r="AJ25" s="272"/>
      <c r="AK25" s="272"/>
      <c r="AL25" s="138" t="s">
        <v>78</v>
      </c>
      <c r="AM25" s="139"/>
    </row>
    <row r="26" spans="1:39" ht="12.75" customHeight="1">
      <c r="A26" s="237"/>
      <c r="B26" s="140" t="s">
        <v>68</v>
      </c>
      <c r="C26" s="136"/>
      <c r="D26" s="136"/>
      <c r="E26" s="136"/>
      <c r="F26" s="136"/>
      <c r="G26" s="136"/>
      <c r="H26" s="136"/>
      <c r="I26" s="136"/>
      <c r="J26" s="136"/>
      <c r="K26" s="136"/>
      <c r="L26" s="136"/>
      <c r="M26" s="136"/>
      <c r="N26" s="136"/>
      <c r="O26" s="136"/>
      <c r="P26" s="136"/>
      <c r="Q26" s="136"/>
      <c r="R26" s="136"/>
      <c r="S26" s="136"/>
      <c r="T26" s="269">
        <f ca="1">COUNTIFS('（様式２）申請額一覧  (令和５年10月以降) '!$E$6:$E$20,B26,'（様式２）申請額一覧  (令和５年10月以降) '!$I$6:$I$20,"&gt;0")</f>
        <v>0</v>
      </c>
      <c r="U26" s="270"/>
      <c r="V26" s="273" t="s">
        <v>17</v>
      </c>
      <c r="W26" s="274"/>
      <c r="X26" s="271">
        <f ca="1">SUMIF('（様式２）申請額一覧  (令和５年10月以降) '!$E$6:$E$20,B26,'（様式２）申請額一覧  (令和５年10月以降) '!$I$6:$I$20)</f>
        <v>0</v>
      </c>
      <c r="Y26" s="272"/>
      <c r="Z26" s="272"/>
      <c r="AA26" s="272"/>
      <c r="AB26" s="141" t="s">
        <v>78</v>
      </c>
      <c r="AC26" s="139"/>
      <c r="AD26" s="269">
        <f ca="1">COUNTIFS('（様式２）申請額一覧  (令和５年10月以降) '!$E$6:$E$20,B26,'（様式２）申請額一覧  (令和５年10月以降) '!$L$6:$L$20,"&gt;0")</f>
        <v>0</v>
      </c>
      <c r="AE26" s="270"/>
      <c r="AF26" s="273" t="s">
        <v>17</v>
      </c>
      <c r="AG26" s="274"/>
      <c r="AH26" s="271">
        <f ca="1">SUMIF('（様式２）申請額一覧  (令和５年10月以降) '!$E$6:$E$20,B26,'（様式２）申請額一覧  (令和５年10月以降) '!$L$6:$L$20)</f>
        <v>0</v>
      </c>
      <c r="AI26" s="272"/>
      <c r="AJ26" s="272"/>
      <c r="AK26" s="272"/>
      <c r="AL26" s="141" t="s">
        <v>78</v>
      </c>
      <c r="AM26" s="139"/>
    </row>
    <row r="27" spans="1:39" ht="12.75" customHeight="1">
      <c r="A27" s="237"/>
      <c r="B27" s="135" t="s">
        <v>18</v>
      </c>
      <c r="C27" s="136"/>
      <c r="D27" s="136"/>
      <c r="E27" s="136"/>
      <c r="F27" s="136"/>
      <c r="G27" s="136"/>
      <c r="H27" s="136"/>
      <c r="I27" s="136"/>
      <c r="J27" s="136"/>
      <c r="K27" s="136"/>
      <c r="L27" s="136"/>
      <c r="M27" s="136"/>
      <c r="N27" s="136"/>
      <c r="O27" s="136"/>
      <c r="P27" s="136"/>
      <c r="Q27" s="136"/>
      <c r="R27" s="136"/>
      <c r="S27" s="136"/>
      <c r="T27" s="269">
        <f ca="1">COUNTIFS('（様式２）申請額一覧  (令和５年10月以降) '!$E$6:$E$20,B27,'（様式２）申請額一覧  (令和５年10月以降) '!$I$6:$I$20,"&gt;0")</f>
        <v>0</v>
      </c>
      <c r="U27" s="270"/>
      <c r="V27" s="273" t="s">
        <v>17</v>
      </c>
      <c r="W27" s="274"/>
      <c r="X27" s="271">
        <f ca="1">SUMIF('（様式２）申請額一覧  (令和５年10月以降) '!$E$6:$E$20,B27,'（様式２）申請額一覧  (令和５年10月以降) '!$I$6:$I$20)</f>
        <v>0</v>
      </c>
      <c r="Y27" s="272"/>
      <c r="Z27" s="272"/>
      <c r="AA27" s="272"/>
      <c r="AB27" s="141" t="s">
        <v>78</v>
      </c>
      <c r="AC27" s="139"/>
      <c r="AD27" s="269">
        <f ca="1">COUNTIFS('（様式２）申請額一覧  (令和５年10月以降) '!$E$6:$E$20,B27,'（様式２）申請額一覧  (令和５年10月以降) '!$L$6:$L$20,"&gt;0")</f>
        <v>0</v>
      </c>
      <c r="AE27" s="270"/>
      <c r="AF27" s="273" t="s">
        <v>17</v>
      </c>
      <c r="AG27" s="274"/>
      <c r="AH27" s="271">
        <f ca="1">SUMIF('（様式２）申請額一覧  (令和５年10月以降) '!$E$6:$E$20,B27,'（様式２）申請額一覧  (令和５年10月以降) '!$L$6:$L$20)</f>
        <v>0</v>
      </c>
      <c r="AI27" s="272"/>
      <c r="AJ27" s="272"/>
      <c r="AK27" s="272"/>
      <c r="AL27" s="141" t="s">
        <v>78</v>
      </c>
      <c r="AM27" s="139"/>
    </row>
    <row r="28" spans="1:39" ht="12.75" customHeight="1">
      <c r="A28" s="237"/>
      <c r="B28" s="135" t="s">
        <v>123</v>
      </c>
      <c r="C28" s="136"/>
      <c r="D28" s="136"/>
      <c r="E28" s="136"/>
      <c r="F28" s="136"/>
      <c r="G28" s="136"/>
      <c r="H28" s="136"/>
      <c r="I28" s="136"/>
      <c r="J28" s="136"/>
      <c r="K28" s="136"/>
      <c r="L28" s="136"/>
      <c r="M28" s="136"/>
      <c r="N28" s="136"/>
      <c r="O28" s="136"/>
      <c r="P28" s="136"/>
      <c r="Q28" s="136"/>
      <c r="R28" s="136"/>
      <c r="S28" s="136"/>
      <c r="T28" s="269">
        <f ca="1">COUNTIFS('（様式２）申請額一覧  (令和５年10月以降) '!$E$6:$E$20,B28,'（様式２）申請額一覧  (令和５年10月以降) '!$I$6:$I$20,"&gt;0")</f>
        <v>0</v>
      </c>
      <c r="U28" s="270"/>
      <c r="V28" s="273" t="s">
        <v>17</v>
      </c>
      <c r="W28" s="274"/>
      <c r="X28" s="271">
        <f ca="1">SUMIF('（様式２）申請額一覧  (令和５年10月以降) '!$E$6:$E$20,B28,'（様式２）申請額一覧  (令和５年10月以降) '!$I$6:$I$20)</f>
        <v>0</v>
      </c>
      <c r="Y28" s="272"/>
      <c r="Z28" s="272"/>
      <c r="AA28" s="272"/>
      <c r="AB28" s="138" t="s">
        <v>78</v>
      </c>
      <c r="AC28" s="139"/>
      <c r="AD28" s="269">
        <f ca="1">COUNTIFS('（様式２）申請額一覧  (令和５年10月以降) '!$E$6:$E$20,B28,'（様式２）申請額一覧  (令和５年10月以降) '!$L$6:$L$20,"&gt;0")</f>
        <v>0</v>
      </c>
      <c r="AE28" s="270"/>
      <c r="AF28" s="273" t="s">
        <v>17</v>
      </c>
      <c r="AG28" s="274"/>
      <c r="AH28" s="271">
        <f ca="1">SUMIF('（様式２）申請額一覧  (令和５年10月以降) '!$E$6:$E$20,B28,'（様式２）申請額一覧  (令和５年10月以降) '!$L$6:$L$20)</f>
        <v>0</v>
      </c>
      <c r="AI28" s="272"/>
      <c r="AJ28" s="272"/>
      <c r="AK28" s="272"/>
      <c r="AL28" s="138" t="s">
        <v>78</v>
      </c>
      <c r="AM28" s="139"/>
    </row>
    <row r="29" spans="1:39" ht="12.75" customHeight="1">
      <c r="A29" s="237"/>
      <c r="B29" s="135" t="s">
        <v>124</v>
      </c>
      <c r="C29" s="136"/>
      <c r="D29" s="136"/>
      <c r="E29" s="136"/>
      <c r="F29" s="136"/>
      <c r="G29" s="136"/>
      <c r="H29" s="136"/>
      <c r="I29" s="136"/>
      <c r="J29" s="136"/>
      <c r="K29" s="136"/>
      <c r="L29" s="136"/>
      <c r="M29" s="136"/>
      <c r="N29" s="136"/>
      <c r="O29" s="136"/>
      <c r="P29" s="136"/>
      <c r="Q29" s="136"/>
      <c r="R29" s="136"/>
      <c r="S29" s="136"/>
      <c r="T29" s="269">
        <f ca="1">COUNTIFS('（様式２）申請額一覧  (令和５年10月以降) '!$E$6:$E$20,B29,'（様式２）申請額一覧  (令和５年10月以降) '!$I$6:$I$20,"&gt;0")</f>
        <v>0</v>
      </c>
      <c r="U29" s="270"/>
      <c r="V29" s="273" t="s">
        <v>17</v>
      </c>
      <c r="W29" s="274"/>
      <c r="X29" s="271">
        <f ca="1">SUMIF('（様式２）申請額一覧  (令和５年10月以降) '!$E$6:$E$20,B29,'（様式２）申請額一覧  (令和５年10月以降) '!$I$6:$I$20)</f>
        <v>0</v>
      </c>
      <c r="Y29" s="272"/>
      <c r="Z29" s="272"/>
      <c r="AA29" s="272"/>
      <c r="AB29" s="138" t="s">
        <v>78</v>
      </c>
      <c r="AC29" s="139"/>
      <c r="AD29" s="269">
        <f ca="1">COUNTIFS('（様式２）申請額一覧  (令和５年10月以降) '!$E$6:$E$20,B29,'（様式２）申請額一覧  (令和５年10月以降) '!$L$6:$L$20,"&gt;0")</f>
        <v>0</v>
      </c>
      <c r="AE29" s="270"/>
      <c r="AF29" s="273" t="s">
        <v>17</v>
      </c>
      <c r="AG29" s="274"/>
      <c r="AH29" s="271">
        <f ca="1">SUMIF('（様式２）申請額一覧  (令和５年10月以降) '!$E$6:$E$20,B29,'（様式２）申請額一覧  (令和５年10月以降) '!$L$6:$L$20)</f>
        <v>0</v>
      </c>
      <c r="AI29" s="272"/>
      <c r="AJ29" s="272"/>
      <c r="AK29" s="272"/>
      <c r="AL29" s="138" t="s">
        <v>78</v>
      </c>
      <c r="AM29" s="139"/>
    </row>
    <row r="30" spans="1:39" ht="12.75" customHeight="1">
      <c r="A30" s="238"/>
      <c r="B30" s="142" t="s">
        <v>125</v>
      </c>
      <c r="C30" s="143"/>
      <c r="D30" s="143"/>
      <c r="E30" s="143"/>
      <c r="F30" s="143"/>
      <c r="G30" s="143"/>
      <c r="H30" s="143"/>
      <c r="I30" s="143"/>
      <c r="J30" s="143"/>
      <c r="K30" s="143"/>
      <c r="L30" s="143"/>
      <c r="M30" s="143"/>
      <c r="N30" s="143"/>
      <c r="O30" s="143"/>
      <c r="P30" s="143"/>
      <c r="Q30" s="143"/>
      <c r="R30" s="143"/>
      <c r="S30" s="143"/>
      <c r="T30" s="277">
        <f ca="1">COUNTIFS('（様式２）申請額一覧  (令和５年10月以降) '!$E$6:$E$20,B30,'（様式２）申請額一覧  (令和５年10月以降) '!$I$6:$I$20,"&gt;0")</f>
        <v>0</v>
      </c>
      <c r="U30" s="278"/>
      <c r="V30" s="279" t="s">
        <v>17</v>
      </c>
      <c r="W30" s="280"/>
      <c r="X30" s="281">
        <f ca="1">SUMIF('（様式２）申請額一覧  (令和５年10月以降) '!$E$6:$E$20,B30,'（様式２）申請額一覧  (令和５年10月以降) '!$I$6:$I$20)</f>
        <v>0</v>
      </c>
      <c r="Y30" s="282"/>
      <c r="Z30" s="282"/>
      <c r="AA30" s="282"/>
      <c r="AB30" s="144" t="s">
        <v>78</v>
      </c>
      <c r="AC30" s="145"/>
      <c r="AD30" s="283">
        <f ca="1">COUNTIFS('（様式２）申請額一覧  (令和５年10月以降) '!$E$6:$E$20,B30,'（様式２）申請額一覧  (令和５年10月以降) '!$L$6:$L$20,"&gt;0")</f>
        <v>0</v>
      </c>
      <c r="AE30" s="284"/>
      <c r="AF30" s="285" t="s">
        <v>17</v>
      </c>
      <c r="AG30" s="286"/>
      <c r="AH30" s="281">
        <f ca="1">SUMIF('（様式２）申請額一覧  (令和５年10月以降) '!$E$6:$E$20,B30,'（様式２）申請額一覧  (令和５年10月以降) '!$L$6:$L$20)</f>
        <v>0</v>
      </c>
      <c r="AI30" s="282"/>
      <c r="AJ30" s="282"/>
      <c r="AK30" s="282"/>
      <c r="AL30" s="144" t="s">
        <v>78</v>
      </c>
      <c r="AM30" s="145"/>
    </row>
    <row r="31" spans="1:39" ht="12.75" customHeight="1">
      <c r="A31" s="293" t="s">
        <v>65</v>
      </c>
      <c r="B31" s="119" t="s">
        <v>38</v>
      </c>
      <c r="C31" s="121"/>
      <c r="D31" s="121"/>
      <c r="E31" s="121"/>
      <c r="F31" s="121"/>
      <c r="G31" s="121"/>
      <c r="H31" s="121"/>
      <c r="I31" s="121"/>
      <c r="J31" s="121"/>
      <c r="K31" s="121"/>
      <c r="L31" s="121"/>
      <c r="M31" s="121"/>
      <c r="N31" s="121"/>
      <c r="O31" s="121"/>
      <c r="P31" s="121"/>
      <c r="Q31" s="121"/>
      <c r="R31" s="121"/>
      <c r="S31" s="121"/>
      <c r="T31" s="263">
        <f ca="1">COUNTIFS('（様式２）申請額一覧  (令和５年10月以降) '!$E$6:$E$20,B31,'（様式２）申請額一覧  (令和５年10月以降) '!$I$6:$I$20,"&gt;0")</f>
        <v>0</v>
      </c>
      <c r="U31" s="264"/>
      <c r="V31" s="265" t="s">
        <v>17</v>
      </c>
      <c r="W31" s="266"/>
      <c r="X31" s="267">
        <f ca="1">SUMIF('（様式２）申請額一覧  (令和５年10月以降) '!$E$6:$E$20,B31,'（様式２）申請額一覧  (令和５年10月以降) '!$I$6:$I$20)</f>
        <v>0</v>
      </c>
      <c r="Y31" s="268"/>
      <c r="Z31" s="268"/>
      <c r="AA31" s="268"/>
      <c r="AB31" s="146" t="s">
        <v>78</v>
      </c>
      <c r="AC31" s="134"/>
      <c r="AD31" s="263">
        <f ca="1">COUNTIFS('（様式２）申請額一覧  (令和５年10月以降) '!$E$6:$E$20,B31,'（様式２）申請額一覧  (令和５年10月以降) '!$L$6:$L$20,"&gt;0")</f>
        <v>0</v>
      </c>
      <c r="AE31" s="264"/>
      <c r="AF31" s="265" t="s">
        <v>17</v>
      </c>
      <c r="AG31" s="266"/>
      <c r="AH31" s="267">
        <f ca="1">SUMIF('（様式２）申請額一覧  (令和５年10月以降) '!$E$6:$E$20,B31,'（様式２）申請額一覧  (令和５年10月以降) '!$L$6:$L$20)</f>
        <v>0</v>
      </c>
      <c r="AI31" s="268"/>
      <c r="AJ31" s="268"/>
      <c r="AK31" s="268"/>
      <c r="AL31" s="146" t="s">
        <v>78</v>
      </c>
      <c r="AM31" s="134"/>
    </row>
    <row r="32" spans="1:39" ht="12.75" customHeight="1">
      <c r="A32" s="294"/>
      <c r="B32" s="125" t="s">
        <v>37</v>
      </c>
      <c r="C32" s="125"/>
      <c r="D32" s="125"/>
      <c r="E32" s="125"/>
      <c r="F32" s="125"/>
      <c r="G32" s="125"/>
      <c r="H32" s="125"/>
      <c r="I32" s="125"/>
      <c r="J32" s="125"/>
      <c r="K32" s="125"/>
      <c r="L32" s="125"/>
      <c r="M32" s="125"/>
      <c r="N32" s="125"/>
      <c r="O32" s="125"/>
      <c r="P32" s="125"/>
      <c r="Q32" s="125"/>
      <c r="R32" s="125"/>
      <c r="S32" s="125"/>
      <c r="T32" s="248">
        <f ca="1">COUNTIFS('（様式２）申請額一覧  (令和５年10月以降) '!$E$6:$E$20,B32,'（様式２）申請額一覧  (令和５年10月以降) '!$I$6:$I$20,"&gt;0")</f>
        <v>0</v>
      </c>
      <c r="U32" s="249"/>
      <c r="V32" s="287" t="s">
        <v>17</v>
      </c>
      <c r="W32" s="288"/>
      <c r="X32" s="289">
        <f ca="1">SUMIF('（様式２）申請額一覧  (令和５年10月以降) '!$E$6:$E$20,B32,'（様式２）申請額一覧  (令和５年10月以降) '!$I$6:$I$20)</f>
        <v>0</v>
      </c>
      <c r="Y32" s="290"/>
      <c r="Z32" s="290"/>
      <c r="AA32" s="290"/>
      <c r="AB32" s="147" t="s">
        <v>78</v>
      </c>
      <c r="AC32" s="148"/>
      <c r="AD32" s="251">
        <f ca="1">COUNTIFS('（様式２）申請額一覧  (令和５年10月以降) '!$E$6:$E$20,B32,'（様式２）申請額一覧  (令和５年10月以降) '!$L$6:$L$20,"&gt;0")</f>
        <v>0</v>
      </c>
      <c r="AE32" s="252"/>
      <c r="AF32" s="291" t="s">
        <v>17</v>
      </c>
      <c r="AG32" s="292"/>
      <c r="AH32" s="289">
        <f ca="1">SUMIF('（様式２）申請額一覧  (令和５年10月以降) '!$E$6:$E$20,B32,'（様式２）申請額一覧  (令和５年10月以降) '!$L$6:$L$20)</f>
        <v>0</v>
      </c>
      <c r="AI32" s="290"/>
      <c r="AJ32" s="290"/>
      <c r="AK32" s="290"/>
      <c r="AL32" s="147" t="s">
        <v>78</v>
      </c>
      <c r="AM32" s="148"/>
    </row>
    <row r="33" spans="1:39" ht="12.75" customHeight="1">
      <c r="A33" s="236" t="s">
        <v>35</v>
      </c>
      <c r="B33" s="121" t="s">
        <v>19</v>
      </c>
      <c r="C33" s="121"/>
      <c r="D33" s="121"/>
      <c r="E33" s="121"/>
      <c r="F33" s="121"/>
      <c r="G33" s="121"/>
      <c r="H33" s="121"/>
      <c r="I33" s="121"/>
      <c r="J33" s="121"/>
      <c r="K33" s="121"/>
      <c r="L33" s="121"/>
      <c r="M33" s="121"/>
      <c r="N33" s="121"/>
      <c r="O33" s="121"/>
      <c r="P33" s="121"/>
      <c r="Q33" s="121"/>
      <c r="R33" s="121"/>
      <c r="S33" s="121"/>
      <c r="T33" s="263">
        <f ca="1">COUNTIFS('（様式２）申請額一覧  (令和５年10月以降) '!$E$6:$E$20,B33,'（様式２）申請額一覧  (令和５年10月以降) '!$I$6:$I$20,"&gt;0")</f>
        <v>1</v>
      </c>
      <c r="U33" s="264"/>
      <c r="V33" s="265" t="s">
        <v>17</v>
      </c>
      <c r="W33" s="266"/>
      <c r="X33" s="275">
        <f ca="1">SUMIF('（様式２）申請額一覧  (令和５年10月以降) '!$E$6:$E$20,B33,'（様式２）申請額一覧  (令和５年10月以降) '!$I$6:$I$20)</f>
        <v>105</v>
      </c>
      <c r="Y33" s="276"/>
      <c r="Z33" s="276"/>
      <c r="AA33" s="276"/>
      <c r="AB33" s="149" t="s">
        <v>78</v>
      </c>
      <c r="AC33" s="150"/>
      <c r="AD33" s="295">
        <f ca="1">COUNTIFS('（様式２）申請額一覧  (令和５年10月以降) '!$E$6:$E$20,B33,'（様式２）申請額一覧  (令和５年10月以降) '!$L$6:$L$20,"&gt;0")</f>
        <v>0</v>
      </c>
      <c r="AE33" s="296"/>
      <c r="AF33" s="297" t="s">
        <v>17</v>
      </c>
      <c r="AG33" s="298"/>
      <c r="AH33" s="275">
        <f ca="1">SUMIF('（様式２）申請額一覧  (令和５年10月以降) '!$E$6:$E$20,B33,'（様式２）申請額一覧  (令和５年10月以降) '!$L$6:$L$20)</f>
        <v>0</v>
      </c>
      <c r="AI33" s="276"/>
      <c r="AJ33" s="276"/>
      <c r="AK33" s="276"/>
      <c r="AL33" s="149" t="s">
        <v>78</v>
      </c>
      <c r="AM33" s="150"/>
    </row>
    <row r="34" spans="1:39" ht="12.75" customHeight="1">
      <c r="A34" s="237"/>
      <c r="B34" s="136" t="s">
        <v>20</v>
      </c>
      <c r="C34" s="136"/>
      <c r="D34" s="136"/>
      <c r="E34" s="136"/>
      <c r="F34" s="136"/>
      <c r="G34" s="136"/>
      <c r="H34" s="136"/>
      <c r="I34" s="136"/>
      <c r="J34" s="136"/>
      <c r="K34" s="136"/>
      <c r="L34" s="136"/>
      <c r="M34" s="136"/>
      <c r="N34" s="136"/>
      <c r="O34" s="136"/>
      <c r="P34" s="136"/>
      <c r="Q34" s="136"/>
      <c r="R34" s="136"/>
      <c r="S34" s="136"/>
      <c r="T34" s="269">
        <f ca="1">COUNTIFS('（様式２）申請額一覧  (令和５年10月以降) '!$E$6:$E$20,B34,'（様式２）申請額一覧  (令和５年10月以降) '!$I$6:$I$20,"&gt;0")</f>
        <v>0</v>
      </c>
      <c r="U34" s="270"/>
      <c r="V34" s="273" t="s">
        <v>17</v>
      </c>
      <c r="W34" s="274"/>
      <c r="X34" s="271">
        <f ca="1">SUMIF('（様式２）申請額一覧  (令和５年10月以降) '!$E$6:$E$20,B34,'（様式２）申請額一覧  (令和５年10月以降) '!$I$6:$I$20)</f>
        <v>0</v>
      </c>
      <c r="Y34" s="272"/>
      <c r="Z34" s="272"/>
      <c r="AA34" s="272"/>
      <c r="AB34" s="138" t="s">
        <v>78</v>
      </c>
      <c r="AC34" s="139"/>
      <c r="AD34" s="269">
        <f ca="1">COUNTIFS('（様式２）申請額一覧  (令和５年10月以降) '!$E$6:$E$20,B34,'（様式２）申請額一覧  (令和５年10月以降) '!$L$6:$L$20,"&gt;0")</f>
        <v>0</v>
      </c>
      <c r="AE34" s="270"/>
      <c r="AF34" s="273" t="s">
        <v>17</v>
      </c>
      <c r="AG34" s="274"/>
      <c r="AH34" s="271">
        <f ca="1">SUMIF('（様式２）申請額一覧  (令和５年10月以降) '!$E$6:$E$20,B34,'（様式２）申請額一覧  (令和５年10月以降) '!$L$6:$L$20)</f>
        <v>0</v>
      </c>
      <c r="AI34" s="272"/>
      <c r="AJ34" s="272"/>
      <c r="AK34" s="272"/>
      <c r="AL34" s="138" t="s">
        <v>78</v>
      </c>
      <c r="AM34" s="139"/>
    </row>
    <row r="35" spans="1:39" ht="12.75" customHeight="1">
      <c r="A35" s="237"/>
      <c r="B35" s="136" t="s">
        <v>21</v>
      </c>
      <c r="C35" s="136"/>
      <c r="D35" s="136"/>
      <c r="E35" s="136"/>
      <c r="F35" s="136"/>
      <c r="G35" s="136"/>
      <c r="H35" s="136"/>
      <c r="I35" s="136"/>
      <c r="J35" s="136"/>
      <c r="K35" s="136"/>
      <c r="L35" s="136"/>
      <c r="M35" s="136"/>
      <c r="N35" s="136"/>
      <c r="O35" s="136"/>
      <c r="P35" s="136"/>
      <c r="Q35" s="136"/>
      <c r="R35" s="136"/>
      <c r="S35" s="136"/>
      <c r="T35" s="269">
        <f ca="1">COUNTIFS('（様式２）申請額一覧  (令和５年10月以降) '!$E$6:$E$20,B35,'（様式２）申請額一覧  (令和５年10月以降) '!$I$6:$I$20,"&gt;0")</f>
        <v>0</v>
      </c>
      <c r="U35" s="270"/>
      <c r="V35" s="273" t="s">
        <v>17</v>
      </c>
      <c r="W35" s="274"/>
      <c r="X35" s="271">
        <f ca="1">SUMIF('（様式２）申請額一覧  (令和５年10月以降) '!$E$6:$E$20,B35,'（様式２）申請額一覧  (令和５年10月以降) '!$I$6:$I$20)</f>
        <v>0</v>
      </c>
      <c r="Y35" s="272"/>
      <c r="Z35" s="272"/>
      <c r="AA35" s="272"/>
      <c r="AB35" s="138" t="s">
        <v>78</v>
      </c>
      <c r="AC35" s="139"/>
      <c r="AD35" s="269">
        <f ca="1">COUNTIFS('（様式２）申請額一覧  (令和５年10月以降) '!$E$6:$E$20,B35,'（様式２）申請額一覧  (令和５年10月以降) '!$L$6:$L$20,"&gt;0")</f>
        <v>0</v>
      </c>
      <c r="AE35" s="270"/>
      <c r="AF35" s="273" t="s">
        <v>17</v>
      </c>
      <c r="AG35" s="274"/>
      <c r="AH35" s="271">
        <f ca="1">SUMIF('（様式２）申請額一覧  (令和５年10月以降) '!$E$6:$E$20,B35,'（様式２）申請額一覧  (令和５年10月以降) '!$L$6:$L$20)</f>
        <v>0</v>
      </c>
      <c r="AI35" s="272"/>
      <c r="AJ35" s="272"/>
      <c r="AK35" s="272"/>
      <c r="AL35" s="138" t="s">
        <v>78</v>
      </c>
      <c r="AM35" s="139"/>
    </row>
    <row r="36" spans="1:39" ht="12.75" customHeight="1">
      <c r="A36" s="237"/>
      <c r="B36" s="136" t="s">
        <v>22</v>
      </c>
      <c r="C36" s="136"/>
      <c r="D36" s="136"/>
      <c r="E36" s="136"/>
      <c r="F36" s="136"/>
      <c r="G36" s="136"/>
      <c r="H36" s="136"/>
      <c r="I36" s="136"/>
      <c r="J36" s="136"/>
      <c r="K36" s="136"/>
      <c r="L36" s="136"/>
      <c r="M36" s="136"/>
      <c r="N36" s="136"/>
      <c r="O36" s="136"/>
      <c r="P36" s="136"/>
      <c r="Q36" s="136"/>
      <c r="R36" s="136"/>
      <c r="S36" s="136"/>
      <c r="T36" s="269">
        <f ca="1">COUNTIFS('（様式２）申請額一覧  (令和５年10月以降) '!$E$6:$E$20,B36,'（様式２）申請額一覧  (令和５年10月以降) '!$I$6:$I$20,"&gt;0")</f>
        <v>0</v>
      </c>
      <c r="U36" s="270"/>
      <c r="V36" s="273" t="s">
        <v>17</v>
      </c>
      <c r="W36" s="274"/>
      <c r="X36" s="271">
        <f ca="1">SUMIF('（様式２）申請額一覧  (令和５年10月以降) '!$E$6:$E$20,B36,'（様式２）申請額一覧  (令和５年10月以降) '!$I$6:$I$20)</f>
        <v>0</v>
      </c>
      <c r="Y36" s="272"/>
      <c r="Z36" s="272"/>
      <c r="AA36" s="272"/>
      <c r="AB36" s="138" t="s">
        <v>78</v>
      </c>
      <c r="AC36" s="139"/>
      <c r="AD36" s="269">
        <f ca="1">COUNTIFS('（様式２）申請額一覧  (令和５年10月以降) '!$E$6:$E$20,B36,'（様式２）申請額一覧  (令和５年10月以降) '!$L$6:$L$20,"&gt;0")</f>
        <v>0</v>
      </c>
      <c r="AE36" s="270"/>
      <c r="AF36" s="273" t="s">
        <v>17</v>
      </c>
      <c r="AG36" s="274"/>
      <c r="AH36" s="271">
        <f ca="1">SUMIF('（様式２）申請額一覧  (令和５年10月以降) '!$E$6:$E$20,B36,'（様式２）申請額一覧  (令和５年10月以降) '!$L$6:$L$20)</f>
        <v>0</v>
      </c>
      <c r="AI36" s="272"/>
      <c r="AJ36" s="272"/>
      <c r="AK36" s="272"/>
      <c r="AL36" s="138" t="s">
        <v>78</v>
      </c>
      <c r="AM36" s="139"/>
    </row>
    <row r="37" spans="1:39" ht="12.75" customHeight="1">
      <c r="A37" s="237"/>
      <c r="B37" s="136" t="s">
        <v>23</v>
      </c>
      <c r="C37" s="136"/>
      <c r="D37" s="136"/>
      <c r="E37" s="136"/>
      <c r="F37" s="136"/>
      <c r="G37" s="136"/>
      <c r="H37" s="136"/>
      <c r="I37" s="136"/>
      <c r="J37" s="136"/>
      <c r="K37" s="136"/>
      <c r="L37" s="136"/>
      <c r="M37" s="136"/>
      <c r="N37" s="136"/>
      <c r="O37" s="136"/>
      <c r="P37" s="136"/>
      <c r="Q37" s="136"/>
      <c r="R37" s="136"/>
      <c r="S37" s="136"/>
      <c r="T37" s="269">
        <f ca="1">COUNTIFS('（様式２）申請額一覧  (令和５年10月以降) '!$E$6:$E$20,B37,'（様式２）申請額一覧  (令和５年10月以降) '!$I$6:$I$20,"&gt;0")</f>
        <v>0</v>
      </c>
      <c r="U37" s="270"/>
      <c r="V37" s="273" t="s">
        <v>17</v>
      </c>
      <c r="W37" s="274"/>
      <c r="X37" s="271">
        <f ca="1">SUMIF('（様式２）申請額一覧  (令和５年10月以降) '!$E$6:$E$20,B37,'（様式２）申請額一覧  (令和５年10月以降) '!$I$6:$I$20)</f>
        <v>0</v>
      </c>
      <c r="Y37" s="272"/>
      <c r="Z37" s="272"/>
      <c r="AA37" s="272"/>
      <c r="AB37" s="138" t="s">
        <v>78</v>
      </c>
      <c r="AC37" s="139"/>
      <c r="AD37" s="269">
        <f ca="1">COUNTIFS('（様式２）申請額一覧  (令和５年10月以降) '!$E$6:$E$20,B37,'（様式２）申請額一覧  (令和５年10月以降) '!$L$6:$L$20,"&gt;0")</f>
        <v>0</v>
      </c>
      <c r="AE37" s="270"/>
      <c r="AF37" s="273" t="s">
        <v>17</v>
      </c>
      <c r="AG37" s="274"/>
      <c r="AH37" s="271">
        <f ca="1">SUMIF('（様式２）申請額一覧  (令和５年10月以降) '!$E$6:$E$20,B37,'（様式２）申請額一覧  (令和５年10月以降) '!$L$6:$L$20)</f>
        <v>0</v>
      </c>
      <c r="AI37" s="272"/>
      <c r="AJ37" s="272"/>
      <c r="AK37" s="272"/>
      <c r="AL37" s="138" t="s">
        <v>78</v>
      </c>
      <c r="AM37" s="139"/>
    </row>
    <row r="38" spans="1:39" ht="12.75" customHeight="1">
      <c r="A38" s="237"/>
      <c r="B38" s="136" t="s">
        <v>24</v>
      </c>
      <c r="C38" s="136"/>
      <c r="D38" s="136"/>
      <c r="E38" s="136"/>
      <c r="F38" s="136"/>
      <c r="G38" s="136"/>
      <c r="H38" s="136"/>
      <c r="I38" s="136"/>
      <c r="J38" s="136"/>
      <c r="K38" s="136"/>
      <c r="L38" s="136"/>
      <c r="M38" s="136"/>
      <c r="N38" s="136"/>
      <c r="O38" s="136"/>
      <c r="P38" s="136"/>
      <c r="Q38" s="136"/>
      <c r="R38" s="136"/>
      <c r="S38" s="136"/>
      <c r="T38" s="269">
        <f ca="1">COUNTIFS('（様式２）申請額一覧  (令和５年10月以降) '!$E$6:$E$20,B38,'（様式２）申請額一覧  (令和５年10月以降) '!$I$6:$I$20,"&gt;0")</f>
        <v>0</v>
      </c>
      <c r="U38" s="270"/>
      <c r="V38" s="273" t="s">
        <v>17</v>
      </c>
      <c r="W38" s="274"/>
      <c r="X38" s="271">
        <f ca="1">SUMIF('（様式２）申請額一覧  (令和５年10月以降) '!$E$6:$E$20,B38,'（様式２）申請額一覧  (令和５年10月以降) '!$I$6:$I$20)</f>
        <v>0</v>
      </c>
      <c r="Y38" s="272"/>
      <c r="Z38" s="272"/>
      <c r="AA38" s="272"/>
      <c r="AB38" s="138" t="s">
        <v>78</v>
      </c>
      <c r="AC38" s="139"/>
      <c r="AD38" s="269">
        <f ca="1">COUNTIFS('（様式２）申請額一覧  (令和５年10月以降) '!$E$6:$E$20,B38,'（様式２）申請額一覧  (令和５年10月以降) '!$L$6:$L$20,"&gt;0")</f>
        <v>0</v>
      </c>
      <c r="AE38" s="270"/>
      <c r="AF38" s="273" t="s">
        <v>17</v>
      </c>
      <c r="AG38" s="274"/>
      <c r="AH38" s="271">
        <f ca="1">SUMIF('（様式２）申請額一覧  (令和５年10月以降) '!$E$6:$E$20,B38,'（様式２）申請額一覧  (令和５年10月以降) '!$L$6:$L$20)</f>
        <v>0</v>
      </c>
      <c r="AI38" s="272"/>
      <c r="AJ38" s="272"/>
      <c r="AK38" s="272"/>
      <c r="AL38" s="138" t="s">
        <v>78</v>
      </c>
      <c r="AM38" s="139"/>
    </row>
    <row r="39" spans="1:39" ht="12.75" customHeight="1">
      <c r="A39" s="237"/>
      <c r="B39" s="136" t="s">
        <v>25</v>
      </c>
      <c r="C39" s="136"/>
      <c r="D39" s="136"/>
      <c r="E39" s="136"/>
      <c r="F39" s="136"/>
      <c r="G39" s="136"/>
      <c r="H39" s="136"/>
      <c r="I39" s="136"/>
      <c r="J39" s="136"/>
      <c r="K39" s="136"/>
      <c r="L39" s="136"/>
      <c r="M39" s="136"/>
      <c r="N39" s="136"/>
      <c r="O39" s="136"/>
      <c r="P39" s="136"/>
      <c r="Q39" s="136"/>
      <c r="R39" s="136"/>
      <c r="S39" s="136"/>
      <c r="T39" s="269">
        <f ca="1">COUNTIFS('（様式２）申請額一覧  (令和５年10月以降) '!$E$6:$E$20,B39,'（様式２）申請額一覧  (令和５年10月以降) '!$I$6:$I$20,"&gt;0")</f>
        <v>0</v>
      </c>
      <c r="U39" s="270"/>
      <c r="V39" s="273" t="s">
        <v>17</v>
      </c>
      <c r="W39" s="274"/>
      <c r="X39" s="271">
        <f ca="1">SUMIF('（様式２）申請額一覧  (令和５年10月以降) '!$E$6:$E$20,B39,'（様式２）申請額一覧  (令和５年10月以降) '!$I$6:$I$20)</f>
        <v>0</v>
      </c>
      <c r="Y39" s="272"/>
      <c r="Z39" s="272"/>
      <c r="AA39" s="272"/>
      <c r="AB39" s="138" t="s">
        <v>78</v>
      </c>
      <c r="AC39" s="139"/>
      <c r="AD39" s="269">
        <f ca="1">COUNTIFS('（様式２）申請額一覧  (令和５年10月以降) '!$E$6:$E$20,B39,'（様式２）申請額一覧  (令和５年10月以降) '!$L$6:$L$20,"&gt;0")</f>
        <v>0</v>
      </c>
      <c r="AE39" s="270"/>
      <c r="AF39" s="273" t="s">
        <v>17</v>
      </c>
      <c r="AG39" s="274"/>
      <c r="AH39" s="271">
        <f ca="1">SUMIF('（様式２）申請額一覧  (令和５年10月以降) '!$E$6:$E$20,B39,'（様式２）申請額一覧  (令和５年10月以降) '!$L$6:$L$20)</f>
        <v>0</v>
      </c>
      <c r="AI39" s="272"/>
      <c r="AJ39" s="272"/>
      <c r="AK39" s="272"/>
      <c r="AL39" s="138" t="s">
        <v>78</v>
      </c>
      <c r="AM39" s="139"/>
    </row>
    <row r="40" spans="1:39" ht="12.75" customHeight="1">
      <c r="A40" s="237"/>
      <c r="B40" s="136" t="s">
        <v>26</v>
      </c>
      <c r="C40" s="136"/>
      <c r="D40" s="136"/>
      <c r="E40" s="136"/>
      <c r="F40" s="136"/>
      <c r="G40" s="136"/>
      <c r="H40" s="136"/>
      <c r="I40" s="136"/>
      <c r="J40" s="136"/>
      <c r="K40" s="136"/>
      <c r="L40" s="136"/>
      <c r="M40" s="136"/>
      <c r="N40" s="136"/>
      <c r="O40" s="136"/>
      <c r="P40" s="136"/>
      <c r="Q40" s="136"/>
      <c r="R40" s="136"/>
      <c r="S40" s="136"/>
      <c r="T40" s="299" t="s">
        <v>95</v>
      </c>
      <c r="U40" s="300"/>
      <c r="V40" s="273" t="s">
        <v>17</v>
      </c>
      <c r="W40" s="274"/>
      <c r="X40" s="301" t="s">
        <v>95</v>
      </c>
      <c r="Y40" s="302"/>
      <c r="Z40" s="302"/>
      <c r="AA40" s="302"/>
      <c r="AB40" s="138" t="s">
        <v>78</v>
      </c>
      <c r="AC40" s="139"/>
      <c r="AD40" s="269">
        <f ca="1">COUNTIFS('（様式２）申請額一覧  (令和５年10月以降) '!$E$6:$E$20,B40,'（様式２）申請額一覧  (令和５年10月以降) '!$L$6:$L$20,"&gt;0")</f>
        <v>0</v>
      </c>
      <c r="AE40" s="270"/>
      <c r="AF40" s="273" t="s">
        <v>17</v>
      </c>
      <c r="AG40" s="274"/>
      <c r="AH40" s="271">
        <f ca="1">SUMIF('（様式２）申請額一覧  (令和５年10月以降) '!$E$6:$E$20,B40,'（様式２）申請額一覧  (令和５年10月以降) '!$L$6:$L$20)</f>
        <v>0</v>
      </c>
      <c r="AI40" s="272"/>
      <c r="AJ40" s="272"/>
      <c r="AK40" s="272"/>
      <c r="AL40" s="138" t="s">
        <v>78</v>
      </c>
      <c r="AM40" s="139"/>
    </row>
    <row r="41" spans="1:39" ht="12.75" customHeight="1">
      <c r="A41" s="238"/>
      <c r="B41" s="143" t="s">
        <v>67</v>
      </c>
      <c r="C41" s="143"/>
      <c r="D41" s="143"/>
      <c r="E41" s="143"/>
      <c r="F41" s="143"/>
      <c r="G41" s="143"/>
      <c r="H41" s="143"/>
      <c r="I41" s="143"/>
      <c r="J41" s="143"/>
      <c r="K41" s="143"/>
      <c r="L41" s="143"/>
      <c r="M41" s="143"/>
      <c r="N41" s="143"/>
      <c r="O41" s="143"/>
      <c r="P41" s="143"/>
      <c r="Q41" s="143"/>
      <c r="R41" s="143"/>
      <c r="S41" s="143"/>
      <c r="T41" s="277">
        <f ca="1">COUNTIFS('（様式２）申請額一覧  (令和５年10月以降) '!$E$6:$E$20,B41,'（様式２）申請額一覧  (令和５年10月以降) '!$I$6:$I$20,"&gt;0")</f>
        <v>0</v>
      </c>
      <c r="U41" s="278"/>
      <c r="V41" s="279" t="s">
        <v>17</v>
      </c>
      <c r="W41" s="280"/>
      <c r="X41" s="281">
        <f ca="1">SUMIF('（様式２）申請額一覧  (令和５年10月以降) '!$E$6:$E$20,B41,'（様式２）申請額一覧  (令和５年10月以降) '!$I$6:$I$20)</f>
        <v>0</v>
      </c>
      <c r="Y41" s="282"/>
      <c r="Z41" s="282"/>
      <c r="AA41" s="282"/>
      <c r="AB41" s="144" t="s">
        <v>78</v>
      </c>
      <c r="AC41" s="145"/>
      <c r="AD41" s="283">
        <f ca="1">COUNTIFS('（様式２）申請額一覧  (令和５年10月以降) '!$E$6:$E$20,B41,'（様式２）申請額一覧  (令和５年10月以降) '!$L$6:$L$20,"&gt;0")</f>
        <v>0</v>
      </c>
      <c r="AE41" s="284"/>
      <c r="AF41" s="285" t="s">
        <v>17</v>
      </c>
      <c r="AG41" s="286"/>
      <c r="AH41" s="281">
        <f ca="1">SUMIF('（様式２）申請額一覧  (令和５年10月以降) '!$E$6:$E$20,B41,'（様式２）申請額一覧  (令和５年10月以降) '!$L$6:$L$20)</f>
        <v>0</v>
      </c>
      <c r="AI41" s="282"/>
      <c r="AJ41" s="282"/>
      <c r="AK41" s="282"/>
      <c r="AL41" s="144" t="s">
        <v>78</v>
      </c>
      <c r="AM41" s="145"/>
    </row>
    <row r="42" spans="1:39" ht="12.75" customHeight="1">
      <c r="A42" s="293" t="s">
        <v>66</v>
      </c>
      <c r="B42" s="121" t="s">
        <v>27</v>
      </c>
      <c r="C42" s="121"/>
      <c r="D42" s="121"/>
      <c r="E42" s="121"/>
      <c r="F42" s="121"/>
      <c r="G42" s="121"/>
      <c r="H42" s="121"/>
      <c r="I42" s="121"/>
      <c r="J42" s="121"/>
      <c r="K42" s="121"/>
      <c r="L42" s="121"/>
      <c r="M42" s="121"/>
      <c r="N42" s="121"/>
      <c r="O42" s="121"/>
      <c r="P42" s="121"/>
      <c r="Q42" s="121"/>
      <c r="R42" s="121"/>
      <c r="S42" s="121"/>
      <c r="T42" s="263">
        <f ca="1">COUNTIFS('（様式２）申請額一覧  (令和５年10月以降) '!$E$6:$E$20,B42,'（様式２）申請額一覧  (令和５年10月以降) '!$I$6:$I$20,"&gt;0")</f>
        <v>0</v>
      </c>
      <c r="U42" s="264"/>
      <c r="V42" s="265" t="s">
        <v>17</v>
      </c>
      <c r="W42" s="266"/>
      <c r="X42" s="267">
        <f ca="1">SUMIF('（様式２）申請額一覧  (令和５年10月以降) '!$E$6:$E$20,B42,'（様式２）申請額一覧  (令和５年10月以降) '!$I$6:$I$20)</f>
        <v>0</v>
      </c>
      <c r="Y42" s="268"/>
      <c r="Z42" s="268"/>
      <c r="AA42" s="268"/>
      <c r="AB42" s="146" t="s">
        <v>78</v>
      </c>
      <c r="AC42" s="134"/>
      <c r="AD42" s="263">
        <f ca="1">COUNTIFS('（様式２）申請額一覧  (令和５年10月以降) '!$E$6:$E$20,B42,'（様式２）申請額一覧  (令和５年10月以降) '!$L$6:$L$20,"&gt;0")</f>
        <v>0</v>
      </c>
      <c r="AE42" s="264"/>
      <c r="AF42" s="265" t="s">
        <v>17</v>
      </c>
      <c r="AG42" s="266"/>
      <c r="AH42" s="267">
        <f ca="1">SUMIF('（様式２）申請額一覧  (令和５年10月以降) '!$E$6:$E$20,B42,'（様式２）申請額一覧  (令和５年10月以降) '!$L$6:$L$20)</f>
        <v>0</v>
      </c>
      <c r="AI42" s="268"/>
      <c r="AJ42" s="268"/>
      <c r="AK42" s="268"/>
      <c r="AL42" s="146" t="s">
        <v>78</v>
      </c>
      <c r="AM42" s="134"/>
    </row>
    <row r="43" spans="1:39" ht="12.75" customHeight="1">
      <c r="A43" s="294"/>
      <c r="B43" s="125" t="s">
        <v>28</v>
      </c>
      <c r="C43" s="125"/>
      <c r="D43" s="125"/>
      <c r="E43" s="125"/>
      <c r="F43" s="125"/>
      <c r="G43" s="125"/>
      <c r="H43" s="125"/>
      <c r="I43" s="125"/>
      <c r="J43" s="125"/>
      <c r="K43" s="125"/>
      <c r="L43" s="125"/>
      <c r="M43" s="125"/>
      <c r="N43" s="125"/>
      <c r="O43" s="125"/>
      <c r="P43" s="125"/>
      <c r="Q43" s="125"/>
      <c r="R43" s="125"/>
      <c r="S43" s="125"/>
      <c r="T43" s="251">
        <f ca="1">COUNTIFS('（様式２）申請額一覧  (令和５年10月以降) '!$E$6:$E$20,B43,'（様式２）申請額一覧  (令和５年10月以降) '!$I$6:$I$20,"&gt;0")</f>
        <v>0</v>
      </c>
      <c r="U43" s="252"/>
      <c r="V43" s="291" t="s">
        <v>17</v>
      </c>
      <c r="W43" s="292"/>
      <c r="X43" s="289">
        <f ca="1">SUMIF('（様式２）申請額一覧  (令和５年10月以降) '!$E$6:$E$20,B43,'（様式２）申請額一覧  (令和５年10月以降) '!$I$6:$I$20)</f>
        <v>0</v>
      </c>
      <c r="Y43" s="290"/>
      <c r="Z43" s="290"/>
      <c r="AA43" s="290"/>
      <c r="AB43" s="147" t="s">
        <v>78</v>
      </c>
      <c r="AC43" s="148"/>
      <c r="AD43" s="251">
        <f ca="1">COUNTIFS('（様式２）申請額一覧  (令和５年10月以降) '!$E$6:$E$20,B43,'（様式２）申請額一覧  (令和５年10月以降) '!$L$6:$L$20,"&gt;0")</f>
        <v>0</v>
      </c>
      <c r="AE43" s="252"/>
      <c r="AF43" s="291" t="s">
        <v>17</v>
      </c>
      <c r="AG43" s="292"/>
      <c r="AH43" s="289">
        <f ca="1">SUMIF('（様式２）申請額一覧  (令和５年10月以降) '!$E$6:$E$20,B43,'（様式２）申請額一覧  (令和５年10月以降) '!$L$6:$L$20)</f>
        <v>0</v>
      </c>
      <c r="AI43" s="290"/>
      <c r="AJ43" s="290"/>
      <c r="AK43" s="290"/>
      <c r="AL43" s="147" t="s">
        <v>78</v>
      </c>
      <c r="AM43" s="148"/>
    </row>
    <row r="44" spans="1:39" ht="12.75" customHeight="1">
      <c r="A44" s="236" t="s">
        <v>36</v>
      </c>
      <c r="B44" s="119" t="s">
        <v>29</v>
      </c>
      <c r="C44" s="121"/>
      <c r="D44" s="121"/>
      <c r="E44" s="121"/>
      <c r="F44" s="121"/>
      <c r="G44" s="121"/>
      <c r="H44" s="121"/>
      <c r="I44" s="121"/>
      <c r="J44" s="121"/>
      <c r="K44" s="121"/>
      <c r="L44" s="121"/>
      <c r="M44" s="121"/>
      <c r="N44" s="121"/>
      <c r="O44" s="121"/>
      <c r="P44" s="121"/>
      <c r="Q44" s="121"/>
      <c r="R44" s="121"/>
      <c r="S44" s="121"/>
      <c r="T44" s="295">
        <f ca="1">COUNTIFS('（様式２）申請額一覧  (令和５年10月以降) '!$E$6:$E$20,B44,'（様式２）申請額一覧  (令和５年10月以降) '!$I$6:$I$20,"&gt;0")</f>
        <v>0</v>
      </c>
      <c r="U44" s="296"/>
      <c r="V44" s="297" t="s">
        <v>17</v>
      </c>
      <c r="W44" s="298"/>
      <c r="X44" s="275">
        <f ca="1">SUMIF('（様式２）申請額一覧  (令和５年10月以降) '!$E$6:$E$20,B44,'（様式２）申請額一覧  (令和５年10月以降) '!$I$6:$I$20)</f>
        <v>0</v>
      </c>
      <c r="Y44" s="276"/>
      <c r="Z44" s="276"/>
      <c r="AA44" s="276"/>
      <c r="AB44" s="149" t="s">
        <v>78</v>
      </c>
      <c r="AC44" s="150"/>
      <c r="AD44" s="295">
        <f ca="1">COUNTIFS('（様式２）申請額一覧  (令和５年10月以降) '!$E$6:$E$20,B44,'（様式２）申請額一覧  (令和５年10月以降) '!$L$6:$L$20,"&gt;0")</f>
        <v>0</v>
      </c>
      <c r="AE44" s="296"/>
      <c r="AF44" s="297" t="s">
        <v>17</v>
      </c>
      <c r="AG44" s="298"/>
      <c r="AH44" s="275">
        <f ca="1">SUMIF('（様式２）申請額一覧  (令和５年10月以降) '!$E$6:$E$20,B44,'（様式２）申請額一覧  (令和５年10月以降) '!$L$6:$L$20)</f>
        <v>0</v>
      </c>
      <c r="AI44" s="276"/>
      <c r="AJ44" s="276"/>
      <c r="AK44" s="276"/>
      <c r="AL44" s="149" t="s">
        <v>78</v>
      </c>
      <c r="AM44" s="150"/>
    </row>
    <row r="45" spans="1:39" ht="12.75" customHeight="1">
      <c r="A45" s="237"/>
      <c r="B45" s="135" t="s">
        <v>30</v>
      </c>
      <c r="C45" s="136"/>
      <c r="D45" s="136"/>
      <c r="E45" s="136"/>
      <c r="F45" s="136"/>
      <c r="G45" s="136"/>
      <c r="H45" s="136"/>
      <c r="I45" s="136"/>
      <c r="J45" s="136"/>
      <c r="K45" s="136"/>
      <c r="L45" s="136"/>
      <c r="M45" s="136"/>
      <c r="N45" s="136"/>
      <c r="O45" s="136"/>
      <c r="P45" s="136"/>
      <c r="Q45" s="136"/>
      <c r="R45" s="136"/>
      <c r="S45" s="136"/>
      <c r="T45" s="269">
        <f ca="1">COUNTIFS('（様式２）申請額一覧  (令和５年10月以降) '!$E$6:$E$20,B45,'（様式２）申請額一覧  (令和５年10月以降) '!$I$6:$I$20,"&gt;0")</f>
        <v>0</v>
      </c>
      <c r="U45" s="270"/>
      <c r="V45" s="273" t="s">
        <v>17</v>
      </c>
      <c r="W45" s="274"/>
      <c r="X45" s="271">
        <f ca="1">SUMIF('（様式２）申請額一覧  (令和５年10月以降) '!$E$6:$E$20,B45,'（様式２）申請額一覧  (令和５年10月以降) '!$I$6:$I$20)</f>
        <v>0</v>
      </c>
      <c r="Y45" s="272"/>
      <c r="Z45" s="272"/>
      <c r="AA45" s="272"/>
      <c r="AB45" s="138" t="s">
        <v>78</v>
      </c>
      <c r="AC45" s="139"/>
      <c r="AD45" s="269">
        <f ca="1">COUNTIFS('（様式２）申請額一覧  (令和５年10月以降) '!$E$6:$E$20,B45,'（様式２）申請額一覧  (令和５年10月以降) '!$L$6:$L$20,"&gt;0")</f>
        <v>0</v>
      </c>
      <c r="AE45" s="270"/>
      <c r="AF45" s="273" t="s">
        <v>17</v>
      </c>
      <c r="AG45" s="274"/>
      <c r="AH45" s="271">
        <f ca="1">SUMIF('（様式２）申請額一覧  (令和５年10月以降) '!$E$6:$E$20,B45,'（様式２）申請額一覧  (令和５年10月以降) '!$L$6:$L$20)</f>
        <v>0</v>
      </c>
      <c r="AI45" s="272"/>
      <c r="AJ45" s="272"/>
      <c r="AK45" s="272"/>
      <c r="AL45" s="138" t="s">
        <v>78</v>
      </c>
      <c r="AM45" s="139"/>
    </row>
    <row r="46" spans="1:39" ht="12.75" customHeight="1">
      <c r="A46" s="237"/>
      <c r="B46" s="135" t="s">
        <v>31</v>
      </c>
      <c r="C46" s="136"/>
      <c r="D46" s="136"/>
      <c r="E46" s="136"/>
      <c r="F46" s="136"/>
      <c r="G46" s="136"/>
      <c r="H46" s="136"/>
      <c r="I46" s="136"/>
      <c r="J46" s="136"/>
      <c r="K46" s="136"/>
      <c r="L46" s="136"/>
      <c r="M46" s="136"/>
      <c r="N46" s="136"/>
      <c r="O46" s="136"/>
      <c r="P46" s="136"/>
      <c r="Q46" s="136"/>
      <c r="R46" s="136"/>
      <c r="S46" s="136"/>
      <c r="T46" s="269">
        <f ca="1">COUNTIFS('（様式２）申請額一覧  (令和５年10月以降) '!$E$6:$E$20,B46,'（様式２）申請額一覧  (令和５年10月以降) '!$I$6:$I$20,"&gt;0")</f>
        <v>1</v>
      </c>
      <c r="U46" s="270"/>
      <c r="V46" s="273" t="s">
        <v>17</v>
      </c>
      <c r="W46" s="274"/>
      <c r="X46" s="271">
        <f ca="1">SUMIF('（様式２）申請額一覧  (令和５年10月以降) '!$E$6:$E$20,B46,'（様式２）申請額一覧  (令和５年10月以降) '!$I$6:$I$20)</f>
        <v>1935</v>
      </c>
      <c r="Y46" s="272"/>
      <c r="Z46" s="272"/>
      <c r="AA46" s="272"/>
      <c r="AB46" s="138" t="s">
        <v>78</v>
      </c>
      <c r="AC46" s="139"/>
      <c r="AD46" s="269">
        <f ca="1">COUNTIFS('（様式２）申請額一覧  (令和５年10月以降) '!$E$6:$E$20,B46,'（様式２）申請額一覧  (令和５年10月以降) '!$L$6:$L$20,"&gt;0")</f>
        <v>0</v>
      </c>
      <c r="AE46" s="270"/>
      <c r="AF46" s="273" t="s">
        <v>17</v>
      </c>
      <c r="AG46" s="274"/>
      <c r="AH46" s="271">
        <f ca="1">SUMIF('（様式２）申請額一覧  (令和５年10月以降) '!$E$6:$E$20,B46,'（様式２）申請額一覧  (令和５年10月以降) '!$L$6:$L$20)</f>
        <v>0</v>
      </c>
      <c r="AI46" s="272"/>
      <c r="AJ46" s="272"/>
      <c r="AK46" s="272"/>
      <c r="AL46" s="138" t="s">
        <v>78</v>
      </c>
      <c r="AM46" s="139"/>
    </row>
    <row r="47" spans="1:39" ht="12.75" customHeight="1">
      <c r="A47" s="237"/>
      <c r="B47" s="135" t="s">
        <v>32</v>
      </c>
      <c r="C47" s="136"/>
      <c r="D47" s="136"/>
      <c r="E47" s="136"/>
      <c r="F47" s="136"/>
      <c r="G47" s="136"/>
      <c r="H47" s="136"/>
      <c r="I47" s="136"/>
      <c r="J47" s="136"/>
      <c r="K47" s="136"/>
      <c r="L47" s="136"/>
      <c r="M47" s="136"/>
      <c r="N47" s="136"/>
      <c r="O47" s="136"/>
      <c r="P47" s="136"/>
      <c r="Q47" s="136"/>
      <c r="R47" s="136"/>
      <c r="S47" s="136"/>
      <c r="T47" s="269">
        <f ca="1">COUNTIFS('（様式２）申請額一覧  (令和５年10月以降) '!$E$6:$E$20,B47,'（様式２）申請額一覧  (令和５年10月以降) '!$I$6:$I$20,"&gt;0")</f>
        <v>0</v>
      </c>
      <c r="U47" s="270"/>
      <c r="V47" s="273" t="s">
        <v>17</v>
      </c>
      <c r="W47" s="274"/>
      <c r="X47" s="271">
        <f ca="1">SUMIF('（様式２）申請額一覧  (令和５年10月以降) '!$E$6:$E$20,B47,'（様式２）申請額一覧  (令和５年10月以降) '!$I$6:$I$20)</f>
        <v>0</v>
      </c>
      <c r="Y47" s="272"/>
      <c r="Z47" s="272"/>
      <c r="AA47" s="272"/>
      <c r="AB47" s="138" t="s">
        <v>78</v>
      </c>
      <c r="AC47" s="139"/>
      <c r="AD47" s="269">
        <f ca="1">COUNTIFS('（様式２）申請額一覧  (令和５年10月以降) '!$E$6:$E$20,B47,'（様式２）申請額一覧  (令和５年10月以降) '!$L$6:$L$20,"&gt;0")</f>
        <v>0</v>
      </c>
      <c r="AE47" s="270"/>
      <c r="AF47" s="273" t="s">
        <v>17</v>
      </c>
      <c r="AG47" s="274"/>
      <c r="AH47" s="271">
        <f ca="1">SUMIF('（様式２）申請額一覧  (令和５年10月以降) '!$E$6:$E$20,B47,'（様式２）申請額一覧  (令和５年10月以降) '!$L$6:$L$20)</f>
        <v>0</v>
      </c>
      <c r="AI47" s="272"/>
      <c r="AJ47" s="272"/>
      <c r="AK47" s="272"/>
      <c r="AL47" s="138" t="s">
        <v>78</v>
      </c>
      <c r="AM47" s="139"/>
    </row>
    <row r="48" spans="1:39" ht="12.75" customHeight="1">
      <c r="A48" s="237"/>
      <c r="B48" s="135" t="s">
        <v>33</v>
      </c>
      <c r="C48" s="136"/>
      <c r="D48" s="136"/>
      <c r="E48" s="136"/>
      <c r="F48" s="136"/>
      <c r="G48" s="136"/>
      <c r="H48" s="136"/>
      <c r="I48" s="136"/>
      <c r="J48" s="136"/>
      <c r="K48" s="136"/>
      <c r="L48" s="136"/>
      <c r="M48" s="136"/>
      <c r="N48" s="136"/>
      <c r="O48" s="136"/>
      <c r="P48" s="136"/>
      <c r="Q48" s="136"/>
      <c r="R48" s="136"/>
      <c r="S48" s="136"/>
      <c r="T48" s="269">
        <f ca="1">COUNTIFS('（様式２）申請額一覧  (令和５年10月以降) '!$E$6:$E$20,B48,'（様式２）申請額一覧  (令和５年10月以降) '!$I$6:$I$20,"&gt;0")</f>
        <v>0</v>
      </c>
      <c r="U48" s="270"/>
      <c r="V48" s="273" t="s">
        <v>17</v>
      </c>
      <c r="W48" s="274"/>
      <c r="X48" s="271">
        <f ca="1">SUMIF('（様式２）申請額一覧  (令和５年10月以降) '!$E$6:$E$20,B48,'（様式２）申請額一覧  (令和５年10月以降) '!$I$6:$I$20)</f>
        <v>0</v>
      </c>
      <c r="Y48" s="272"/>
      <c r="Z48" s="272"/>
      <c r="AA48" s="272"/>
      <c r="AB48" s="138" t="s">
        <v>78</v>
      </c>
      <c r="AC48" s="139"/>
      <c r="AD48" s="269">
        <f ca="1">COUNTIFS('（様式２）申請額一覧  (令和５年10月以降) '!$E$6:$E$20,B48,'（様式２）申請額一覧  (令和５年10月以降) '!$L$6:$L$20,"&gt;0")</f>
        <v>0</v>
      </c>
      <c r="AE48" s="270"/>
      <c r="AF48" s="273" t="s">
        <v>17</v>
      </c>
      <c r="AG48" s="274"/>
      <c r="AH48" s="271">
        <f ca="1">SUMIF('（様式２）申請額一覧  (令和５年10月以降) '!$E$6:$E$20,B48,'（様式２）申請額一覧  (令和５年10月以降) '!$L$6:$L$20)</f>
        <v>0</v>
      </c>
      <c r="AI48" s="272"/>
      <c r="AJ48" s="272"/>
      <c r="AK48" s="272"/>
      <c r="AL48" s="138" t="s">
        <v>78</v>
      </c>
      <c r="AM48" s="139"/>
    </row>
    <row r="49" spans="1:39" ht="12.75" customHeight="1">
      <c r="A49" s="237"/>
      <c r="B49" s="135" t="s">
        <v>34</v>
      </c>
      <c r="C49" s="136"/>
      <c r="D49" s="136"/>
      <c r="E49" s="136"/>
      <c r="F49" s="136"/>
      <c r="G49" s="136"/>
      <c r="H49" s="136"/>
      <c r="I49" s="136"/>
      <c r="J49" s="136"/>
      <c r="K49" s="136"/>
      <c r="L49" s="136"/>
      <c r="M49" s="136"/>
      <c r="N49" s="136"/>
      <c r="O49" s="136"/>
      <c r="P49" s="136"/>
      <c r="Q49" s="136"/>
      <c r="R49" s="136"/>
      <c r="S49" s="136"/>
      <c r="T49" s="269">
        <f ca="1">COUNTIFS('（様式２）申請額一覧  (令和５年10月以降) '!$E$6:$E$20,B49,'（様式２）申請額一覧  (令和５年10月以降) '!$I$6:$I$20,"&gt;0")</f>
        <v>0</v>
      </c>
      <c r="U49" s="270"/>
      <c r="V49" s="273" t="s">
        <v>17</v>
      </c>
      <c r="W49" s="274"/>
      <c r="X49" s="271">
        <f ca="1">SUMIF('（様式２）申請額一覧  (令和５年10月以降) '!$E$6:$E$20,B49,'（様式２）申請額一覧  (令和５年10月以降) '!$I$6:$I$20)</f>
        <v>0</v>
      </c>
      <c r="Y49" s="272"/>
      <c r="Z49" s="272"/>
      <c r="AA49" s="272"/>
      <c r="AB49" s="138" t="s">
        <v>78</v>
      </c>
      <c r="AC49" s="139"/>
      <c r="AD49" s="269">
        <f ca="1">COUNTIFS('（様式２）申請額一覧  (令和５年10月以降) '!$E$6:$E$20,B49,'（様式２）申請額一覧  (令和５年10月以降) '!$L$6:$L$20,"&gt;0")</f>
        <v>0</v>
      </c>
      <c r="AE49" s="270"/>
      <c r="AF49" s="273" t="s">
        <v>17</v>
      </c>
      <c r="AG49" s="274"/>
      <c r="AH49" s="271">
        <f ca="1">SUMIF('（様式２）申請額一覧  (令和５年10月以降) '!$E$6:$E$20,B49,'（様式２）申請額一覧  (令和５年10月以降) '!$L$6:$L$20)</f>
        <v>0</v>
      </c>
      <c r="AI49" s="272"/>
      <c r="AJ49" s="272"/>
      <c r="AK49" s="272"/>
      <c r="AL49" s="138" t="s">
        <v>78</v>
      </c>
      <c r="AM49" s="139"/>
    </row>
    <row r="50" spans="1:39" ht="12.75" customHeight="1">
      <c r="A50" s="237"/>
      <c r="B50" s="135" t="s">
        <v>53</v>
      </c>
      <c r="C50" s="136"/>
      <c r="D50" s="136"/>
      <c r="E50" s="136"/>
      <c r="F50" s="136"/>
      <c r="G50" s="136"/>
      <c r="H50" s="136"/>
      <c r="I50" s="136"/>
      <c r="J50" s="136"/>
      <c r="K50" s="136"/>
      <c r="L50" s="136"/>
      <c r="M50" s="136"/>
      <c r="N50" s="136"/>
      <c r="O50" s="136"/>
      <c r="P50" s="136"/>
      <c r="Q50" s="136"/>
      <c r="R50" s="136"/>
      <c r="S50" s="136"/>
      <c r="T50" s="269">
        <f ca="1">COUNTIFS('（様式２）申請額一覧  (令和５年10月以降) '!$E$6:$E$20,B50,'（様式２）申請額一覧  (令和５年10月以降) '!$I$6:$I$20,"&gt;0")</f>
        <v>0</v>
      </c>
      <c r="U50" s="270"/>
      <c r="V50" s="273" t="s">
        <v>17</v>
      </c>
      <c r="W50" s="274"/>
      <c r="X50" s="271">
        <f ca="1">SUMIF('（様式２）申請額一覧  (令和５年10月以降) '!$E$6:$E$20,B50,'（様式２）申請額一覧  (令和５年10月以降) '!$I$6:$I$20)</f>
        <v>0</v>
      </c>
      <c r="Y50" s="272"/>
      <c r="Z50" s="272"/>
      <c r="AA50" s="272"/>
      <c r="AB50" s="138" t="s">
        <v>78</v>
      </c>
      <c r="AC50" s="139"/>
      <c r="AD50" s="269">
        <f ca="1">COUNTIFS('（様式２）申請額一覧  (令和５年10月以降) '!$E$6:$E$20,B50,'（様式２）申請額一覧  (令和５年10月以降) '!$L$6:$L$20,"&gt;0")</f>
        <v>0</v>
      </c>
      <c r="AE50" s="270"/>
      <c r="AF50" s="273" t="s">
        <v>17</v>
      </c>
      <c r="AG50" s="274"/>
      <c r="AH50" s="271">
        <f ca="1">SUMIF('（様式２）申請額一覧  (令和５年10月以降) '!$E$6:$E$20,B50,'（様式２）申請額一覧  (令和５年10月以降) '!$L$6:$L$20)</f>
        <v>0</v>
      </c>
      <c r="AI50" s="272"/>
      <c r="AJ50" s="272"/>
      <c r="AK50" s="272"/>
      <c r="AL50" s="138" t="s">
        <v>78</v>
      </c>
      <c r="AM50" s="139"/>
    </row>
    <row r="51" spans="1:39" ht="12.75" customHeight="1">
      <c r="A51" s="237"/>
      <c r="B51" s="135" t="s">
        <v>54</v>
      </c>
      <c r="C51" s="136"/>
      <c r="D51" s="136"/>
      <c r="E51" s="136"/>
      <c r="F51" s="136"/>
      <c r="G51" s="136"/>
      <c r="H51" s="136"/>
      <c r="I51" s="136"/>
      <c r="J51" s="136"/>
      <c r="K51" s="136"/>
      <c r="L51" s="136"/>
      <c r="M51" s="136"/>
      <c r="N51" s="136"/>
      <c r="O51" s="136"/>
      <c r="P51" s="136"/>
      <c r="Q51" s="136"/>
      <c r="R51" s="136"/>
      <c r="S51" s="136"/>
      <c r="T51" s="269">
        <f ca="1">COUNTIFS('（様式２）申請額一覧  (令和５年10月以降) '!$E$6:$E$20,B51,'（様式２）申請額一覧  (令和５年10月以降) '!$I$6:$I$20,"&gt;0")</f>
        <v>0</v>
      </c>
      <c r="U51" s="270"/>
      <c r="V51" s="273" t="s">
        <v>17</v>
      </c>
      <c r="W51" s="274"/>
      <c r="X51" s="271">
        <f ca="1">SUMIF('（様式２）申請額一覧  (令和５年10月以降) '!$E$6:$E$20,B51,'（様式２）申請額一覧  (令和５年10月以降) '!$I$6:$I$20)</f>
        <v>0</v>
      </c>
      <c r="Y51" s="272"/>
      <c r="Z51" s="272"/>
      <c r="AA51" s="272"/>
      <c r="AB51" s="138" t="s">
        <v>78</v>
      </c>
      <c r="AC51" s="139"/>
      <c r="AD51" s="269">
        <f ca="1">COUNTIFS('（様式２）申請額一覧  (令和５年10月以降) '!$E$6:$E$20,B51,'（様式２）申請額一覧  (令和５年10月以降) '!$L$6:$L$20,"&gt;0")</f>
        <v>0</v>
      </c>
      <c r="AE51" s="270"/>
      <c r="AF51" s="273" t="s">
        <v>17</v>
      </c>
      <c r="AG51" s="274"/>
      <c r="AH51" s="271">
        <f ca="1">SUMIF('（様式２）申請額一覧  (令和５年10月以降) '!$E$6:$E$20,B51,'（様式２）申請額一覧  (令和５年10月以降) '!$L$6:$L$20)</f>
        <v>0</v>
      </c>
      <c r="AI51" s="272"/>
      <c r="AJ51" s="272"/>
      <c r="AK51" s="272"/>
      <c r="AL51" s="138" t="s">
        <v>78</v>
      </c>
      <c r="AM51" s="139"/>
    </row>
    <row r="52" spans="1:39" ht="12.75" customHeight="1">
      <c r="A52" s="237"/>
      <c r="B52" s="135" t="s">
        <v>55</v>
      </c>
      <c r="C52" s="136"/>
      <c r="D52" s="136"/>
      <c r="E52" s="136"/>
      <c r="F52" s="136"/>
      <c r="G52" s="136"/>
      <c r="H52" s="136"/>
      <c r="I52" s="136"/>
      <c r="J52" s="136"/>
      <c r="K52" s="136"/>
      <c r="L52" s="136"/>
      <c r="M52" s="136"/>
      <c r="N52" s="136"/>
      <c r="O52" s="136"/>
      <c r="P52" s="136"/>
      <c r="Q52" s="136"/>
      <c r="R52" s="136"/>
      <c r="S52" s="136"/>
      <c r="T52" s="269">
        <f ca="1">COUNTIFS('（様式２）申請額一覧  (令和５年10月以降) '!$E$6:$E$20,B52,'（様式２）申請額一覧  (令和５年10月以降) '!$I$6:$I$20,"&gt;0")</f>
        <v>0</v>
      </c>
      <c r="U52" s="270"/>
      <c r="V52" s="273" t="s">
        <v>17</v>
      </c>
      <c r="W52" s="274"/>
      <c r="X52" s="271">
        <f ca="1">SUMIF('（様式２）申請額一覧  (令和５年10月以降) '!$E$6:$E$20,B52,'（様式２）申請額一覧  (令和５年10月以降) '!$I$6:$I$20)</f>
        <v>0</v>
      </c>
      <c r="Y52" s="272"/>
      <c r="Z52" s="272"/>
      <c r="AA52" s="272"/>
      <c r="AB52" s="138" t="s">
        <v>78</v>
      </c>
      <c r="AC52" s="139"/>
      <c r="AD52" s="269">
        <f ca="1">COUNTIFS('（様式２）申請額一覧  (令和５年10月以降) '!$E$6:$E$20,B52,'（様式２）申請額一覧  (令和５年10月以降) '!$L$6:$L$20,"&gt;0")</f>
        <v>0</v>
      </c>
      <c r="AE52" s="270"/>
      <c r="AF52" s="273" t="s">
        <v>17</v>
      </c>
      <c r="AG52" s="274"/>
      <c r="AH52" s="271">
        <f ca="1">SUMIF('（様式２）申請額一覧  (令和５年10月以降) '!$E$6:$E$20,B52,'（様式２）申請額一覧  (令和５年10月以降) '!$L$6:$L$20)</f>
        <v>0</v>
      </c>
      <c r="AI52" s="272"/>
      <c r="AJ52" s="272"/>
      <c r="AK52" s="272"/>
      <c r="AL52" s="138" t="s">
        <v>78</v>
      </c>
      <c r="AM52" s="139"/>
    </row>
    <row r="53" spans="1:39" ht="12.75" customHeight="1">
      <c r="A53" s="237"/>
      <c r="B53" s="135" t="s">
        <v>56</v>
      </c>
      <c r="C53" s="136"/>
      <c r="D53" s="136"/>
      <c r="E53" s="136"/>
      <c r="F53" s="136"/>
      <c r="G53" s="136"/>
      <c r="H53" s="136"/>
      <c r="I53" s="136"/>
      <c r="J53" s="136"/>
      <c r="K53" s="136"/>
      <c r="L53" s="136"/>
      <c r="M53" s="136"/>
      <c r="N53" s="136"/>
      <c r="O53" s="136"/>
      <c r="P53" s="136"/>
      <c r="Q53" s="136"/>
      <c r="R53" s="136"/>
      <c r="S53" s="136"/>
      <c r="T53" s="269">
        <f ca="1">COUNTIFS('（様式２）申請額一覧  (令和５年10月以降) '!$E$6:$E$20,B53,'（様式２）申請額一覧  (令和５年10月以降) '!$I$6:$I$20,"&gt;0")</f>
        <v>0</v>
      </c>
      <c r="U53" s="270"/>
      <c r="V53" s="273" t="s">
        <v>17</v>
      </c>
      <c r="W53" s="274"/>
      <c r="X53" s="271">
        <f ca="1">SUMIF('（様式２）申請額一覧  (令和５年10月以降) '!$E$6:$E$20,B53,'（様式２）申請額一覧  (令和５年10月以降) '!$I$6:$I$20)</f>
        <v>0</v>
      </c>
      <c r="Y53" s="272"/>
      <c r="Z53" s="272"/>
      <c r="AA53" s="272"/>
      <c r="AB53" s="138" t="s">
        <v>78</v>
      </c>
      <c r="AC53" s="139"/>
      <c r="AD53" s="269">
        <f ca="1">COUNTIFS('（様式２）申請額一覧  (令和５年10月以降) '!$E$6:$E$20,B53,'（様式２）申請額一覧  (令和５年10月以降) '!$L$6:$L$20,"&gt;0")</f>
        <v>0</v>
      </c>
      <c r="AE53" s="270"/>
      <c r="AF53" s="273" t="s">
        <v>17</v>
      </c>
      <c r="AG53" s="274"/>
      <c r="AH53" s="271">
        <f ca="1">SUMIF('（様式２）申請額一覧  (令和５年10月以降) '!$E$6:$E$20,B53,'（様式２）申請額一覧  (令和５年10月以降) '!$L$6:$L$20)</f>
        <v>0</v>
      </c>
      <c r="AI53" s="272"/>
      <c r="AJ53" s="272"/>
      <c r="AK53" s="272"/>
      <c r="AL53" s="138" t="s">
        <v>78</v>
      </c>
      <c r="AM53" s="139"/>
    </row>
    <row r="54" spans="1:39" ht="12.75" customHeight="1">
      <c r="A54" s="237"/>
      <c r="B54" s="135" t="s">
        <v>57</v>
      </c>
      <c r="C54" s="136"/>
      <c r="D54" s="136"/>
      <c r="E54" s="136"/>
      <c r="F54" s="136"/>
      <c r="G54" s="136"/>
      <c r="H54" s="136"/>
      <c r="I54" s="136"/>
      <c r="J54" s="136"/>
      <c r="K54" s="136"/>
      <c r="L54" s="136"/>
      <c r="M54" s="136"/>
      <c r="N54" s="136"/>
      <c r="O54" s="136"/>
      <c r="P54" s="136"/>
      <c r="Q54" s="136"/>
      <c r="R54" s="136"/>
      <c r="S54" s="136"/>
      <c r="T54" s="269">
        <f ca="1">COUNTIFS('（様式２）申請額一覧  (令和５年10月以降) '!$E$6:$E$20,B54,'（様式２）申請額一覧  (令和５年10月以降) '!$I$6:$I$20,"&gt;0")</f>
        <v>0</v>
      </c>
      <c r="U54" s="270"/>
      <c r="V54" s="273" t="s">
        <v>17</v>
      </c>
      <c r="W54" s="274"/>
      <c r="X54" s="271">
        <f ca="1">SUMIF('（様式２）申請額一覧  (令和５年10月以降) '!$E$6:$E$20,B54,'（様式２）申請額一覧  (令和５年10月以降) '!$I$6:$I$20)</f>
        <v>0</v>
      </c>
      <c r="Y54" s="272"/>
      <c r="Z54" s="272"/>
      <c r="AA54" s="272"/>
      <c r="AB54" s="138" t="s">
        <v>78</v>
      </c>
      <c r="AC54" s="139"/>
      <c r="AD54" s="269">
        <f ca="1">COUNTIFS('（様式２）申請額一覧  (令和５年10月以降) '!$E$6:$E$20,B54,'（様式２）申請額一覧  (令和５年10月以降) '!$L$6:$L$20,"&gt;0")</f>
        <v>0</v>
      </c>
      <c r="AE54" s="270"/>
      <c r="AF54" s="273" t="s">
        <v>17</v>
      </c>
      <c r="AG54" s="274"/>
      <c r="AH54" s="271">
        <f ca="1">SUMIF('（様式２）申請額一覧  (令和５年10月以降) '!$E$6:$E$20,B54,'（様式２）申請額一覧  (令和５年10月以降) '!$L$6:$L$20)</f>
        <v>0</v>
      </c>
      <c r="AI54" s="272"/>
      <c r="AJ54" s="272"/>
      <c r="AK54" s="272"/>
      <c r="AL54" s="138" t="s">
        <v>78</v>
      </c>
      <c r="AM54" s="139"/>
    </row>
    <row r="55" spans="1:39" ht="12.75" customHeight="1">
      <c r="A55" s="237"/>
      <c r="B55" s="135" t="s">
        <v>58</v>
      </c>
      <c r="C55" s="151"/>
      <c r="D55" s="151"/>
      <c r="E55" s="151"/>
      <c r="F55" s="151"/>
      <c r="G55" s="151"/>
      <c r="H55" s="151"/>
      <c r="I55" s="151"/>
      <c r="J55" s="151"/>
      <c r="K55" s="151"/>
      <c r="L55" s="151"/>
      <c r="M55" s="151"/>
      <c r="N55" s="151"/>
      <c r="O55" s="151"/>
      <c r="P55" s="151"/>
      <c r="Q55" s="151"/>
      <c r="R55" s="151"/>
      <c r="S55" s="151"/>
      <c r="T55" s="269">
        <f ca="1">COUNTIFS('（様式２）申請額一覧  (令和５年10月以降) '!$E$6:$E$20,B55,'（様式２）申請額一覧  (令和５年10月以降) '!$I$6:$I$20,"&gt;0")</f>
        <v>0</v>
      </c>
      <c r="U55" s="270"/>
      <c r="V55" s="273" t="s">
        <v>17</v>
      </c>
      <c r="W55" s="274"/>
      <c r="X55" s="271">
        <f ca="1">SUMIF('（様式２）申請額一覧  (令和５年10月以降) '!$E$6:$E$20,B55,'（様式２）申請額一覧  (令和５年10月以降) '!$I$6:$I$20)</f>
        <v>0</v>
      </c>
      <c r="Y55" s="272"/>
      <c r="Z55" s="272"/>
      <c r="AA55" s="272"/>
      <c r="AB55" s="138" t="s">
        <v>78</v>
      </c>
      <c r="AC55" s="139"/>
      <c r="AD55" s="269">
        <f ca="1">COUNTIFS('（様式２）申請額一覧  (令和５年10月以降) '!$E$6:$E$20,B55,'（様式２）申請額一覧  (令和５年10月以降) '!$L$6:$L$20,"&gt;0")</f>
        <v>0</v>
      </c>
      <c r="AE55" s="270"/>
      <c r="AF55" s="273" t="s">
        <v>17</v>
      </c>
      <c r="AG55" s="274"/>
      <c r="AH55" s="271">
        <f ca="1">SUMIF('（様式２）申請額一覧  (令和５年10月以降) '!$E$6:$E$20,B55,'（様式２）申請額一覧  (令和５年10月以降) '!$L$6:$L$20)</f>
        <v>0</v>
      </c>
      <c r="AI55" s="272"/>
      <c r="AJ55" s="272"/>
      <c r="AK55" s="272"/>
      <c r="AL55" s="138" t="s">
        <v>78</v>
      </c>
      <c r="AM55" s="139"/>
    </row>
    <row r="56" spans="1:39" ht="12.75" customHeight="1">
      <c r="A56" s="237"/>
      <c r="B56" s="152" t="s">
        <v>59</v>
      </c>
      <c r="C56" s="151"/>
      <c r="D56" s="151"/>
      <c r="E56" s="151"/>
      <c r="F56" s="151"/>
      <c r="G56" s="151"/>
      <c r="H56" s="151"/>
      <c r="I56" s="151"/>
      <c r="J56" s="151"/>
      <c r="K56" s="151"/>
      <c r="L56" s="151"/>
      <c r="M56" s="151"/>
      <c r="N56" s="151"/>
      <c r="O56" s="151"/>
      <c r="P56" s="151"/>
      <c r="Q56" s="151"/>
      <c r="R56" s="151"/>
      <c r="S56" s="151"/>
      <c r="T56" s="269">
        <f ca="1">COUNTIFS('（様式２）申請額一覧  (令和５年10月以降) '!$E$6:$E$20,B56,'（様式２）申請額一覧  (令和５年10月以降) '!$I$6:$I$20,"&gt;0")</f>
        <v>0</v>
      </c>
      <c r="U56" s="270"/>
      <c r="V56" s="273" t="s">
        <v>17</v>
      </c>
      <c r="W56" s="274"/>
      <c r="X56" s="271">
        <f ca="1">SUMIF('（様式２）申請額一覧  (令和５年10月以降) '!$E$6:$E$20,B56,'（様式２）申請額一覧  (令和５年10月以降) '!$I$6:$I$20)</f>
        <v>0</v>
      </c>
      <c r="Y56" s="272"/>
      <c r="Z56" s="272"/>
      <c r="AA56" s="272"/>
      <c r="AB56" s="138" t="s">
        <v>78</v>
      </c>
      <c r="AC56" s="139"/>
      <c r="AD56" s="269">
        <f ca="1">COUNTIFS('（様式２）申請額一覧  (令和５年10月以降) '!$E$6:$E$20,B56,'（様式２）申請額一覧  (令和５年10月以降) '!$L$6:$L$20,"&gt;0")</f>
        <v>0</v>
      </c>
      <c r="AE56" s="270"/>
      <c r="AF56" s="273" t="s">
        <v>17</v>
      </c>
      <c r="AG56" s="274"/>
      <c r="AH56" s="271">
        <f ca="1">SUMIF('（様式２）申請額一覧  (令和５年10月以降) '!$E$6:$E$20,B56,'（様式２）申請額一覧  (令和５年10月以降) '!$L$6:$L$20)</f>
        <v>0</v>
      </c>
      <c r="AI56" s="272"/>
      <c r="AJ56" s="272"/>
      <c r="AK56" s="272"/>
      <c r="AL56" s="138" t="s">
        <v>78</v>
      </c>
      <c r="AM56" s="139"/>
    </row>
    <row r="57" spans="1:39" ht="12.75" customHeight="1">
      <c r="A57" s="237"/>
      <c r="B57" s="152" t="s">
        <v>60</v>
      </c>
      <c r="C57" s="151"/>
      <c r="D57" s="151"/>
      <c r="E57" s="151"/>
      <c r="F57" s="151"/>
      <c r="G57" s="151"/>
      <c r="H57" s="151"/>
      <c r="I57" s="151"/>
      <c r="J57" s="151"/>
      <c r="K57" s="151"/>
      <c r="L57" s="151"/>
      <c r="M57" s="151"/>
      <c r="N57" s="151"/>
      <c r="O57" s="151"/>
      <c r="P57" s="151"/>
      <c r="Q57" s="151"/>
      <c r="R57" s="151"/>
      <c r="S57" s="151"/>
      <c r="T57" s="283">
        <f ca="1">COUNTIFS('（様式２）申請額一覧  (令和５年10月以降) '!$E$6:$E$20,B57,'（様式２）申請額一覧  (令和５年10月以降) '!$I$6:$I$20,"&gt;0")</f>
        <v>0</v>
      </c>
      <c r="U57" s="284"/>
      <c r="V57" s="285" t="s">
        <v>17</v>
      </c>
      <c r="W57" s="286"/>
      <c r="X57" s="303">
        <f ca="1">SUMIF('（様式２）申請額一覧  (令和５年10月以降) '!$E$6:$E$20,B57,'（様式２）申請額一覧  (令和５年10月以降) '!$I$6:$I$20)</f>
        <v>0</v>
      </c>
      <c r="Y57" s="304"/>
      <c r="Z57" s="304"/>
      <c r="AA57" s="304"/>
      <c r="AB57" s="144" t="s">
        <v>78</v>
      </c>
      <c r="AC57" s="145"/>
      <c r="AD57" s="283">
        <f ca="1">COUNTIFS('（様式２）申請額一覧  (令和５年10月以降) '!$E$6:$E$20,B57,'（様式２）申請額一覧  (令和５年10月以降) '!$L$6:$L$20,"&gt;0")</f>
        <v>0</v>
      </c>
      <c r="AE57" s="284"/>
      <c r="AF57" s="285" t="s">
        <v>17</v>
      </c>
      <c r="AG57" s="286"/>
      <c r="AH57" s="303">
        <f ca="1">SUMIF('（様式２）申請額一覧  (令和５年10月以降) '!$E$6:$E$20,B57,'（様式２）申請額一覧  (令和５年10月以降) '!$L$6:$L$20)</f>
        <v>0</v>
      </c>
      <c r="AI57" s="304"/>
      <c r="AJ57" s="304"/>
      <c r="AK57" s="304"/>
      <c r="AL57" s="144" t="s">
        <v>78</v>
      </c>
      <c r="AM57" s="145"/>
    </row>
    <row r="58" spans="1:39" ht="15.75" customHeight="1">
      <c r="A58" s="307" t="s">
        <v>39</v>
      </c>
      <c r="B58" s="308"/>
      <c r="C58" s="308"/>
      <c r="D58" s="308"/>
      <c r="E58" s="308"/>
      <c r="F58" s="308"/>
      <c r="G58" s="308"/>
      <c r="H58" s="308"/>
      <c r="I58" s="308"/>
      <c r="J58" s="308"/>
      <c r="K58" s="308"/>
      <c r="L58" s="308"/>
      <c r="M58" s="308"/>
      <c r="N58" s="308"/>
      <c r="O58" s="308"/>
      <c r="P58" s="308"/>
      <c r="Q58" s="308"/>
      <c r="R58" s="308"/>
      <c r="S58" s="309"/>
      <c r="T58" s="312">
        <f ca="1">SUM(T23:U57)</f>
        <v>3</v>
      </c>
      <c r="U58" s="313"/>
      <c r="V58" s="314" t="s">
        <v>17</v>
      </c>
      <c r="W58" s="315"/>
      <c r="X58" s="305">
        <f ca="1">SUM(X23:AA57)</f>
        <v>2170</v>
      </c>
      <c r="Y58" s="306"/>
      <c r="Z58" s="306"/>
      <c r="AA58" s="306"/>
      <c r="AB58" s="188" t="s">
        <v>78</v>
      </c>
      <c r="AC58" s="153"/>
      <c r="AD58" s="312">
        <f ca="1">SUM(AD23:AE57)</f>
        <v>0</v>
      </c>
      <c r="AE58" s="313"/>
      <c r="AF58" s="314" t="s">
        <v>17</v>
      </c>
      <c r="AG58" s="315"/>
      <c r="AH58" s="305">
        <f ca="1">SUM(AH23:AK57)</f>
        <v>0</v>
      </c>
      <c r="AI58" s="306"/>
      <c r="AJ58" s="306"/>
      <c r="AK58" s="306"/>
      <c r="AL58" s="188" t="s">
        <v>78</v>
      </c>
      <c r="AM58" s="153"/>
    </row>
    <row r="59" spans="1:39" ht="15.75" customHeight="1">
      <c r="A59" s="307" t="s">
        <v>41</v>
      </c>
      <c r="B59" s="308"/>
      <c r="C59" s="308"/>
      <c r="D59" s="308"/>
      <c r="E59" s="308"/>
      <c r="F59" s="308"/>
      <c r="G59" s="308"/>
      <c r="H59" s="308"/>
      <c r="I59" s="308"/>
      <c r="J59" s="308"/>
      <c r="K59" s="308"/>
      <c r="L59" s="308"/>
      <c r="M59" s="308"/>
      <c r="N59" s="308"/>
      <c r="O59" s="308"/>
      <c r="P59" s="308"/>
      <c r="Q59" s="308"/>
      <c r="R59" s="308"/>
      <c r="S59" s="309"/>
      <c r="T59" s="310">
        <f ca="1">X58+AH58</f>
        <v>2170</v>
      </c>
      <c r="U59" s="311"/>
      <c r="V59" s="311"/>
      <c r="W59" s="311"/>
      <c r="X59" s="311"/>
      <c r="Y59" s="311"/>
      <c r="Z59" s="311"/>
      <c r="AA59" s="311"/>
      <c r="AB59" s="311"/>
      <c r="AC59" s="311"/>
      <c r="AD59" s="311"/>
      <c r="AE59" s="311"/>
      <c r="AF59" s="311"/>
      <c r="AG59" s="311"/>
      <c r="AH59" s="311"/>
      <c r="AI59" s="311"/>
      <c r="AJ59" s="311"/>
      <c r="AK59" s="311"/>
      <c r="AL59" s="188" t="s">
        <v>78</v>
      </c>
      <c r="AM59" s="153"/>
    </row>
    <row r="60" spans="1:39">
      <c r="A60" s="154" t="s">
        <v>193</v>
      </c>
      <c r="B60" s="154"/>
      <c r="C60" s="154"/>
      <c r="D60" s="154"/>
      <c r="E60" s="154"/>
      <c r="F60" s="154"/>
      <c r="G60" s="154"/>
      <c r="H60" s="154"/>
      <c r="I60" s="154"/>
      <c r="J60" s="154"/>
      <c r="K60" s="154"/>
      <c r="L60" s="154"/>
    </row>
    <row r="61" spans="1:39" s="154" customFormat="1" ht="10.5">
      <c r="A61" s="155" t="s">
        <v>100</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row>
    <row r="62" spans="1:39">
      <c r="A62" s="154" t="s">
        <v>101</v>
      </c>
      <c r="B62" s="154"/>
      <c r="C62" s="154"/>
      <c r="D62" s="154"/>
      <c r="E62" s="154"/>
      <c r="F62" s="154"/>
      <c r="G62" s="154"/>
      <c r="H62" s="154"/>
      <c r="I62" s="154"/>
      <c r="J62" s="154"/>
      <c r="K62" s="154"/>
      <c r="L62" s="154"/>
    </row>
    <row r="63" spans="1:39" s="154" customFormat="1" ht="10.5">
      <c r="C63" s="154" t="s">
        <v>102</v>
      </c>
    </row>
  </sheetData>
  <mergeCells count="252">
    <mergeCell ref="AH58:AK58"/>
    <mergeCell ref="A59:S59"/>
    <mergeCell ref="T59:AK59"/>
    <mergeCell ref="A58:S58"/>
    <mergeCell ref="T58:U58"/>
    <mergeCell ref="V58:W58"/>
    <mergeCell ref="X58:AA58"/>
    <mergeCell ref="AD58:AE58"/>
    <mergeCell ref="AF58:AG58"/>
    <mergeCell ref="AD57:AE57"/>
    <mergeCell ref="AF57:AG57"/>
    <mergeCell ref="AH57:AK57"/>
    <mergeCell ref="T56:U56"/>
    <mergeCell ref="V56:W56"/>
    <mergeCell ref="X56:AA56"/>
    <mergeCell ref="AD56:AE56"/>
    <mergeCell ref="AF56:AG56"/>
    <mergeCell ref="AH56:AK56"/>
    <mergeCell ref="AH53:AK53"/>
    <mergeCell ref="T52:U52"/>
    <mergeCell ref="V52:W52"/>
    <mergeCell ref="X52:AA52"/>
    <mergeCell ref="AD52:AE52"/>
    <mergeCell ref="AF52:AG52"/>
    <mergeCell ref="AH52:AK52"/>
    <mergeCell ref="T55:U55"/>
    <mergeCell ref="V55:W55"/>
    <mergeCell ref="X55:AA55"/>
    <mergeCell ref="AD55:AE55"/>
    <mergeCell ref="AF55:AG55"/>
    <mergeCell ref="AH55:AK55"/>
    <mergeCell ref="T54:U54"/>
    <mergeCell ref="V54:W54"/>
    <mergeCell ref="X54:AA54"/>
    <mergeCell ref="AD54:AE54"/>
    <mergeCell ref="AF54:AG54"/>
    <mergeCell ref="AH54:AK54"/>
    <mergeCell ref="AH49:AK49"/>
    <mergeCell ref="T48:U48"/>
    <mergeCell ref="V48:W48"/>
    <mergeCell ref="X48:AA48"/>
    <mergeCell ref="AD48:AE48"/>
    <mergeCell ref="AF48:AG48"/>
    <mergeCell ref="AH48:AK48"/>
    <mergeCell ref="T51:U51"/>
    <mergeCell ref="V51:W51"/>
    <mergeCell ref="X51:AA51"/>
    <mergeCell ref="AD51:AE51"/>
    <mergeCell ref="AF51:AG51"/>
    <mergeCell ref="AH51:AK51"/>
    <mergeCell ref="T50:U50"/>
    <mergeCell ref="V50:W50"/>
    <mergeCell ref="X50:AA50"/>
    <mergeCell ref="AD50:AE50"/>
    <mergeCell ref="AF50:AG50"/>
    <mergeCell ref="AH50:AK50"/>
    <mergeCell ref="AH46:AK46"/>
    <mergeCell ref="T47:U47"/>
    <mergeCell ref="V47:W47"/>
    <mergeCell ref="X47:AA47"/>
    <mergeCell ref="AD47:AE47"/>
    <mergeCell ref="AF47:AG47"/>
    <mergeCell ref="AH47:AK47"/>
    <mergeCell ref="AH44:AK44"/>
    <mergeCell ref="T45:U45"/>
    <mergeCell ref="V45:W45"/>
    <mergeCell ref="X45:AA45"/>
    <mergeCell ref="AD45:AE45"/>
    <mergeCell ref="AF45:AG45"/>
    <mergeCell ref="AH45:AK45"/>
    <mergeCell ref="A44:A57"/>
    <mergeCell ref="T44:U44"/>
    <mergeCell ref="V44:W44"/>
    <mergeCell ref="X44:AA44"/>
    <mergeCell ref="AD44:AE44"/>
    <mergeCell ref="AF44:AG44"/>
    <mergeCell ref="T46:U46"/>
    <mergeCell ref="V46:W46"/>
    <mergeCell ref="X46:AA46"/>
    <mergeCell ref="AD46:AE46"/>
    <mergeCell ref="AF46:AG46"/>
    <mergeCell ref="T49:U49"/>
    <mergeCell ref="V49:W49"/>
    <mergeCell ref="X49:AA49"/>
    <mergeCell ref="AD49:AE49"/>
    <mergeCell ref="AF49:AG49"/>
    <mergeCell ref="T53:U53"/>
    <mergeCell ref="V53:W53"/>
    <mergeCell ref="X53:AA53"/>
    <mergeCell ref="AD53:AE53"/>
    <mergeCell ref="AF53:AG53"/>
    <mergeCell ref="T57:U57"/>
    <mergeCell ref="V57:W57"/>
    <mergeCell ref="X57:AA57"/>
    <mergeCell ref="AH42:AK42"/>
    <mergeCell ref="T43:U43"/>
    <mergeCell ref="V43:W43"/>
    <mergeCell ref="X43:AA43"/>
    <mergeCell ref="AD43:AE43"/>
    <mergeCell ref="AF43:AG43"/>
    <mergeCell ref="AH43:AK43"/>
    <mergeCell ref="A42:A43"/>
    <mergeCell ref="T42:U42"/>
    <mergeCell ref="V42:W42"/>
    <mergeCell ref="X42:AA42"/>
    <mergeCell ref="AD42:AE42"/>
    <mergeCell ref="AF42:AG42"/>
    <mergeCell ref="T41:U41"/>
    <mergeCell ref="V41:W41"/>
    <mergeCell ref="X41:AA41"/>
    <mergeCell ref="AD41:AE41"/>
    <mergeCell ref="AF41:AG41"/>
    <mergeCell ref="AH41:AK41"/>
    <mergeCell ref="T40:U40"/>
    <mergeCell ref="V40:W40"/>
    <mergeCell ref="X40:AA40"/>
    <mergeCell ref="AD40:AE40"/>
    <mergeCell ref="AF40:AG40"/>
    <mergeCell ref="AH40:AK40"/>
    <mergeCell ref="AH35:AK35"/>
    <mergeCell ref="T36:U36"/>
    <mergeCell ref="V36:W36"/>
    <mergeCell ref="X36:AA36"/>
    <mergeCell ref="AD36:AE36"/>
    <mergeCell ref="AF36:AG36"/>
    <mergeCell ref="AH36:AK36"/>
    <mergeCell ref="T39:U39"/>
    <mergeCell ref="V39:W39"/>
    <mergeCell ref="X39:AA39"/>
    <mergeCell ref="AD39:AE39"/>
    <mergeCell ref="AF39:AG39"/>
    <mergeCell ref="AH39:AK39"/>
    <mergeCell ref="T38:U38"/>
    <mergeCell ref="V38:W38"/>
    <mergeCell ref="X38:AA38"/>
    <mergeCell ref="AD38:AE38"/>
    <mergeCell ref="AF38:AG38"/>
    <mergeCell ref="AH38:AK38"/>
    <mergeCell ref="AH33:AK33"/>
    <mergeCell ref="T34:U34"/>
    <mergeCell ref="V34:W34"/>
    <mergeCell ref="X34:AA34"/>
    <mergeCell ref="AD34:AE34"/>
    <mergeCell ref="AF34:AG34"/>
    <mergeCell ref="AH34:AK34"/>
    <mergeCell ref="A33:A41"/>
    <mergeCell ref="T33:U33"/>
    <mergeCell ref="V33:W33"/>
    <mergeCell ref="X33:AA33"/>
    <mergeCell ref="AD33:AE33"/>
    <mergeCell ref="AF33:AG33"/>
    <mergeCell ref="T35:U35"/>
    <mergeCell ref="V35:W35"/>
    <mergeCell ref="X35:AA35"/>
    <mergeCell ref="AD35:AE35"/>
    <mergeCell ref="T37:U37"/>
    <mergeCell ref="V37:W37"/>
    <mergeCell ref="X37:AA37"/>
    <mergeCell ref="AD37:AE37"/>
    <mergeCell ref="AF37:AG37"/>
    <mergeCell ref="AH37:AK37"/>
    <mergeCell ref="AF35:AG35"/>
    <mergeCell ref="AH31:AK31"/>
    <mergeCell ref="T32:U32"/>
    <mergeCell ref="V32:W32"/>
    <mergeCell ref="X32:AA32"/>
    <mergeCell ref="AD32:AE32"/>
    <mergeCell ref="AF32:AG32"/>
    <mergeCell ref="AH32:AK32"/>
    <mergeCell ref="A31:A32"/>
    <mergeCell ref="T31:U31"/>
    <mergeCell ref="V31:W31"/>
    <mergeCell ref="X31:AA31"/>
    <mergeCell ref="AD31:AE31"/>
    <mergeCell ref="AF31:AG31"/>
    <mergeCell ref="T30:U30"/>
    <mergeCell ref="V30:W30"/>
    <mergeCell ref="X30:AA30"/>
    <mergeCell ref="AD30:AE30"/>
    <mergeCell ref="AF30:AG30"/>
    <mergeCell ref="AH30:AK30"/>
    <mergeCell ref="T29:U29"/>
    <mergeCell ref="V29:W29"/>
    <mergeCell ref="X29:AA29"/>
    <mergeCell ref="AD29:AE29"/>
    <mergeCell ref="AF29:AG29"/>
    <mergeCell ref="AH29:AK29"/>
    <mergeCell ref="AF25:AG25"/>
    <mergeCell ref="T28:U28"/>
    <mergeCell ref="V28:W28"/>
    <mergeCell ref="X28:AA28"/>
    <mergeCell ref="AD28:AE28"/>
    <mergeCell ref="AF28:AG28"/>
    <mergeCell ref="AH28:AK28"/>
    <mergeCell ref="T27:U27"/>
    <mergeCell ref="V27:W27"/>
    <mergeCell ref="X27:AA27"/>
    <mergeCell ref="AD27:AE27"/>
    <mergeCell ref="AF27:AG27"/>
    <mergeCell ref="AH27:AK27"/>
    <mergeCell ref="A23:A30"/>
    <mergeCell ref="T23:U23"/>
    <mergeCell ref="V23:W23"/>
    <mergeCell ref="X23:AA23"/>
    <mergeCell ref="AD23:AE23"/>
    <mergeCell ref="AF23:AG23"/>
    <mergeCell ref="AH23:AK23"/>
    <mergeCell ref="T24:U24"/>
    <mergeCell ref="AH25:AK25"/>
    <mergeCell ref="T26:U26"/>
    <mergeCell ref="V26:W26"/>
    <mergeCell ref="X26:AA26"/>
    <mergeCell ref="AD26:AE26"/>
    <mergeCell ref="AF26:AG26"/>
    <mergeCell ref="AH26:AK26"/>
    <mergeCell ref="V24:W24"/>
    <mergeCell ref="X24:AA24"/>
    <mergeCell ref="AD24:AE24"/>
    <mergeCell ref="AF24:AG24"/>
    <mergeCell ref="AH24:AK24"/>
    <mergeCell ref="T25:U25"/>
    <mergeCell ref="V25:W25"/>
    <mergeCell ref="X25:AA25"/>
    <mergeCell ref="AD25:AE25"/>
    <mergeCell ref="A20:S22"/>
    <mergeCell ref="T20:AM20"/>
    <mergeCell ref="T21:AC21"/>
    <mergeCell ref="AD21:AM21"/>
    <mergeCell ref="T22:W22"/>
    <mergeCell ref="X22:AC22"/>
    <mergeCell ref="A11:A18"/>
    <mergeCell ref="L11:AM11"/>
    <mergeCell ref="L12:AM12"/>
    <mergeCell ref="B13:K15"/>
    <mergeCell ref="Q13:R13"/>
    <mergeCell ref="T13:V13"/>
    <mergeCell ref="L14:AM14"/>
    <mergeCell ref="L15:AM15"/>
    <mergeCell ref="S16:Y16"/>
    <mergeCell ref="AG16:AM16"/>
    <mergeCell ref="AD22:AG22"/>
    <mergeCell ref="AH22:AM22"/>
    <mergeCell ref="A3:AM3"/>
    <mergeCell ref="A4:AM4"/>
    <mergeCell ref="AD6:AE6"/>
    <mergeCell ref="AG6:AH6"/>
    <mergeCell ref="AJ6:AK6"/>
    <mergeCell ref="A7:G7"/>
    <mergeCell ref="S17:Y17"/>
    <mergeCell ref="AG17:AM17"/>
    <mergeCell ref="S18:Y18"/>
    <mergeCell ref="AG18:AM18"/>
  </mergeCells>
  <phoneticPr fontId="2"/>
  <pageMargins left="0.70866141732283472" right="0.70866141732283472" top="0.74803149606299213" bottom="0.74803149606299213"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5254-D8E4-43FA-AF6B-D03CB7234AC1}">
  <sheetPr>
    <tabColor theme="9"/>
    <pageSetUpPr fitToPage="1"/>
  </sheetPr>
  <dimension ref="A1:N39"/>
  <sheetViews>
    <sheetView view="pageBreakPreview" zoomScaleNormal="140" zoomScaleSheetLayoutView="100" workbookViewId="0">
      <selection activeCell="X10" sqref="X10"/>
    </sheetView>
  </sheetViews>
  <sheetFormatPr defaultColWidth="2.25" defaultRowHeight="13.5"/>
  <cols>
    <col min="1" max="1" width="2.25" style="89"/>
    <col min="2" max="2" width="3.125" style="89" customWidth="1"/>
    <col min="3" max="3" width="12.875" style="89" customWidth="1"/>
    <col min="4" max="4" width="16.875" style="89" customWidth="1"/>
    <col min="5" max="5" width="18.875" style="89" customWidth="1"/>
    <col min="6" max="12" width="11.25" style="89" customWidth="1"/>
    <col min="13" max="13" width="12.625" style="89" customWidth="1"/>
    <col min="14" max="14" width="18.75" style="89" customWidth="1"/>
    <col min="15" max="16384" width="2.25" style="89"/>
  </cols>
  <sheetData>
    <row r="1" spans="1:14" ht="14.25">
      <c r="A1" s="322" t="s">
        <v>206</v>
      </c>
      <c r="B1" s="322"/>
      <c r="C1" s="322"/>
      <c r="D1" s="322"/>
      <c r="E1" s="322"/>
      <c r="F1" s="322"/>
      <c r="G1" s="322"/>
    </row>
    <row r="3" spans="1:14" ht="18" customHeight="1" thickBot="1">
      <c r="B3" s="90"/>
      <c r="N3" s="161" t="s">
        <v>162</v>
      </c>
    </row>
    <row r="4" spans="1:14" ht="18" customHeight="1" thickBot="1">
      <c r="B4" s="323" t="s">
        <v>80</v>
      </c>
      <c r="C4" s="324" t="s">
        <v>77</v>
      </c>
      <c r="D4" s="325" t="s">
        <v>167</v>
      </c>
      <c r="E4" s="326" t="s">
        <v>79</v>
      </c>
      <c r="F4" s="316" t="s">
        <v>97</v>
      </c>
      <c r="G4" s="316"/>
      <c r="H4" s="317"/>
      <c r="I4" s="317"/>
      <c r="J4" s="316" t="s">
        <v>98</v>
      </c>
      <c r="K4" s="316"/>
      <c r="L4" s="317"/>
      <c r="M4" s="318" t="s">
        <v>182</v>
      </c>
      <c r="N4" s="319" t="s">
        <v>83</v>
      </c>
    </row>
    <row r="5" spans="1:14" ht="27.75" customHeight="1">
      <c r="B5" s="323"/>
      <c r="C5" s="324"/>
      <c r="D5" s="325"/>
      <c r="E5" s="326"/>
      <c r="F5" s="191" t="s">
        <v>76</v>
      </c>
      <c r="G5" s="191" t="s">
        <v>176</v>
      </c>
      <c r="H5" s="191" t="s">
        <v>177</v>
      </c>
      <c r="I5" s="91" t="s">
        <v>178</v>
      </c>
      <c r="J5" s="92" t="s">
        <v>179</v>
      </c>
      <c r="K5" s="191" t="s">
        <v>180</v>
      </c>
      <c r="L5" s="190" t="s">
        <v>181</v>
      </c>
      <c r="M5" s="319"/>
      <c r="N5" s="319"/>
    </row>
    <row r="6" spans="1:14" ht="22.5" customHeight="1">
      <c r="B6" s="93">
        <v>1</v>
      </c>
      <c r="C6" s="94" t="str">
        <f ca="1">IFERROR(INDIRECT("個票"&amp;$B6&amp;"！$AG$4"),"")</f>
        <v>2900000001</v>
      </c>
      <c r="D6" s="94" t="str">
        <f ca="1">IFERROR(INDIRECT("個票"&amp;$B6&amp;"！$L$4"),"")</f>
        <v>介護老人保健施設　奈良</v>
      </c>
      <c r="E6" s="93" t="str">
        <f ca="1">IFERROR(INDIRECT("個票"&amp;$B6&amp;"！$L$5"),"")</f>
        <v>介護老人保健施設</v>
      </c>
      <c r="F6" s="95">
        <f ca="1">IF(G6&lt;&gt;0,IFERROR(INDIRECT("個票"&amp;$B6&amp;"！$O$13"),""),0)</f>
        <v>3040</v>
      </c>
      <c r="G6" s="95">
        <f ca="1">IFERROR(INDIRECT("個票"&amp;$B6&amp;"！$Y$13"),"")</f>
        <v>1085</v>
      </c>
      <c r="H6" s="95">
        <f ca="1">IFERROR(INDIRECT("個票"&amp;$B6&amp;"！$AI$13"),"")</f>
        <v>850</v>
      </c>
      <c r="I6" s="96">
        <f ca="1">SUM(MIN(F6:G6),H6)</f>
        <v>1935</v>
      </c>
      <c r="J6" s="97">
        <f ca="1">IF(K6&lt;&gt;0,IFERROR(INDIRECT("個票"&amp;$B6&amp;"！$AA$54"),""),0)</f>
        <v>0</v>
      </c>
      <c r="K6" s="95">
        <f ca="1">IFERROR(INDIRECT("個票"&amp;$B6&amp;"！$AI$54"),"")</f>
        <v>0</v>
      </c>
      <c r="L6" s="98">
        <f ca="1">MIN(J6:K6)</f>
        <v>0</v>
      </c>
      <c r="M6" s="98">
        <f ca="1">SUM(I6,L6)</f>
        <v>1935</v>
      </c>
      <c r="N6" s="99"/>
    </row>
    <row r="7" spans="1:14" ht="22.5" customHeight="1">
      <c r="B7" s="93">
        <v>2</v>
      </c>
      <c r="C7" s="94" t="str">
        <f t="shared" ref="C7:C20" ca="1" si="0">IFERROR(INDIRECT("個票"&amp;$B7&amp;"！$AG$4"),"")</f>
        <v>2900000001</v>
      </c>
      <c r="D7" s="94" t="str">
        <f t="shared" ref="D7:D20" ca="1" si="1">IFERROR(INDIRECT("個票"&amp;$B7&amp;"！$L$4"),"")</f>
        <v>デイサービス奈良</v>
      </c>
      <c r="E7" s="93" t="str">
        <f t="shared" ref="E7:E20" ca="1" si="2">IFERROR(INDIRECT("個票"&amp;$B7&amp;"！$L$5"),"")</f>
        <v>通所介護事業所（通常規模型）</v>
      </c>
      <c r="F7" s="95">
        <f t="shared" ref="F7:F20" ca="1" si="3">IF(G7&lt;&gt;0,IFERROR(INDIRECT("個票"&amp;$B7&amp;"！$O$13"),""),0)</f>
        <v>537</v>
      </c>
      <c r="G7" s="95">
        <f t="shared" ref="G7:G20" ca="1" si="4">IFERROR(INDIRECT("個票"&amp;$B7&amp;"！$Y$13"),"")</f>
        <v>130</v>
      </c>
      <c r="H7" s="95">
        <f t="shared" ref="H7:H20" ca="1" si="5">IFERROR(INDIRECT("個票"&amp;$B7&amp;"！$AI$13"),"")</f>
        <v>0</v>
      </c>
      <c r="I7" s="96">
        <f ca="1">SUM(MIN(F7:G7),H7)</f>
        <v>130</v>
      </c>
      <c r="J7" s="97">
        <f t="shared" ref="J7:J20" ca="1" si="6">IF(K7&lt;&gt;0,IFERROR(INDIRECT("個票"&amp;$B7&amp;"！$AA$54"),""),0)</f>
        <v>0</v>
      </c>
      <c r="K7" s="95">
        <f t="shared" ref="K7:K20" ca="1" si="7">IFERROR(INDIRECT("個票"&amp;$B7&amp;"！$AI$54"),"")</f>
        <v>0</v>
      </c>
      <c r="L7" s="98">
        <f t="shared" ref="L7:L20" ca="1" si="8">MIN(J7:K7)</f>
        <v>0</v>
      </c>
      <c r="M7" s="98">
        <f t="shared" ref="M7:M19" ca="1" si="9">SUM(I7,L7)</f>
        <v>130</v>
      </c>
      <c r="N7" s="99"/>
    </row>
    <row r="8" spans="1:14" ht="22.5" customHeight="1">
      <c r="B8" s="93">
        <v>3</v>
      </c>
      <c r="C8" s="94" t="str">
        <f t="shared" ca="1" si="0"/>
        <v>2900000005</v>
      </c>
      <c r="D8" s="94" t="str">
        <f t="shared" ca="1" si="1"/>
        <v>ヘルパーステーション奈良</v>
      </c>
      <c r="E8" s="93" t="str">
        <f t="shared" ca="1" si="2"/>
        <v>訪問介護事業所</v>
      </c>
      <c r="F8" s="95">
        <f t="shared" ca="1" si="3"/>
        <v>320</v>
      </c>
      <c r="G8" s="95">
        <f t="shared" ca="1" si="4"/>
        <v>105</v>
      </c>
      <c r="H8" s="95">
        <f t="shared" ca="1" si="5"/>
        <v>0</v>
      </c>
      <c r="I8" s="96">
        <f ca="1">SUM(MIN(F8:G8),H8)</f>
        <v>105</v>
      </c>
      <c r="J8" s="97">
        <f t="shared" ca="1" si="6"/>
        <v>0</v>
      </c>
      <c r="K8" s="95">
        <f t="shared" ca="1" si="7"/>
        <v>0</v>
      </c>
      <c r="L8" s="98">
        <f t="shared" ca="1" si="8"/>
        <v>0</v>
      </c>
      <c r="M8" s="98">
        <f t="shared" ca="1" si="9"/>
        <v>105</v>
      </c>
      <c r="N8" s="99"/>
    </row>
    <row r="9" spans="1:14" ht="22.5" customHeight="1">
      <c r="B9" s="93">
        <v>4</v>
      </c>
      <c r="C9" s="94" t="str">
        <f t="shared" ca="1" si="0"/>
        <v/>
      </c>
      <c r="D9" s="94" t="str">
        <f t="shared" ca="1" si="1"/>
        <v/>
      </c>
      <c r="E9" s="93" t="str">
        <f t="shared" ca="1" si="2"/>
        <v/>
      </c>
      <c r="F9" s="95" t="str">
        <f t="shared" ca="1" si="3"/>
        <v/>
      </c>
      <c r="G9" s="95" t="str">
        <f t="shared" ca="1" si="4"/>
        <v/>
      </c>
      <c r="H9" s="95" t="str">
        <f t="shared" ca="1" si="5"/>
        <v/>
      </c>
      <c r="I9" s="96">
        <f ca="1">SUM(MIN(F9:G9),H9)</f>
        <v>0</v>
      </c>
      <c r="J9" s="97" t="str">
        <f t="shared" ca="1" si="6"/>
        <v/>
      </c>
      <c r="K9" s="95" t="str">
        <f t="shared" ca="1" si="7"/>
        <v/>
      </c>
      <c r="L9" s="98">
        <f t="shared" ca="1" si="8"/>
        <v>0</v>
      </c>
      <c r="M9" s="98">
        <f t="shared" ca="1" si="9"/>
        <v>0</v>
      </c>
      <c r="N9" s="99"/>
    </row>
    <row r="10" spans="1:14" ht="22.5" customHeight="1">
      <c r="B10" s="93">
        <v>5</v>
      </c>
      <c r="C10" s="94" t="str">
        <f t="shared" ca="1" si="0"/>
        <v/>
      </c>
      <c r="D10" s="94" t="str">
        <f t="shared" ca="1" si="1"/>
        <v/>
      </c>
      <c r="E10" s="93" t="str">
        <f t="shared" ca="1" si="2"/>
        <v/>
      </c>
      <c r="F10" s="95" t="str">
        <f t="shared" ca="1" si="3"/>
        <v/>
      </c>
      <c r="G10" s="95" t="str">
        <f t="shared" ca="1" si="4"/>
        <v/>
      </c>
      <c r="H10" s="95" t="str">
        <f t="shared" ca="1" si="5"/>
        <v/>
      </c>
      <c r="I10" s="96">
        <f t="shared" ref="I10:I20" ca="1" si="10">SUM(MIN(F10:G10),H10)</f>
        <v>0</v>
      </c>
      <c r="J10" s="97" t="str">
        <f t="shared" ca="1" si="6"/>
        <v/>
      </c>
      <c r="K10" s="95" t="str">
        <f t="shared" ca="1" si="7"/>
        <v/>
      </c>
      <c r="L10" s="98">
        <f t="shared" ca="1" si="8"/>
        <v>0</v>
      </c>
      <c r="M10" s="98">
        <f t="shared" ca="1" si="9"/>
        <v>0</v>
      </c>
      <c r="N10" s="99"/>
    </row>
    <row r="11" spans="1:14" ht="22.5" customHeight="1">
      <c r="B11" s="93">
        <v>6</v>
      </c>
      <c r="C11" s="94" t="str">
        <f t="shared" ca="1" si="0"/>
        <v/>
      </c>
      <c r="D11" s="94" t="str">
        <f t="shared" ca="1" si="1"/>
        <v/>
      </c>
      <c r="E11" s="93" t="str">
        <f t="shared" ca="1" si="2"/>
        <v/>
      </c>
      <c r="F11" s="95" t="str">
        <f t="shared" ca="1" si="3"/>
        <v/>
      </c>
      <c r="G11" s="95" t="str">
        <f t="shared" ca="1" si="4"/>
        <v/>
      </c>
      <c r="H11" s="95" t="str">
        <f t="shared" ca="1" si="5"/>
        <v/>
      </c>
      <c r="I11" s="96">
        <f t="shared" ca="1" si="10"/>
        <v>0</v>
      </c>
      <c r="J11" s="97" t="str">
        <f t="shared" ca="1" si="6"/>
        <v/>
      </c>
      <c r="K11" s="95" t="str">
        <f t="shared" ca="1" si="7"/>
        <v/>
      </c>
      <c r="L11" s="98">
        <f t="shared" ca="1" si="8"/>
        <v>0</v>
      </c>
      <c r="M11" s="98">
        <f t="shared" ca="1" si="9"/>
        <v>0</v>
      </c>
      <c r="N11" s="99"/>
    </row>
    <row r="12" spans="1:14" ht="22.5" customHeight="1">
      <c r="B12" s="93">
        <v>7</v>
      </c>
      <c r="C12" s="94" t="str">
        <f t="shared" ca="1" si="0"/>
        <v/>
      </c>
      <c r="D12" s="94" t="str">
        <f t="shared" ca="1" si="1"/>
        <v/>
      </c>
      <c r="E12" s="93" t="str">
        <f t="shared" ca="1" si="2"/>
        <v/>
      </c>
      <c r="F12" s="95" t="str">
        <f t="shared" ca="1" si="3"/>
        <v/>
      </c>
      <c r="G12" s="95" t="str">
        <f t="shared" ca="1" si="4"/>
        <v/>
      </c>
      <c r="H12" s="95" t="str">
        <f t="shared" ca="1" si="5"/>
        <v/>
      </c>
      <c r="I12" s="96">
        <f t="shared" ca="1" si="10"/>
        <v>0</v>
      </c>
      <c r="J12" s="97" t="str">
        <f t="shared" ca="1" si="6"/>
        <v/>
      </c>
      <c r="K12" s="95" t="str">
        <f t="shared" ca="1" si="7"/>
        <v/>
      </c>
      <c r="L12" s="98">
        <f t="shared" ca="1" si="8"/>
        <v>0</v>
      </c>
      <c r="M12" s="98">
        <f t="shared" ca="1" si="9"/>
        <v>0</v>
      </c>
      <c r="N12" s="99"/>
    </row>
    <row r="13" spans="1:14" ht="22.5" customHeight="1">
      <c r="B13" s="93">
        <v>8</v>
      </c>
      <c r="C13" s="94" t="str">
        <f t="shared" ca="1" si="0"/>
        <v/>
      </c>
      <c r="D13" s="94" t="str">
        <f t="shared" ca="1" si="1"/>
        <v/>
      </c>
      <c r="E13" s="93" t="str">
        <f t="shared" ca="1" si="2"/>
        <v/>
      </c>
      <c r="F13" s="95" t="str">
        <f t="shared" ca="1" si="3"/>
        <v/>
      </c>
      <c r="G13" s="95" t="str">
        <f t="shared" ca="1" si="4"/>
        <v/>
      </c>
      <c r="H13" s="95" t="str">
        <f t="shared" ca="1" si="5"/>
        <v/>
      </c>
      <c r="I13" s="96">
        <f t="shared" ca="1" si="10"/>
        <v>0</v>
      </c>
      <c r="J13" s="97" t="str">
        <f t="shared" ca="1" si="6"/>
        <v/>
      </c>
      <c r="K13" s="95" t="str">
        <f t="shared" ca="1" si="7"/>
        <v/>
      </c>
      <c r="L13" s="98">
        <f t="shared" ca="1" si="8"/>
        <v>0</v>
      </c>
      <c r="M13" s="98">
        <f t="shared" ca="1" si="9"/>
        <v>0</v>
      </c>
      <c r="N13" s="99"/>
    </row>
    <row r="14" spans="1:14" ht="22.5" customHeight="1">
      <c r="B14" s="93">
        <v>9</v>
      </c>
      <c r="C14" s="94" t="str">
        <f t="shared" ca="1" si="0"/>
        <v/>
      </c>
      <c r="D14" s="94" t="str">
        <f t="shared" ca="1" si="1"/>
        <v/>
      </c>
      <c r="E14" s="93" t="str">
        <f t="shared" ca="1" si="2"/>
        <v/>
      </c>
      <c r="F14" s="95" t="str">
        <f t="shared" ca="1" si="3"/>
        <v/>
      </c>
      <c r="G14" s="95" t="str">
        <f t="shared" ca="1" si="4"/>
        <v/>
      </c>
      <c r="H14" s="95" t="str">
        <f t="shared" ca="1" si="5"/>
        <v/>
      </c>
      <c r="I14" s="96">
        <f t="shared" ca="1" si="10"/>
        <v>0</v>
      </c>
      <c r="J14" s="97" t="str">
        <f t="shared" ca="1" si="6"/>
        <v/>
      </c>
      <c r="K14" s="95" t="str">
        <f t="shared" ca="1" si="7"/>
        <v/>
      </c>
      <c r="L14" s="98">
        <f t="shared" ca="1" si="8"/>
        <v>0</v>
      </c>
      <c r="M14" s="98">
        <f t="shared" ca="1" si="9"/>
        <v>0</v>
      </c>
      <c r="N14" s="99"/>
    </row>
    <row r="15" spans="1:14" ht="22.5" customHeight="1">
      <c r="B15" s="93">
        <v>10</v>
      </c>
      <c r="C15" s="94" t="str">
        <f t="shared" ca="1" si="0"/>
        <v/>
      </c>
      <c r="D15" s="94" t="str">
        <f t="shared" ca="1" si="1"/>
        <v/>
      </c>
      <c r="E15" s="93" t="str">
        <f t="shared" ca="1" si="2"/>
        <v/>
      </c>
      <c r="F15" s="95" t="str">
        <f t="shared" ca="1" si="3"/>
        <v/>
      </c>
      <c r="G15" s="95" t="str">
        <f t="shared" ca="1" si="4"/>
        <v/>
      </c>
      <c r="H15" s="95" t="str">
        <f t="shared" ca="1" si="5"/>
        <v/>
      </c>
      <c r="I15" s="96">
        <f t="shared" ca="1" si="10"/>
        <v>0</v>
      </c>
      <c r="J15" s="97" t="str">
        <f t="shared" ca="1" si="6"/>
        <v/>
      </c>
      <c r="K15" s="95" t="str">
        <f t="shared" ca="1" si="7"/>
        <v/>
      </c>
      <c r="L15" s="98">
        <f t="shared" ca="1" si="8"/>
        <v>0</v>
      </c>
      <c r="M15" s="98">
        <f t="shared" ca="1" si="9"/>
        <v>0</v>
      </c>
      <c r="N15" s="99"/>
    </row>
    <row r="16" spans="1:14" ht="22.5" customHeight="1">
      <c r="B16" s="93">
        <v>11</v>
      </c>
      <c r="C16" s="94" t="str">
        <f t="shared" ca="1" si="0"/>
        <v/>
      </c>
      <c r="D16" s="94" t="str">
        <f t="shared" ca="1" si="1"/>
        <v/>
      </c>
      <c r="E16" s="93" t="str">
        <f t="shared" ca="1" si="2"/>
        <v/>
      </c>
      <c r="F16" s="95" t="str">
        <f t="shared" ca="1" si="3"/>
        <v/>
      </c>
      <c r="G16" s="95" t="str">
        <f t="shared" ca="1" si="4"/>
        <v/>
      </c>
      <c r="H16" s="95" t="str">
        <f t="shared" ca="1" si="5"/>
        <v/>
      </c>
      <c r="I16" s="96">
        <f t="shared" ca="1" si="10"/>
        <v>0</v>
      </c>
      <c r="J16" s="97" t="str">
        <f t="shared" ca="1" si="6"/>
        <v/>
      </c>
      <c r="K16" s="95" t="str">
        <f t="shared" ca="1" si="7"/>
        <v/>
      </c>
      <c r="L16" s="98">
        <f t="shared" ca="1" si="8"/>
        <v>0</v>
      </c>
      <c r="M16" s="98">
        <f t="shared" ca="1" si="9"/>
        <v>0</v>
      </c>
      <c r="N16" s="99"/>
    </row>
    <row r="17" spans="1:14" ht="22.5" customHeight="1">
      <c r="B17" s="93">
        <v>12</v>
      </c>
      <c r="C17" s="94" t="str">
        <f t="shared" ca="1" si="0"/>
        <v/>
      </c>
      <c r="D17" s="94" t="str">
        <f t="shared" ca="1" si="1"/>
        <v/>
      </c>
      <c r="E17" s="93" t="str">
        <f t="shared" ca="1" si="2"/>
        <v/>
      </c>
      <c r="F17" s="95" t="str">
        <f t="shared" ca="1" si="3"/>
        <v/>
      </c>
      <c r="G17" s="95" t="str">
        <f t="shared" ca="1" si="4"/>
        <v/>
      </c>
      <c r="H17" s="95" t="str">
        <f t="shared" ca="1" si="5"/>
        <v/>
      </c>
      <c r="I17" s="96">
        <f t="shared" ca="1" si="10"/>
        <v>0</v>
      </c>
      <c r="J17" s="97" t="str">
        <f t="shared" ca="1" si="6"/>
        <v/>
      </c>
      <c r="K17" s="95" t="str">
        <f t="shared" ca="1" si="7"/>
        <v/>
      </c>
      <c r="L17" s="98">
        <f t="shared" ca="1" si="8"/>
        <v>0</v>
      </c>
      <c r="M17" s="98">
        <f t="shared" ca="1" si="9"/>
        <v>0</v>
      </c>
      <c r="N17" s="99"/>
    </row>
    <row r="18" spans="1:14" ht="22.5" customHeight="1">
      <c r="B18" s="93">
        <v>13</v>
      </c>
      <c r="C18" s="94" t="str">
        <f t="shared" ca="1" si="0"/>
        <v/>
      </c>
      <c r="D18" s="94" t="str">
        <f t="shared" ca="1" si="1"/>
        <v/>
      </c>
      <c r="E18" s="93" t="str">
        <f t="shared" ca="1" si="2"/>
        <v/>
      </c>
      <c r="F18" s="95" t="str">
        <f t="shared" ca="1" si="3"/>
        <v/>
      </c>
      <c r="G18" s="95" t="str">
        <f t="shared" ca="1" si="4"/>
        <v/>
      </c>
      <c r="H18" s="95" t="str">
        <f t="shared" ca="1" si="5"/>
        <v/>
      </c>
      <c r="I18" s="96">
        <f t="shared" ca="1" si="10"/>
        <v>0</v>
      </c>
      <c r="J18" s="97" t="str">
        <f t="shared" ca="1" si="6"/>
        <v/>
      </c>
      <c r="K18" s="95" t="str">
        <f t="shared" ca="1" si="7"/>
        <v/>
      </c>
      <c r="L18" s="98">
        <f t="shared" ca="1" si="8"/>
        <v>0</v>
      </c>
      <c r="M18" s="98">
        <f t="shared" ca="1" si="9"/>
        <v>0</v>
      </c>
      <c r="N18" s="99"/>
    </row>
    <row r="19" spans="1:14" ht="22.5" customHeight="1">
      <c r="B19" s="93">
        <v>14</v>
      </c>
      <c r="C19" s="94" t="str">
        <f t="shared" ca="1" si="0"/>
        <v/>
      </c>
      <c r="D19" s="94" t="str">
        <f t="shared" ca="1" si="1"/>
        <v/>
      </c>
      <c r="E19" s="93" t="str">
        <f t="shared" ca="1" si="2"/>
        <v/>
      </c>
      <c r="F19" s="95" t="str">
        <f t="shared" ca="1" si="3"/>
        <v/>
      </c>
      <c r="G19" s="95" t="str">
        <f t="shared" ca="1" si="4"/>
        <v/>
      </c>
      <c r="H19" s="95" t="str">
        <f t="shared" ca="1" si="5"/>
        <v/>
      </c>
      <c r="I19" s="96">
        <f t="shared" ca="1" si="10"/>
        <v>0</v>
      </c>
      <c r="J19" s="97" t="str">
        <f t="shared" ca="1" si="6"/>
        <v/>
      </c>
      <c r="K19" s="95" t="str">
        <f t="shared" ca="1" si="7"/>
        <v/>
      </c>
      <c r="L19" s="98">
        <f t="shared" ca="1" si="8"/>
        <v>0</v>
      </c>
      <c r="M19" s="98">
        <f t="shared" ca="1" si="9"/>
        <v>0</v>
      </c>
      <c r="N19" s="99"/>
    </row>
    <row r="20" spans="1:14" ht="22.5" customHeight="1" thickBot="1">
      <c r="B20" s="100">
        <v>15</v>
      </c>
      <c r="C20" s="94" t="str">
        <f t="shared" ca="1" si="0"/>
        <v/>
      </c>
      <c r="D20" s="94" t="str">
        <f t="shared" ca="1" si="1"/>
        <v/>
      </c>
      <c r="E20" s="93" t="str">
        <f t="shared" ca="1" si="2"/>
        <v/>
      </c>
      <c r="F20" s="95" t="str">
        <f t="shared" ca="1" si="3"/>
        <v/>
      </c>
      <c r="G20" s="95" t="str">
        <f t="shared" ca="1" si="4"/>
        <v/>
      </c>
      <c r="H20" s="95" t="str">
        <f t="shared" ca="1" si="5"/>
        <v/>
      </c>
      <c r="I20" s="101">
        <f t="shared" ca="1" si="10"/>
        <v>0</v>
      </c>
      <c r="J20" s="97" t="str">
        <f t="shared" ca="1" si="6"/>
        <v/>
      </c>
      <c r="K20" s="95" t="str">
        <f t="shared" ca="1" si="7"/>
        <v/>
      </c>
      <c r="L20" s="102">
        <f t="shared" ca="1" si="8"/>
        <v>0</v>
      </c>
      <c r="M20" s="103">
        <f ca="1">SUM(I20,L20)</f>
        <v>0</v>
      </c>
      <c r="N20" s="104"/>
    </row>
    <row r="21" spans="1:14" ht="22.5" customHeight="1" thickTop="1" thickBot="1">
      <c r="B21" s="320" t="s">
        <v>82</v>
      </c>
      <c r="C21" s="321"/>
      <c r="D21" s="321"/>
      <c r="E21" s="321"/>
      <c r="F21" s="105"/>
      <c r="G21" s="105"/>
      <c r="H21" s="105"/>
      <c r="I21" s="106">
        <f ca="1">SUM(I6:I20)</f>
        <v>2170</v>
      </c>
      <c r="J21" s="107"/>
      <c r="K21" s="105"/>
      <c r="L21" s="108">
        <f ca="1">SUM(L6:L20)</f>
        <v>0</v>
      </c>
      <c r="M21" s="108">
        <f ca="1">SUM(I21,L21)</f>
        <v>2170</v>
      </c>
      <c r="N21" s="109"/>
    </row>
    <row r="22" spans="1:14" ht="19.5" customHeight="1"/>
    <row r="23" spans="1:14" s="110" customFormat="1" ht="18" customHeight="1">
      <c r="A23" s="89" t="s">
        <v>81</v>
      </c>
      <c r="B23" s="89"/>
      <c r="C23" s="89"/>
      <c r="D23" s="89"/>
    </row>
    <row r="24" spans="1:14" s="110" customFormat="1" ht="16.5" customHeight="1">
      <c r="A24" s="89"/>
      <c r="B24" s="111">
        <v>1</v>
      </c>
      <c r="C24" s="112" t="s">
        <v>84</v>
      </c>
      <c r="D24" s="89"/>
    </row>
    <row r="25" spans="1:14" s="168" customFormat="1" ht="16.5" customHeight="1">
      <c r="A25" s="30"/>
      <c r="B25" s="167">
        <v>2</v>
      </c>
      <c r="C25" s="35" t="s">
        <v>187</v>
      </c>
      <c r="D25" s="30"/>
    </row>
    <row r="26" spans="1:14" s="168" customFormat="1" ht="16.5" customHeight="1">
      <c r="A26" s="30"/>
      <c r="B26" s="167">
        <v>3</v>
      </c>
      <c r="C26" s="35" t="s">
        <v>183</v>
      </c>
      <c r="D26" s="30"/>
    </row>
    <row r="27" spans="1:14" s="168" customFormat="1" ht="16.5" customHeight="1">
      <c r="A27" s="30"/>
      <c r="B27" s="169">
        <v>4</v>
      </c>
      <c r="C27" s="170" t="s">
        <v>184</v>
      </c>
      <c r="D27" s="30"/>
    </row>
    <row r="28" spans="1:14" s="168" customFormat="1" ht="16.5" customHeight="1">
      <c r="A28" s="30"/>
      <c r="B28" s="169">
        <v>5</v>
      </c>
      <c r="C28" s="170" t="s">
        <v>188</v>
      </c>
      <c r="D28" s="30"/>
    </row>
    <row r="29" spans="1:14" s="110" customFormat="1" ht="22.5" customHeight="1"/>
    <row r="30" spans="1:14" s="110" customFormat="1" ht="22.5" customHeight="1"/>
    <row r="31" spans="1:14" s="110" customFormat="1" ht="22.5" customHeight="1"/>
    <row r="32" spans="1:14" s="110" customFormat="1" ht="22.5" customHeight="1"/>
    <row r="33" s="110" customFormat="1" ht="22.5" customHeight="1"/>
    <row r="34" s="110" customFormat="1" ht="22.5" customHeight="1"/>
    <row r="35" s="110" customFormat="1" ht="22.5" customHeight="1"/>
    <row r="36" s="110" customFormat="1" ht="22.5" customHeight="1"/>
    <row r="37" s="110" customFormat="1" ht="22.5" customHeight="1"/>
    <row r="38" s="110" customFormat="1" ht="22.5" customHeight="1"/>
    <row r="39" s="110" customFormat="1" ht="22.5" customHeight="1"/>
  </sheetData>
  <mergeCells count="10">
    <mergeCell ref="J4:L4"/>
    <mergeCell ref="M4:M5"/>
    <mergeCell ref="N4:N5"/>
    <mergeCell ref="B21:E21"/>
    <mergeCell ref="A1:G1"/>
    <mergeCell ref="B4:B5"/>
    <mergeCell ref="C4:C5"/>
    <mergeCell ref="D4:D5"/>
    <mergeCell ref="E4:E5"/>
    <mergeCell ref="F4:I4"/>
  </mergeCells>
  <phoneticPr fontId="2"/>
  <dataValidations count="1">
    <dataValidation type="list" errorStyle="warning" allowBlank="1" showDropDown="1" showInputMessage="1" showErrorMessage="1" sqref="E6:E20" xr:uid="{87C31DE1-8463-46CD-A781-7A419D6C227B}">
      <formula1>#REF!</formula1>
    </dataValidation>
  </dataValidations>
  <pageMargins left="0.19685039370078741" right="0.19685039370078741" top="0.39370078740157483" bottom="0.39370078740157483" header="0" footer="0"/>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6427-A217-4B19-BB63-1600D6F4E73F}">
  <sheetPr>
    <tabColor theme="9"/>
  </sheetPr>
  <dimension ref="A1:AT152"/>
  <sheetViews>
    <sheetView showGridLines="0" view="pageBreakPreview" zoomScale="120" zoomScaleNormal="120" zoomScaleSheetLayoutView="120" workbookViewId="0">
      <selection activeCell="B2" sqref="B2"/>
    </sheetView>
  </sheetViews>
  <sheetFormatPr defaultColWidth="2.25" defaultRowHeight="13.5"/>
  <cols>
    <col min="1" max="1" width="2.25" style="30" customWidth="1"/>
    <col min="2" max="5" width="2.375" style="30" customWidth="1"/>
    <col min="6" max="7" width="2.375" style="30" bestFit="1" customWidth="1"/>
    <col min="8" max="23" width="2.25" style="30"/>
    <col min="24" max="24" width="2.75" style="30" bestFit="1" customWidth="1"/>
    <col min="25" max="40" width="2.25" style="30"/>
    <col min="41" max="47" width="2.25" style="30" customWidth="1"/>
    <col min="48" max="16384" width="2.25" style="30"/>
  </cols>
  <sheetData>
    <row r="1" spans="1:46">
      <c r="A1" s="171" t="s">
        <v>205</v>
      </c>
    </row>
    <row r="3" spans="1:46" s="35" customFormat="1" ht="12" customHeight="1">
      <c r="A3" s="350" t="s">
        <v>168</v>
      </c>
      <c r="B3" s="31" t="s">
        <v>0</v>
      </c>
      <c r="C3" s="32"/>
      <c r="D3" s="32"/>
      <c r="E3" s="33"/>
      <c r="F3" s="33"/>
      <c r="G3" s="33"/>
      <c r="H3" s="33"/>
      <c r="I3" s="33"/>
      <c r="J3" s="33"/>
      <c r="K3" s="34"/>
      <c r="L3" s="353" t="s">
        <v>216</v>
      </c>
      <c r="M3" s="354"/>
      <c r="N3" s="354"/>
      <c r="O3" s="354"/>
      <c r="P3" s="354"/>
      <c r="Q3" s="354"/>
      <c r="R3" s="354"/>
      <c r="S3" s="354"/>
      <c r="T3" s="354"/>
      <c r="U3" s="354"/>
      <c r="V3" s="354"/>
      <c r="W3" s="354"/>
      <c r="X3" s="354"/>
      <c r="Y3" s="354"/>
      <c r="Z3" s="354"/>
      <c r="AA3" s="354"/>
      <c r="AB3" s="354"/>
      <c r="AC3" s="354"/>
      <c r="AD3" s="354"/>
      <c r="AE3" s="354"/>
      <c r="AF3" s="355"/>
      <c r="AG3" s="333" t="s">
        <v>69</v>
      </c>
      <c r="AH3" s="334"/>
      <c r="AI3" s="334"/>
      <c r="AJ3" s="334"/>
      <c r="AK3" s="334"/>
      <c r="AL3" s="334"/>
      <c r="AM3" s="335"/>
    </row>
    <row r="4" spans="1:46" s="35" customFormat="1" ht="20.25" customHeight="1">
      <c r="A4" s="351"/>
      <c r="B4" s="36" t="s">
        <v>169</v>
      </c>
      <c r="C4" s="37"/>
      <c r="D4" s="37"/>
      <c r="E4" s="38"/>
      <c r="F4" s="38"/>
      <c r="G4" s="38"/>
      <c r="H4" s="38"/>
      <c r="I4" s="38"/>
      <c r="J4" s="38"/>
      <c r="K4" s="39"/>
      <c r="L4" s="347" t="s">
        <v>209</v>
      </c>
      <c r="M4" s="348"/>
      <c r="N4" s="348"/>
      <c r="O4" s="348"/>
      <c r="P4" s="348"/>
      <c r="Q4" s="348"/>
      <c r="R4" s="348"/>
      <c r="S4" s="348"/>
      <c r="T4" s="348"/>
      <c r="U4" s="348"/>
      <c r="V4" s="348"/>
      <c r="W4" s="348"/>
      <c r="X4" s="348"/>
      <c r="Y4" s="348"/>
      <c r="Z4" s="348"/>
      <c r="AA4" s="348"/>
      <c r="AB4" s="348"/>
      <c r="AC4" s="348"/>
      <c r="AD4" s="348"/>
      <c r="AE4" s="348"/>
      <c r="AF4" s="349"/>
      <c r="AG4" s="356" t="s">
        <v>240</v>
      </c>
      <c r="AH4" s="357"/>
      <c r="AI4" s="357"/>
      <c r="AJ4" s="357"/>
      <c r="AK4" s="357"/>
      <c r="AL4" s="357"/>
      <c r="AM4" s="358"/>
      <c r="AP4" s="338"/>
      <c r="AQ4" s="338"/>
      <c r="AR4" s="338"/>
      <c r="AS4" s="338"/>
      <c r="AT4" s="338"/>
    </row>
    <row r="5" spans="1:46" s="35" customFormat="1" ht="20.25" customHeight="1">
      <c r="A5" s="351"/>
      <c r="B5" s="173" t="s">
        <v>79</v>
      </c>
      <c r="C5" s="172"/>
      <c r="D5" s="172"/>
      <c r="E5" s="40"/>
      <c r="F5" s="40"/>
      <c r="G5" s="40"/>
      <c r="H5" s="40"/>
      <c r="I5" s="40"/>
      <c r="J5" s="40"/>
      <c r="K5" s="41"/>
      <c r="L5" s="359" t="s">
        <v>31</v>
      </c>
      <c r="M5" s="360"/>
      <c r="N5" s="360"/>
      <c r="O5" s="360"/>
      <c r="P5" s="360"/>
      <c r="Q5" s="360"/>
      <c r="R5" s="360"/>
      <c r="S5" s="360"/>
      <c r="T5" s="360"/>
      <c r="U5" s="360"/>
      <c r="V5" s="360"/>
      <c r="W5" s="360"/>
      <c r="X5" s="360"/>
      <c r="Y5" s="360"/>
      <c r="Z5" s="360"/>
      <c r="AA5" s="360"/>
      <c r="AB5" s="361"/>
      <c r="AC5" s="362" t="s">
        <v>70</v>
      </c>
      <c r="AD5" s="363"/>
      <c r="AE5" s="363"/>
      <c r="AF5" s="364"/>
      <c r="AG5" s="365">
        <v>80</v>
      </c>
      <c r="AH5" s="365"/>
      <c r="AI5" s="365"/>
      <c r="AJ5" s="365"/>
      <c r="AK5" s="365"/>
      <c r="AL5" s="366" t="s">
        <v>71</v>
      </c>
      <c r="AM5" s="367"/>
      <c r="AP5" s="338"/>
      <c r="AQ5" s="338"/>
      <c r="AR5" s="338"/>
      <c r="AS5" s="338"/>
      <c r="AT5" s="338"/>
    </row>
    <row r="6" spans="1:46" s="35" customFormat="1" ht="13.5" customHeight="1">
      <c r="A6" s="351"/>
      <c r="B6" s="339" t="s">
        <v>170</v>
      </c>
      <c r="C6" s="340"/>
      <c r="D6" s="340"/>
      <c r="E6" s="340"/>
      <c r="F6" s="340"/>
      <c r="G6" s="340"/>
      <c r="H6" s="340"/>
      <c r="I6" s="340"/>
      <c r="J6" s="340"/>
      <c r="K6" s="341"/>
      <c r="L6" s="42" t="s">
        <v>6</v>
      </c>
      <c r="M6" s="42"/>
      <c r="N6" s="42"/>
      <c r="O6" s="42"/>
      <c r="P6" s="42"/>
      <c r="Q6" s="345" t="s">
        <v>210</v>
      </c>
      <c r="R6" s="345"/>
      <c r="S6" s="42" t="s">
        <v>7</v>
      </c>
      <c r="T6" s="345" t="s">
        <v>211</v>
      </c>
      <c r="U6" s="345"/>
      <c r="V6" s="345"/>
      <c r="W6" s="42" t="s">
        <v>8</v>
      </c>
      <c r="X6" s="42"/>
      <c r="Y6" s="42"/>
      <c r="Z6" s="42"/>
      <c r="AA6" s="42"/>
      <c r="AB6" s="42"/>
      <c r="AC6" s="43" t="s">
        <v>72</v>
      </c>
      <c r="AD6" s="42"/>
      <c r="AE6" s="42"/>
      <c r="AF6" s="42"/>
      <c r="AG6" s="42"/>
      <c r="AH6" s="42"/>
      <c r="AI6" s="42"/>
      <c r="AJ6" s="42"/>
      <c r="AK6" s="42"/>
      <c r="AL6" s="42"/>
      <c r="AM6" s="44"/>
      <c r="AP6" s="12"/>
      <c r="AQ6" s="22"/>
      <c r="AR6" s="22"/>
      <c r="AS6" s="22"/>
      <c r="AT6" s="346"/>
    </row>
    <row r="7" spans="1:46" s="35" customFormat="1" ht="20.25" customHeight="1">
      <c r="A7" s="351"/>
      <c r="B7" s="342"/>
      <c r="C7" s="343"/>
      <c r="D7" s="343"/>
      <c r="E7" s="343"/>
      <c r="F7" s="343"/>
      <c r="G7" s="343"/>
      <c r="H7" s="343"/>
      <c r="I7" s="343"/>
      <c r="J7" s="343"/>
      <c r="K7" s="344"/>
      <c r="L7" s="347" t="s">
        <v>212</v>
      </c>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9"/>
      <c r="AP7" s="22"/>
      <c r="AQ7" s="22"/>
      <c r="AR7" s="22"/>
      <c r="AS7" s="22"/>
      <c r="AT7" s="346"/>
    </row>
    <row r="8" spans="1:46" s="35" customFormat="1" ht="20.25" customHeight="1">
      <c r="A8" s="351"/>
      <c r="B8" s="45" t="s">
        <v>9</v>
      </c>
      <c r="C8" s="195"/>
      <c r="D8" s="195"/>
      <c r="E8" s="46"/>
      <c r="F8" s="46"/>
      <c r="G8" s="46"/>
      <c r="H8" s="46"/>
      <c r="I8" s="46"/>
      <c r="J8" s="46"/>
      <c r="K8" s="46"/>
      <c r="L8" s="45" t="s">
        <v>10</v>
      </c>
      <c r="M8" s="46"/>
      <c r="N8" s="46"/>
      <c r="O8" s="46"/>
      <c r="P8" s="46"/>
      <c r="Q8" s="46"/>
      <c r="R8" s="47"/>
      <c r="S8" s="216" t="s">
        <v>213</v>
      </c>
      <c r="T8" s="217"/>
      <c r="U8" s="217"/>
      <c r="V8" s="217"/>
      <c r="W8" s="217"/>
      <c r="X8" s="217"/>
      <c r="Y8" s="218"/>
      <c r="Z8" s="45" t="s">
        <v>64</v>
      </c>
      <c r="AA8" s="46"/>
      <c r="AB8" s="46"/>
      <c r="AC8" s="46"/>
      <c r="AD8" s="46"/>
      <c r="AE8" s="46"/>
      <c r="AF8" s="47"/>
      <c r="AG8" s="216" t="s">
        <v>214</v>
      </c>
      <c r="AH8" s="217"/>
      <c r="AI8" s="217"/>
      <c r="AJ8" s="217"/>
      <c r="AK8" s="217"/>
      <c r="AL8" s="217"/>
      <c r="AM8" s="218"/>
    </row>
    <row r="9" spans="1:46" s="35" customFormat="1" ht="20.25" customHeight="1">
      <c r="A9" s="352"/>
      <c r="B9" s="45" t="s">
        <v>42</v>
      </c>
      <c r="C9" s="195"/>
      <c r="D9" s="195"/>
      <c r="E9" s="46"/>
      <c r="F9" s="46"/>
      <c r="G9" s="46"/>
      <c r="H9" s="46"/>
      <c r="I9" s="46"/>
      <c r="J9" s="46"/>
      <c r="K9" s="46"/>
      <c r="L9" s="216" t="s">
        <v>215</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8"/>
    </row>
    <row r="10" spans="1:46" s="35" customFormat="1" ht="18" customHeight="1">
      <c r="A10" s="327" t="s">
        <v>113</v>
      </c>
      <c r="B10" s="328"/>
      <c r="C10" s="328"/>
      <c r="D10" s="328"/>
      <c r="E10" s="328"/>
      <c r="F10" s="328"/>
      <c r="G10" s="328"/>
      <c r="H10" s="329"/>
      <c r="I10" s="48"/>
      <c r="J10" s="17" t="s">
        <v>99</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30"/>
      <c r="B11" s="331"/>
      <c r="C11" s="331"/>
      <c r="D11" s="331"/>
      <c r="E11" s="331"/>
      <c r="F11" s="331"/>
      <c r="G11" s="331"/>
      <c r="H11" s="332"/>
      <c r="I11" s="51"/>
      <c r="J11" s="52" t="s">
        <v>121</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5"/>
      <c r="U12" s="195"/>
      <c r="V12" s="195"/>
      <c r="W12" s="195"/>
      <c r="X12" s="195"/>
      <c r="Y12" s="195"/>
      <c r="Z12" s="195"/>
      <c r="AA12" s="195"/>
      <c r="AB12" s="195"/>
      <c r="AC12" s="195"/>
      <c r="AD12" s="195"/>
      <c r="AE12" s="195"/>
      <c r="AF12" s="195"/>
      <c r="AG12" s="195"/>
      <c r="AH12" s="195"/>
      <c r="AI12" s="195"/>
      <c r="AJ12" s="195"/>
      <c r="AK12" s="195"/>
      <c r="AL12" s="195"/>
      <c r="AM12" s="195"/>
    </row>
    <row r="13" spans="1:46" s="35" customFormat="1" ht="20.25" customHeight="1">
      <c r="A13" s="54" t="s">
        <v>99</v>
      </c>
      <c r="B13" s="29"/>
      <c r="C13" s="23"/>
      <c r="D13" s="23"/>
      <c r="E13" s="23"/>
      <c r="F13" s="23"/>
      <c r="G13" s="23"/>
      <c r="H13" s="23"/>
      <c r="I13" s="55"/>
      <c r="J13" s="21"/>
      <c r="K13" s="333" t="s">
        <v>75</v>
      </c>
      <c r="L13" s="334"/>
      <c r="M13" s="334"/>
      <c r="N13" s="335"/>
      <c r="O13" s="336">
        <f>IF(L5="","",VLOOKUP(L5,$A$109:$B$143,2,0))</f>
        <v>3040</v>
      </c>
      <c r="P13" s="337"/>
      <c r="Q13" s="337"/>
      <c r="R13" s="334" t="s">
        <v>61</v>
      </c>
      <c r="S13" s="335"/>
      <c r="T13" s="368" t="s">
        <v>185</v>
      </c>
      <c r="U13" s="369"/>
      <c r="V13" s="369"/>
      <c r="W13" s="369"/>
      <c r="X13" s="370"/>
      <c r="Y13" s="371">
        <f>ROUNDDOWN($F$49/1000,0)</f>
        <v>1085</v>
      </c>
      <c r="Z13" s="372"/>
      <c r="AA13" s="372"/>
      <c r="AB13" s="373" t="s">
        <v>61</v>
      </c>
      <c r="AC13" s="374"/>
      <c r="AD13" s="368" t="s">
        <v>186</v>
      </c>
      <c r="AE13" s="369"/>
      <c r="AF13" s="369"/>
      <c r="AG13" s="369"/>
      <c r="AH13" s="370"/>
      <c r="AI13" s="371">
        <f>ROUNDDOWN($F$56/1000,0)</f>
        <v>850</v>
      </c>
      <c r="AJ13" s="372"/>
      <c r="AK13" s="372"/>
      <c r="AL13" s="373" t="s">
        <v>61</v>
      </c>
      <c r="AM13" s="374"/>
    </row>
    <row r="14" spans="1:46" s="35" customFormat="1" ht="20.25" customHeight="1">
      <c r="A14" s="56" t="s">
        <v>43</v>
      </c>
      <c r="B14" s="194"/>
      <c r="C14" s="18"/>
      <c r="D14" s="18"/>
      <c r="E14" s="18"/>
      <c r="F14" s="18"/>
      <c r="G14" s="18"/>
      <c r="H14" s="380" t="s">
        <v>131</v>
      </c>
      <c r="I14" s="381"/>
      <c r="J14" s="382"/>
      <c r="K14" s="383" t="s">
        <v>122</v>
      </c>
      <c r="L14" s="384"/>
      <c r="M14" s="384"/>
      <c r="N14" s="384"/>
      <c r="O14" s="384"/>
      <c r="P14" s="384"/>
      <c r="Q14" s="384"/>
      <c r="R14" s="384"/>
      <c r="S14" s="384"/>
      <c r="T14" s="384"/>
      <c r="U14" s="384"/>
      <c r="V14" s="384"/>
      <c r="W14" s="384"/>
      <c r="X14" s="384"/>
      <c r="Y14" s="384"/>
      <c r="Z14" s="384"/>
      <c r="AA14" s="384"/>
      <c r="AB14" s="384"/>
      <c r="AC14" s="384"/>
      <c r="AD14" s="384"/>
      <c r="AE14" s="384"/>
      <c r="AF14" s="57" t="s">
        <v>73</v>
      </c>
      <c r="AG14" s="58"/>
      <c r="AH14" s="58"/>
      <c r="AI14" s="19"/>
      <c r="AJ14" s="19"/>
      <c r="AK14" s="195"/>
      <c r="AL14" s="18"/>
      <c r="AM14" s="59"/>
    </row>
    <row r="15" spans="1:46" s="35" customFormat="1" ht="21" customHeight="1">
      <c r="A15" s="60"/>
      <c r="B15" s="12"/>
      <c r="C15" s="385" t="s">
        <v>194</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row>
    <row r="16" spans="1:46" s="35" customFormat="1" ht="21" customHeight="1">
      <c r="A16" s="61"/>
      <c r="B16" s="11"/>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row>
    <row r="17" spans="1:39" s="35" customFormat="1" ht="21" customHeight="1">
      <c r="A17" s="61"/>
      <c r="B17" s="11"/>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6"/>
    </row>
    <row r="18" spans="1:39" s="35" customFormat="1" ht="21" customHeight="1">
      <c r="A18" s="61"/>
      <c r="B18" s="11"/>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6"/>
    </row>
    <row r="19" spans="1:39" s="35" customFormat="1" ht="21" customHeight="1">
      <c r="A19" s="61"/>
      <c r="B19" s="11"/>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row>
    <row r="20" spans="1:39" s="35" customFormat="1" ht="21" customHeight="1">
      <c r="A20" s="61"/>
      <c r="B20" s="11"/>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6"/>
    </row>
    <row r="21" spans="1:39" s="35" customFormat="1" ht="21" customHeight="1">
      <c r="A21" s="61"/>
      <c r="B21" s="11"/>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6"/>
    </row>
    <row r="22" spans="1:39" s="35" customFormat="1" ht="21" customHeight="1">
      <c r="A22" s="62"/>
      <c r="B22" s="14"/>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8"/>
    </row>
    <row r="23" spans="1:39" s="35" customFormat="1" ht="18.75" customHeight="1">
      <c r="A23" s="203" t="s">
        <v>189</v>
      </c>
      <c r="B23" s="16"/>
      <c r="C23" s="16"/>
      <c r="D23" s="16"/>
      <c r="E23" s="1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208"/>
    </row>
    <row r="24" spans="1:39" s="35" customFormat="1" ht="18.75" customHeight="1">
      <c r="A24" s="206"/>
      <c r="B24" s="22"/>
      <c r="C24" s="22"/>
      <c r="D24" s="22"/>
      <c r="E24" s="22"/>
      <c r="F24" s="196"/>
      <c r="G24" s="196"/>
      <c r="H24" s="196"/>
      <c r="I24" s="196"/>
      <c r="J24" s="196"/>
      <c r="K24" s="196"/>
      <c r="L24" s="196"/>
      <c r="M24" s="196"/>
      <c r="N24" s="196"/>
      <c r="O24" s="210" t="s">
        <v>204</v>
      </c>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202"/>
    </row>
    <row r="25" spans="1:39" s="35" customFormat="1" ht="18.75" customHeight="1">
      <c r="A25" s="206"/>
      <c r="B25" s="22"/>
      <c r="C25" s="22"/>
      <c r="D25" s="22"/>
      <c r="E25" s="22"/>
      <c r="F25" s="196"/>
      <c r="G25" s="196"/>
      <c r="H25" s="196"/>
      <c r="I25" s="196"/>
      <c r="J25" s="196"/>
      <c r="K25" s="196"/>
      <c r="L25" s="196"/>
      <c r="M25" s="196"/>
      <c r="N25" s="196"/>
      <c r="O25" s="204" t="s">
        <v>200</v>
      </c>
      <c r="P25" s="196"/>
      <c r="Q25" s="196"/>
      <c r="R25" s="196"/>
      <c r="S25" s="196"/>
      <c r="T25" s="196"/>
      <c r="U25" s="196"/>
      <c r="V25" s="196"/>
      <c r="W25" s="196"/>
      <c r="X25" s="196"/>
      <c r="Y25" s="196"/>
      <c r="Z25" s="196"/>
      <c r="AA25" s="196"/>
      <c r="AB25" s="389">
        <v>2000</v>
      </c>
      <c r="AC25" s="389"/>
      <c r="AD25" s="196" t="s">
        <v>201</v>
      </c>
      <c r="AE25" s="204" t="s">
        <v>202</v>
      </c>
      <c r="AF25" s="196"/>
      <c r="AG25" s="196"/>
      <c r="AH25" s="196"/>
      <c r="AI25" s="196"/>
      <c r="AJ25" s="196"/>
      <c r="AK25" s="196"/>
      <c r="AL25" s="196"/>
      <c r="AM25" s="202"/>
    </row>
    <row r="26" spans="1:39" s="35" customFormat="1" ht="18.75" customHeight="1">
      <c r="A26" s="206"/>
      <c r="B26" s="22"/>
      <c r="C26" s="22"/>
      <c r="D26" s="22"/>
      <c r="E26" s="22"/>
      <c r="F26" s="196"/>
      <c r="G26" s="196"/>
      <c r="H26" s="196"/>
      <c r="I26" s="196"/>
      <c r="J26" s="196"/>
      <c r="K26" s="196"/>
      <c r="L26" s="196"/>
      <c r="M26" s="196"/>
      <c r="N26" s="196"/>
      <c r="O26" s="196"/>
      <c r="P26" s="196"/>
      <c r="Q26" s="196"/>
      <c r="R26" s="196"/>
      <c r="S26" s="196"/>
      <c r="T26" s="196"/>
      <c r="U26" s="196"/>
      <c r="V26" s="196"/>
      <c r="W26" s="196"/>
      <c r="X26" s="204" t="s">
        <v>198</v>
      </c>
      <c r="Y26" s="196"/>
      <c r="Z26" s="196"/>
      <c r="AA26" s="196"/>
      <c r="AB26" s="204" t="s">
        <v>203</v>
      </c>
      <c r="AC26" s="196"/>
      <c r="AD26" s="196"/>
      <c r="AE26" s="196"/>
      <c r="AF26" s="196"/>
      <c r="AG26" s="196"/>
      <c r="AH26" s="196"/>
      <c r="AI26" s="196"/>
      <c r="AJ26" s="196"/>
      <c r="AK26" s="196"/>
      <c r="AL26" s="196"/>
      <c r="AM26" s="202"/>
    </row>
    <row r="27" spans="1:39" s="35" customFormat="1" ht="18.75" customHeight="1">
      <c r="A27" s="207"/>
      <c r="B27" s="22"/>
      <c r="C27" s="22"/>
      <c r="D27" s="22"/>
      <c r="E27" s="22"/>
      <c r="F27" s="196"/>
      <c r="G27" s="196"/>
      <c r="H27" s="196"/>
      <c r="I27" s="196"/>
      <c r="J27" s="196"/>
      <c r="K27" s="196"/>
      <c r="L27" s="196"/>
      <c r="M27" s="196"/>
      <c r="N27" s="196"/>
      <c r="O27" s="204" t="s">
        <v>195</v>
      </c>
      <c r="P27" s="196"/>
      <c r="Q27" s="196"/>
      <c r="R27" s="196"/>
      <c r="S27" s="196">
        <v>2</v>
      </c>
      <c r="T27" s="204" t="s">
        <v>196</v>
      </c>
      <c r="U27" s="196"/>
      <c r="V27" s="196" t="s">
        <v>197</v>
      </c>
      <c r="W27" s="196"/>
      <c r="X27" s="205">
        <v>15</v>
      </c>
      <c r="Y27" s="196" t="s">
        <v>71</v>
      </c>
      <c r="Z27" s="196"/>
      <c r="AA27" s="196" t="s">
        <v>197</v>
      </c>
      <c r="AB27" s="205">
        <v>1</v>
      </c>
      <c r="AC27" s="204" t="s">
        <v>199</v>
      </c>
      <c r="AD27" s="196"/>
      <c r="AE27" s="196" t="s">
        <v>208</v>
      </c>
      <c r="AF27" s="196">
        <f>S27*X27*AB27</f>
        <v>30</v>
      </c>
      <c r="AG27" s="196"/>
      <c r="AH27" s="196"/>
      <c r="AI27" s="196"/>
      <c r="AJ27" s="196"/>
      <c r="AK27" s="196"/>
      <c r="AL27" s="196"/>
      <c r="AM27" s="209"/>
    </row>
    <row r="28" spans="1:39" ht="18" customHeight="1">
      <c r="A28" s="375" t="s">
        <v>44</v>
      </c>
      <c r="B28" s="375"/>
      <c r="C28" s="375"/>
      <c r="D28" s="375"/>
      <c r="E28" s="375"/>
      <c r="F28" s="375" t="s">
        <v>173</v>
      </c>
      <c r="G28" s="375"/>
      <c r="H28" s="375"/>
      <c r="I28" s="375"/>
      <c r="J28" s="375"/>
      <c r="K28" s="376" t="s">
        <v>45</v>
      </c>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row>
    <row r="29" spans="1:39" ht="9.75" customHeight="1">
      <c r="A29" s="377" t="s">
        <v>217</v>
      </c>
      <c r="B29" s="377"/>
      <c r="C29" s="377"/>
      <c r="D29" s="377"/>
      <c r="E29" s="377"/>
      <c r="F29" s="378">
        <v>500000</v>
      </c>
      <c r="G29" s="378"/>
      <c r="H29" s="378"/>
      <c r="I29" s="378"/>
      <c r="J29" s="378"/>
      <c r="K29" s="379" t="s">
        <v>222</v>
      </c>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row>
    <row r="30" spans="1:39" ht="9.75" customHeight="1">
      <c r="A30" s="377" t="s">
        <v>218</v>
      </c>
      <c r="B30" s="377"/>
      <c r="C30" s="377"/>
      <c r="D30" s="377"/>
      <c r="E30" s="377"/>
      <c r="F30" s="378">
        <v>200000</v>
      </c>
      <c r="G30" s="378"/>
      <c r="H30" s="378"/>
      <c r="I30" s="378"/>
      <c r="J30" s="378"/>
      <c r="K30" s="379" t="s">
        <v>223</v>
      </c>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row>
    <row r="31" spans="1:39" ht="9.75" customHeight="1">
      <c r="A31" s="377" t="s">
        <v>221</v>
      </c>
      <c r="B31" s="377"/>
      <c r="C31" s="377"/>
      <c r="D31" s="377"/>
      <c r="E31" s="377"/>
      <c r="F31" s="378">
        <v>100000</v>
      </c>
      <c r="G31" s="378"/>
      <c r="H31" s="378"/>
      <c r="I31" s="378"/>
      <c r="J31" s="378"/>
      <c r="K31" s="379" t="s">
        <v>223</v>
      </c>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row>
    <row r="32" spans="1:39" ht="9.75" customHeight="1">
      <c r="A32" s="377" t="s">
        <v>219</v>
      </c>
      <c r="B32" s="377"/>
      <c r="C32" s="377"/>
      <c r="D32" s="377"/>
      <c r="E32" s="377"/>
      <c r="F32" s="378">
        <v>165000</v>
      </c>
      <c r="G32" s="378"/>
      <c r="H32" s="378"/>
      <c r="I32" s="378"/>
      <c r="J32" s="378"/>
      <c r="K32" s="390" t="s">
        <v>225</v>
      </c>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2"/>
    </row>
    <row r="33" spans="1:39" ht="9.75" customHeight="1">
      <c r="A33" s="377" t="s">
        <v>220</v>
      </c>
      <c r="B33" s="377"/>
      <c r="C33" s="377"/>
      <c r="D33" s="377"/>
      <c r="E33" s="377"/>
      <c r="F33" s="378">
        <v>120000</v>
      </c>
      <c r="G33" s="378"/>
      <c r="H33" s="378"/>
      <c r="I33" s="378"/>
      <c r="J33" s="378"/>
      <c r="K33" s="390" t="s">
        <v>224</v>
      </c>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2"/>
    </row>
    <row r="34" spans="1:39" ht="9.75" customHeight="1">
      <c r="A34" s="377"/>
      <c r="B34" s="377"/>
      <c r="C34" s="377"/>
      <c r="D34" s="377"/>
      <c r="E34" s="377"/>
      <c r="F34" s="378"/>
      <c r="G34" s="378"/>
      <c r="H34" s="378"/>
      <c r="I34" s="378"/>
      <c r="J34" s="378"/>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row>
    <row r="35" spans="1:39" ht="9.75" customHeight="1">
      <c r="A35" s="377"/>
      <c r="B35" s="377"/>
      <c r="C35" s="377"/>
      <c r="D35" s="377"/>
      <c r="E35" s="377"/>
      <c r="F35" s="378"/>
      <c r="G35" s="378"/>
      <c r="H35" s="378"/>
      <c r="I35" s="378"/>
      <c r="J35" s="378"/>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row>
    <row r="36" spans="1:39" ht="9.75" customHeight="1">
      <c r="A36" s="377"/>
      <c r="B36" s="377"/>
      <c r="C36" s="377"/>
      <c r="D36" s="377"/>
      <c r="E36" s="377"/>
      <c r="F36" s="378"/>
      <c r="G36" s="378"/>
      <c r="H36" s="378"/>
      <c r="I36" s="378"/>
      <c r="J36" s="378"/>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row>
    <row r="37" spans="1:39" ht="9.75" customHeight="1">
      <c r="A37" s="377"/>
      <c r="B37" s="377"/>
      <c r="C37" s="377"/>
      <c r="D37" s="377"/>
      <c r="E37" s="377"/>
      <c r="F37" s="378"/>
      <c r="G37" s="378"/>
      <c r="H37" s="378"/>
      <c r="I37" s="378"/>
      <c r="J37" s="378"/>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row>
    <row r="38" spans="1:39" ht="9.75" customHeight="1">
      <c r="A38" s="377"/>
      <c r="B38" s="377"/>
      <c r="C38" s="377"/>
      <c r="D38" s="377"/>
      <c r="E38" s="377"/>
      <c r="F38" s="378"/>
      <c r="G38" s="378"/>
      <c r="H38" s="378"/>
      <c r="I38" s="378"/>
      <c r="J38" s="378"/>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row>
    <row r="39" spans="1:39" ht="9.75" customHeight="1">
      <c r="A39" s="377"/>
      <c r="B39" s="377"/>
      <c r="C39" s="377"/>
      <c r="D39" s="377"/>
      <c r="E39" s="377"/>
      <c r="F39" s="378"/>
      <c r="G39" s="378"/>
      <c r="H39" s="378"/>
      <c r="I39" s="378"/>
      <c r="J39" s="378"/>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row>
    <row r="40" spans="1:39" ht="9.75" customHeight="1">
      <c r="A40" s="377"/>
      <c r="B40" s="377"/>
      <c r="C40" s="377"/>
      <c r="D40" s="377"/>
      <c r="E40" s="377"/>
      <c r="F40" s="378"/>
      <c r="G40" s="378"/>
      <c r="H40" s="378"/>
      <c r="I40" s="378"/>
      <c r="J40" s="378"/>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row>
    <row r="41" spans="1:39" ht="9.75" customHeight="1">
      <c r="A41" s="377"/>
      <c r="B41" s="377"/>
      <c r="C41" s="377"/>
      <c r="D41" s="377"/>
      <c r="E41" s="377"/>
      <c r="F41" s="378"/>
      <c r="G41" s="378"/>
      <c r="H41" s="378"/>
      <c r="I41" s="378"/>
      <c r="J41" s="378"/>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row>
    <row r="42" spans="1:39" ht="9.75" customHeight="1">
      <c r="A42" s="377"/>
      <c r="B42" s="377"/>
      <c r="C42" s="377"/>
      <c r="D42" s="377"/>
      <c r="E42" s="377"/>
      <c r="F42" s="378"/>
      <c r="G42" s="378"/>
      <c r="H42" s="378"/>
      <c r="I42" s="378"/>
      <c r="J42" s="378"/>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row>
    <row r="43" spans="1:39" ht="9.75" customHeight="1">
      <c r="A43" s="377"/>
      <c r="B43" s="377"/>
      <c r="C43" s="377"/>
      <c r="D43" s="377"/>
      <c r="E43" s="377"/>
      <c r="F43" s="378"/>
      <c r="G43" s="378"/>
      <c r="H43" s="378"/>
      <c r="I43" s="378"/>
      <c r="J43" s="378"/>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row>
    <row r="44" spans="1:39" ht="9.75" customHeight="1">
      <c r="A44" s="377"/>
      <c r="B44" s="377"/>
      <c r="C44" s="377"/>
      <c r="D44" s="377"/>
      <c r="E44" s="377"/>
      <c r="F44" s="378"/>
      <c r="G44" s="378"/>
      <c r="H44" s="378"/>
      <c r="I44" s="378"/>
      <c r="J44" s="378"/>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9.75" customHeight="1">
      <c r="A45" s="377"/>
      <c r="B45" s="377"/>
      <c r="C45" s="377"/>
      <c r="D45" s="377"/>
      <c r="E45" s="377"/>
      <c r="F45" s="378"/>
      <c r="G45" s="378"/>
      <c r="H45" s="378"/>
      <c r="I45" s="378"/>
      <c r="J45" s="378"/>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row>
    <row r="46" spans="1:39" ht="9.75" customHeight="1">
      <c r="A46" s="377"/>
      <c r="B46" s="377"/>
      <c r="C46" s="377"/>
      <c r="D46" s="377"/>
      <c r="E46" s="377"/>
      <c r="F46" s="378"/>
      <c r="G46" s="378"/>
      <c r="H46" s="378"/>
      <c r="I46" s="378"/>
      <c r="J46" s="378"/>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row>
    <row r="47" spans="1:39" ht="9.75" customHeight="1">
      <c r="A47" s="377"/>
      <c r="B47" s="377"/>
      <c r="C47" s="377"/>
      <c r="D47" s="377"/>
      <c r="E47" s="377"/>
      <c r="F47" s="378"/>
      <c r="G47" s="378"/>
      <c r="H47" s="378"/>
      <c r="I47" s="378"/>
      <c r="J47" s="378"/>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row>
    <row r="48" spans="1:39" ht="9.75" customHeight="1" thickBot="1">
      <c r="A48" s="394"/>
      <c r="B48" s="395"/>
      <c r="C48" s="395"/>
      <c r="D48" s="395"/>
      <c r="E48" s="396"/>
      <c r="F48" s="397"/>
      <c r="G48" s="398"/>
      <c r="H48" s="398"/>
      <c r="I48" s="398"/>
      <c r="J48" s="399"/>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row>
    <row r="49" spans="1:39" ht="22.5" customHeight="1" thickTop="1">
      <c r="A49" s="401" t="s">
        <v>82</v>
      </c>
      <c r="B49" s="402"/>
      <c r="C49" s="402"/>
      <c r="D49" s="402"/>
      <c r="E49" s="402"/>
      <c r="F49" s="403">
        <f>SUM(F29:J48)</f>
        <v>1085000</v>
      </c>
      <c r="G49" s="404"/>
      <c r="H49" s="404"/>
      <c r="I49" s="404"/>
      <c r="J49" s="405"/>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row>
    <row r="50" spans="1:39" ht="11.25" customHeight="1">
      <c r="A50" s="184"/>
      <c r="B50" s="183"/>
      <c r="C50" s="183"/>
      <c r="D50" s="183"/>
      <c r="E50" s="183"/>
      <c r="F50" s="185"/>
      <c r="G50" s="185"/>
      <c r="H50" s="185"/>
      <c r="I50" s="185"/>
      <c r="J50" s="185"/>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186"/>
    </row>
    <row r="51" spans="1:39" s="35" customFormat="1" ht="18.75" customHeight="1">
      <c r="A51" s="206" t="s">
        <v>190</v>
      </c>
      <c r="B51" s="22"/>
      <c r="C51" s="22"/>
      <c r="D51" s="22"/>
      <c r="E51" s="22"/>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2"/>
    </row>
    <row r="52" spans="1:39" ht="18" customHeight="1">
      <c r="A52" s="413" t="s">
        <v>44</v>
      </c>
      <c r="B52" s="414"/>
      <c r="C52" s="414"/>
      <c r="D52" s="414"/>
      <c r="E52" s="415"/>
      <c r="F52" s="413" t="s">
        <v>174</v>
      </c>
      <c r="G52" s="414"/>
      <c r="H52" s="414"/>
      <c r="I52" s="414"/>
      <c r="J52" s="414"/>
      <c r="K52" s="376" t="s">
        <v>191</v>
      </c>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row>
    <row r="53" spans="1:39" ht="9.75" customHeight="1">
      <c r="A53" s="377" t="s">
        <v>226</v>
      </c>
      <c r="B53" s="377"/>
      <c r="C53" s="377"/>
      <c r="D53" s="377"/>
      <c r="E53" s="377"/>
      <c r="F53" s="378">
        <v>500000</v>
      </c>
      <c r="G53" s="378"/>
      <c r="H53" s="378"/>
      <c r="I53" s="378"/>
      <c r="J53" s="378"/>
      <c r="K53" s="379" t="s">
        <v>228</v>
      </c>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row>
    <row r="54" spans="1:39" ht="9.75" customHeight="1">
      <c r="A54" s="407" t="s">
        <v>227</v>
      </c>
      <c r="B54" s="408"/>
      <c r="C54" s="408"/>
      <c r="D54" s="408"/>
      <c r="E54" s="409"/>
      <c r="F54" s="410">
        <v>350000</v>
      </c>
      <c r="G54" s="411"/>
      <c r="H54" s="411"/>
      <c r="I54" s="411"/>
      <c r="J54" s="412"/>
      <c r="K54" s="379" t="s">
        <v>228</v>
      </c>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79"/>
      <c r="AI54" s="379"/>
      <c r="AJ54" s="379"/>
      <c r="AK54" s="379"/>
      <c r="AL54" s="379"/>
      <c r="AM54" s="379"/>
    </row>
    <row r="55" spans="1:39" ht="9.75" customHeight="1" thickBot="1">
      <c r="A55" s="377"/>
      <c r="B55" s="377"/>
      <c r="C55" s="377"/>
      <c r="D55" s="377"/>
      <c r="E55" s="377"/>
      <c r="F55" s="378"/>
      <c r="G55" s="378"/>
      <c r="H55" s="378"/>
      <c r="I55" s="378"/>
      <c r="J55" s="378"/>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row>
    <row r="56" spans="1:39" ht="22.5" customHeight="1" thickTop="1">
      <c r="A56" s="401" t="s">
        <v>82</v>
      </c>
      <c r="B56" s="402"/>
      <c r="C56" s="402"/>
      <c r="D56" s="402"/>
      <c r="E56" s="402"/>
      <c r="F56" s="403">
        <f>SUM(F53:J55)</f>
        <v>850000</v>
      </c>
      <c r="G56" s="404"/>
      <c r="H56" s="404"/>
      <c r="I56" s="404"/>
      <c r="J56" s="405"/>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row>
    <row r="57" spans="1:39" ht="11.25" customHeight="1">
      <c r="A57" s="27"/>
      <c r="B57" s="11"/>
      <c r="C57" s="177"/>
      <c r="D57" s="22"/>
      <c r="E57" s="178"/>
      <c r="F57" s="22"/>
      <c r="G57" s="22"/>
      <c r="H57" s="22"/>
      <c r="I57" s="22"/>
      <c r="J57" s="179"/>
      <c r="K57" s="179"/>
      <c r="L57" s="179"/>
      <c r="M57" s="179"/>
      <c r="N57" s="179"/>
      <c r="O57" s="11"/>
      <c r="P57" s="180"/>
      <c r="Q57" s="27"/>
      <c r="R57" s="27"/>
      <c r="S57" s="179"/>
      <c r="T57" s="181"/>
      <c r="U57" s="179"/>
      <c r="V57" s="179"/>
      <c r="W57" s="179"/>
      <c r="X57" s="179"/>
      <c r="Y57" s="22"/>
      <c r="Z57" s="22"/>
      <c r="AA57" s="22"/>
      <c r="AB57" s="11"/>
      <c r="AC57" s="177"/>
      <c r="AD57" s="179"/>
      <c r="AE57" s="179"/>
      <c r="AF57" s="179"/>
      <c r="AG57" s="179"/>
      <c r="AH57" s="179"/>
      <c r="AI57" s="182"/>
      <c r="AJ57" s="182"/>
      <c r="AK57" s="182"/>
      <c r="AL57" s="182"/>
      <c r="AM57" s="179"/>
    </row>
    <row r="58" spans="1:39" ht="18.75" customHeight="1">
      <c r="A58" s="63" t="s">
        <v>98</v>
      </c>
      <c r="B58" s="23"/>
      <c r="C58" s="13"/>
      <c r="D58" s="23"/>
      <c r="E58" s="15"/>
      <c r="F58" s="23"/>
      <c r="G58" s="23"/>
      <c r="H58" s="23"/>
      <c r="I58" s="23"/>
      <c r="J58" s="20"/>
      <c r="K58" s="20"/>
      <c r="L58" s="20"/>
      <c r="M58" s="20"/>
      <c r="N58" s="20"/>
      <c r="O58" s="28"/>
      <c r="P58" s="25"/>
      <c r="Q58" s="26"/>
      <c r="R58" s="26"/>
      <c r="S58" s="20"/>
      <c r="T58" s="21"/>
      <c r="U58" s="20"/>
      <c r="V58" s="24"/>
      <c r="W58" s="333" t="s">
        <v>75</v>
      </c>
      <c r="X58" s="334"/>
      <c r="Y58" s="334"/>
      <c r="Z58" s="335"/>
      <c r="AA58" s="336">
        <f>IF(L5="","",VLOOKUP(L5,$A$109:$C$143,3,FALSE))</f>
        <v>1520</v>
      </c>
      <c r="AB58" s="337"/>
      <c r="AC58" s="337"/>
      <c r="AD58" s="334" t="s">
        <v>61</v>
      </c>
      <c r="AE58" s="335"/>
      <c r="AF58" s="333" t="s">
        <v>46</v>
      </c>
      <c r="AG58" s="334"/>
      <c r="AH58" s="335"/>
      <c r="AI58" s="416">
        <f>ROUNDDOWN($F$80/1000,0)</f>
        <v>0</v>
      </c>
      <c r="AJ58" s="417"/>
      <c r="AK58" s="417"/>
      <c r="AL58" s="334" t="s">
        <v>61</v>
      </c>
      <c r="AM58" s="335"/>
    </row>
    <row r="59" spans="1:39" ht="18.75" customHeight="1">
      <c r="A59" s="56" t="s">
        <v>43</v>
      </c>
      <c r="B59" s="194"/>
      <c r="C59" s="18"/>
      <c r="D59" s="18"/>
      <c r="E59" s="18"/>
      <c r="F59" s="18"/>
      <c r="G59" s="18"/>
      <c r="H59" s="380"/>
      <c r="I59" s="381"/>
      <c r="J59" s="382"/>
      <c r="K59" s="383" t="s">
        <v>122</v>
      </c>
      <c r="L59" s="384"/>
      <c r="M59" s="384"/>
      <c r="N59" s="384"/>
      <c r="O59" s="384"/>
      <c r="P59" s="384"/>
      <c r="Q59" s="384"/>
      <c r="R59" s="384"/>
      <c r="S59" s="384"/>
      <c r="T59" s="384"/>
      <c r="U59" s="384"/>
      <c r="V59" s="384"/>
      <c r="W59" s="384"/>
      <c r="X59" s="384"/>
      <c r="Y59" s="384"/>
      <c r="Z59" s="384"/>
      <c r="AA59" s="384"/>
      <c r="AB59" s="384"/>
      <c r="AC59" s="384"/>
      <c r="AD59" s="384"/>
      <c r="AE59" s="384"/>
      <c r="AF59" s="57" t="s">
        <v>74</v>
      </c>
      <c r="AG59" s="58"/>
      <c r="AH59" s="58"/>
      <c r="AI59" s="19"/>
      <c r="AJ59" s="19"/>
      <c r="AK59" s="195"/>
      <c r="AL59" s="18"/>
      <c r="AM59" s="59"/>
    </row>
    <row r="60" spans="1:39" ht="25.5" customHeight="1">
      <c r="A60" s="60"/>
      <c r="B60" s="12"/>
      <c r="C60" s="418" t="s">
        <v>192</v>
      </c>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9"/>
    </row>
    <row r="61" spans="1:39" ht="25.5" customHeight="1">
      <c r="A61" s="62"/>
      <c r="B61" s="14"/>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8"/>
    </row>
    <row r="62" spans="1:39" ht="18.75" customHeight="1">
      <c r="A62" s="327" t="s">
        <v>161</v>
      </c>
      <c r="B62" s="328"/>
      <c r="C62" s="328"/>
      <c r="D62" s="328"/>
      <c r="E62" s="328"/>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208"/>
    </row>
    <row r="63" spans="1:39" s="12" customFormat="1" ht="18.75" customHeight="1">
      <c r="A63" s="206"/>
      <c r="B63" s="22"/>
      <c r="C63" s="22"/>
      <c r="D63" s="22"/>
      <c r="E63" s="22"/>
      <c r="F63" s="201"/>
      <c r="G63" s="201"/>
      <c r="H63" s="201"/>
      <c r="I63" s="201"/>
      <c r="J63" s="201"/>
      <c r="K63" s="201"/>
      <c r="L63" s="201"/>
      <c r="M63" s="201"/>
      <c r="N63" s="201"/>
      <c r="O63" s="210" t="s">
        <v>204</v>
      </c>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2"/>
    </row>
    <row r="64" spans="1:39" s="35" customFormat="1" ht="18.75" customHeight="1">
      <c r="A64" s="206"/>
      <c r="B64" s="22"/>
      <c r="C64" s="22"/>
      <c r="D64" s="22"/>
      <c r="E64" s="22"/>
      <c r="F64" s="201"/>
      <c r="G64" s="201"/>
      <c r="H64" s="201"/>
      <c r="I64" s="201"/>
      <c r="J64" s="201"/>
      <c r="K64" s="201"/>
      <c r="L64" s="201"/>
      <c r="M64" s="201"/>
      <c r="N64" s="201"/>
      <c r="O64" s="204" t="s">
        <v>200</v>
      </c>
      <c r="P64" s="201"/>
      <c r="Q64" s="201"/>
      <c r="R64" s="201"/>
      <c r="S64" s="201"/>
      <c r="T64" s="201"/>
      <c r="U64" s="201"/>
      <c r="V64" s="201"/>
      <c r="W64" s="201"/>
      <c r="X64" s="201"/>
      <c r="Y64" s="201"/>
      <c r="Z64" s="201"/>
      <c r="AA64" s="201"/>
      <c r="AB64" s="389"/>
      <c r="AC64" s="389"/>
      <c r="AD64" s="201" t="s">
        <v>201</v>
      </c>
      <c r="AE64" s="204" t="s">
        <v>202</v>
      </c>
      <c r="AF64" s="201"/>
      <c r="AG64" s="201"/>
      <c r="AH64" s="201"/>
      <c r="AI64" s="201"/>
      <c r="AJ64" s="201"/>
      <c r="AK64" s="201"/>
      <c r="AL64" s="201"/>
      <c r="AM64" s="202"/>
    </row>
    <row r="65" spans="1:40" s="35" customFormat="1" ht="18.75" customHeight="1">
      <c r="A65" s="206"/>
      <c r="B65" s="22"/>
      <c r="C65" s="22"/>
      <c r="D65" s="22"/>
      <c r="E65" s="22"/>
      <c r="F65" s="201"/>
      <c r="G65" s="201"/>
      <c r="H65" s="201"/>
      <c r="I65" s="201"/>
      <c r="J65" s="201"/>
      <c r="K65" s="201"/>
      <c r="L65" s="201"/>
      <c r="M65" s="201"/>
      <c r="N65" s="201"/>
      <c r="O65" s="201"/>
      <c r="P65" s="201"/>
      <c r="Q65" s="201"/>
      <c r="R65" s="201"/>
      <c r="S65" s="201"/>
      <c r="T65" s="201"/>
      <c r="U65" s="201"/>
      <c r="V65" s="201"/>
      <c r="W65" s="201"/>
      <c r="X65" s="204" t="s">
        <v>198</v>
      </c>
      <c r="Y65" s="201"/>
      <c r="Z65" s="201"/>
      <c r="AA65" s="201"/>
      <c r="AB65" s="204" t="s">
        <v>203</v>
      </c>
      <c r="AC65" s="201"/>
      <c r="AD65" s="201"/>
      <c r="AE65" s="201"/>
      <c r="AF65" s="201"/>
      <c r="AG65" s="201"/>
      <c r="AH65" s="201"/>
      <c r="AI65" s="201"/>
      <c r="AJ65" s="201"/>
      <c r="AK65" s="201"/>
      <c r="AL65" s="201"/>
      <c r="AM65" s="202"/>
    </row>
    <row r="66" spans="1:40" s="35" customFormat="1" ht="18.75" customHeight="1">
      <c r="A66" s="207"/>
      <c r="B66" s="23"/>
      <c r="C66" s="23"/>
      <c r="D66" s="23"/>
      <c r="E66" s="23"/>
      <c r="F66" s="201"/>
      <c r="G66" s="201"/>
      <c r="H66" s="201"/>
      <c r="I66" s="201"/>
      <c r="J66" s="201"/>
      <c r="K66" s="201"/>
      <c r="L66" s="201"/>
      <c r="M66" s="201"/>
      <c r="N66" s="201"/>
      <c r="O66" s="204" t="s">
        <v>195</v>
      </c>
      <c r="P66" s="201"/>
      <c r="Q66" s="201"/>
      <c r="R66" s="201"/>
      <c r="S66" s="201">
        <v>2</v>
      </c>
      <c r="T66" s="204" t="s">
        <v>196</v>
      </c>
      <c r="U66" s="201"/>
      <c r="V66" s="201" t="s">
        <v>197</v>
      </c>
      <c r="W66" s="201"/>
      <c r="X66" s="205"/>
      <c r="Y66" s="201" t="s">
        <v>71</v>
      </c>
      <c r="Z66" s="201"/>
      <c r="AA66" s="201" t="s">
        <v>197</v>
      </c>
      <c r="AB66" s="205"/>
      <c r="AC66" s="204" t="s">
        <v>199</v>
      </c>
      <c r="AD66" s="201"/>
      <c r="AE66" s="201" t="s">
        <v>208</v>
      </c>
      <c r="AF66" s="201">
        <f>S66*X66*AB66</f>
        <v>0</v>
      </c>
      <c r="AG66" s="201"/>
      <c r="AH66" s="201"/>
      <c r="AI66" s="201"/>
      <c r="AJ66" s="201"/>
      <c r="AK66" s="201"/>
      <c r="AL66" s="201"/>
      <c r="AM66" s="209"/>
    </row>
    <row r="67" spans="1:40" ht="18" customHeight="1">
      <c r="A67" s="413" t="s">
        <v>44</v>
      </c>
      <c r="B67" s="414"/>
      <c r="C67" s="414"/>
      <c r="D67" s="414"/>
      <c r="E67" s="415"/>
      <c r="F67" s="413" t="s">
        <v>47</v>
      </c>
      <c r="G67" s="414"/>
      <c r="H67" s="414"/>
      <c r="I67" s="414"/>
      <c r="J67" s="414"/>
      <c r="K67" s="376" t="s">
        <v>45</v>
      </c>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row>
    <row r="68" spans="1:40" ht="9.75" customHeight="1">
      <c r="A68" s="377"/>
      <c r="B68" s="377"/>
      <c r="C68" s="377"/>
      <c r="D68" s="377"/>
      <c r="E68" s="377"/>
      <c r="F68" s="378"/>
      <c r="G68" s="378"/>
      <c r="H68" s="378"/>
      <c r="I68" s="378"/>
      <c r="J68" s="378"/>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row>
    <row r="69" spans="1:40" ht="9.75" customHeight="1">
      <c r="A69" s="377"/>
      <c r="B69" s="377"/>
      <c r="C69" s="377"/>
      <c r="D69" s="377"/>
      <c r="E69" s="377"/>
      <c r="F69" s="378"/>
      <c r="G69" s="378"/>
      <c r="H69" s="378"/>
      <c r="I69" s="378"/>
      <c r="J69" s="378"/>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row>
    <row r="70" spans="1:40" ht="9.75" customHeight="1">
      <c r="A70" s="377"/>
      <c r="B70" s="377"/>
      <c r="C70" s="377"/>
      <c r="D70" s="377"/>
      <c r="E70" s="377"/>
      <c r="F70" s="378"/>
      <c r="G70" s="378"/>
      <c r="H70" s="378"/>
      <c r="I70" s="378"/>
      <c r="J70" s="378"/>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row>
    <row r="71" spans="1:40" ht="9.75" customHeight="1">
      <c r="A71" s="377"/>
      <c r="B71" s="377"/>
      <c r="C71" s="377"/>
      <c r="D71" s="377"/>
      <c r="E71" s="377"/>
      <c r="F71" s="378"/>
      <c r="G71" s="378"/>
      <c r="H71" s="378"/>
      <c r="I71" s="378"/>
      <c r="J71" s="378"/>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row>
    <row r="72" spans="1:40" ht="9.75" customHeight="1">
      <c r="A72" s="377"/>
      <c r="B72" s="377"/>
      <c r="C72" s="377"/>
      <c r="D72" s="377"/>
      <c r="E72" s="377"/>
      <c r="F72" s="378"/>
      <c r="G72" s="378"/>
      <c r="H72" s="378"/>
      <c r="I72" s="378"/>
      <c r="J72" s="378"/>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row>
    <row r="73" spans="1:40" ht="9.75" customHeight="1">
      <c r="A73" s="377"/>
      <c r="B73" s="377"/>
      <c r="C73" s="377"/>
      <c r="D73" s="377"/>
      <c r="E73" s="377"/>
      <c r="F73" s="378"/>
      <c r="G73" s="378"/>
      <c r="H73" s="378"/>
      <c r="I73" s="378"/>
      <c r="J73" s="378"/>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row>
    <row r="74" spans="1:40" ht="9.75" customHeight="1">
      <c r="A74" s="377"/>
      <c r="B74" s="377"/>
      <c r="C74" s="377"/>
      <c r="D74" s="377"/>
      <c r="E74" s="377"/>
      <c r="F74" s="378"/>
      <c r="G74" s="378"/>
      <c r="H74" s="378"/>
      <c r="I74" s="378"/>
      <c r="J74" s="378"/>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row>
    <row r="75" spans="1:40" ht="9.75" customHeight="1">
      <c r="A75" s="377"/>
      <c r="B75" s="377"/>
      <c r="C75" s="377"/>
      <c r="D75" s="377"/>
      <c r="E75" s="377"/>
      <c r="F75" s="378"/>
      <c r="G75" s="378"/>
      <c r="H75" s="378"/>
      <c r="I75" s="378"/>
      <c r="J75" s="378"/>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row>
    <row r="76" spans="1:40" ht="9.75" customHeight="1">
      <c r="A76" s="377"/>
      <c r="B76" s="377"/>
      <c r="C76" s="377"/>
      <c r="D76" s="377"/>
      <c r="E76" s="377"/>
      <c r="F76" s="378"/>
      <c r="G76" s="378"/>
      <c r="H76" s="378"/>
      <c r="I76" s="378"/>
      <c r="J76" s="378"/>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row>
    <row r="77" spans="1:40" ht="9.75" customHeight="1">
      <c r="A77" s="377"/>
      <c r="B77" s="377"/>
      <c r="C77" s="377"/>
      <c r="D77" s="377"/>
      <c r="E77" s="377"/>
      <c r="F77" s="378"/>
      <c r="G77" s="378"/>
      <c r="H77" s="378"/>
      <c r="I77" s="378"/>
      <c r="J77" s="378"/>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row>
    <row r="78" spans="1:40" ht="9.75" customHeight="1">
      <c r="A78" s="377"/>
      <c r="B78" s="377"/>
      <c r="C78" s="377"/>
      <c r="D78" s="377"/>
      <c r="E78" s="377"/>
      <c r="F78" s="378"/>
      <c r="G78" s="378"/>
      <c r="H78" s="378"/>
      <c r="I78" s="378"/>
      <c r="J78" s="378"/>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row>
    <row r="79" spans="1:40" ht="9.75" customHeight="1" thickBot="1">
      <c r="A79" s="394"/>
      <c r="B79" s="395"/>
      <c r="C79" s="395"/>
      <c r="D79" s="395"/>
      <c r="E79" s="396"/>
      <c r="F79" s="397"/>
      <c r="G79" s="398"/>
      <c r="H79" s="398"/>
      <c r="I79" s="398"/>
      <c r="J79" s="398"/>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27"/>
    </row>
    <row r="80" spans="1:40" ht="22.5" customHeight="1" thickTop="1">
      <c r="A80" s="401" t="s">
        <v>175</v>
      </c>
      <c r="B80" s="402"/>
      <c r="C80" s="402"/>
      <c r="D80" s="402"/>
      <c r="E80" s="420"/>
      <c r="F80" s="421">
        <f>SUM(F68:J79)</f>
        <v>0</v>
      </c>
      <c r="G80" s="422"/>
      <c r="H80" s="422"/>
      <c r="I80" s="422"/>
      <c r="J80" s="422"/>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103</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193" t="s">
        <v>105</v>
      </c>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76"/>
      <c r="AM84" s="77"/>
    </row>
    <row r="85" spans="1:39" s="75" customFormat="1" ht="11.25" customHeight="1">
      <c r="A85" s="71" t="s">
        <v>106</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107</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424" t="s">
        <v>114</v>
      </c>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73"/>
      <c r="AM88" s="74"/>
    </row>
    <row r="89" spans="1:39" s="75" customFormat="1" ht="11.25" customHeight="1">
      <c r="A89" s="193" t="s">
        <v>108</v>
      </c>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73"/>
      <c r="AM89" s="74"/>
    </row>
    <row r="90" spans="1:39" s="75" customFormat="1" ht="11.25" customHeight="1">
      <c r="A90" s="193" t="s">
        <v>109</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193" t="s">
        <v>115</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193"/>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426" t="s">
        <v>116</v>
      </c>
      <c r="B93" s="425"/>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73"/>
      <c r="AM93" s="74"/>
    </row>
    <row r="94" spans="1:39" s="75" customFormat="1" ht="11.25" customHeight="1">
      <c r="A94" s="193" t="s">
        <v>117</v>
      </c>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73"/>
      <c r="AM94" s="74"/>
    </row>
    <row r="95" spans="1:39" s="75" customFormat="1" ht="11.25" customHeight="1">
      <c r="A95" s="193" t="s">
        <v>110</v>
      </c>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73"/>
      <c r="AM95" s="74"/>
    </row>
    <row r="96" spans="1:39" s="75" customFormat="1" ht="3" customHeight="1">
      <c r="A96" s="193"/>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73"/>
      <c r="AM96" s="74"/>
    </row>
    <row r="97" spans="1:39" s="75" customFormat="1" ht="11.25" customHeight="1">
      <c r="A97" s="424" t="s">
        <v>104</v>
      </c>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73"/>
      <c r="AM97" s="74"/>
    </row>
    <row r="98" spans="1:39" s="75" customFormat="1" ht="11.25" customHeight="1">
      <c r="A98" s="193" t="s">
        <v>111</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193" t="s">
        <v>112</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193"/>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193" t="s">
        <v>118</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119</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120</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129</v>
      </c>
      <c r="C108" s="159" t="s">
        <v>130</v>
      </c>
      <c r="D108" s="159" t="s">
        <v>139</v>
      </c>
      <c r="E108" s="159" t="s">
        <v>140</v>
      </c>
    </row>
    <row r="109" spans="1:39" s="159" customFormat="1" ht="6">
      <c r="A109" s="159" t="s">
        <v>141</v>
      </c>
      <c r="B109" s="160">
        <v>537</v>
      </c>
      <c r="C109" s="160">
        <v>268</v>
      </c>
      <c r="D109" s="160">
        <v>537</v>
      </c>
      <c r="E109" s="160">
        <v>268</v>
      </c>
      <c r="F109" s="159" t="s">
        <v>142</v>
      </c>
      <c r="G109" s="160"/>
    </row>
    <row r="110" spans="1:39" s="159" customFormat="1" ht="6">
      <c r="A110" s="159" t="s">
        <v>143</v>
      </c>
      <c r="B110" s="160">
        <v>684</v>
      </c>
      <c r="C110" s="160">
        <v>342</v>
      </c>
      <c r="D110" s="160">
        <v>684</v>
      </c>
      <c r="E110" s="160">
        <v>342</v>
      </c>
      <c r="F110" s="159" t="s">
        <v>142</v>
      </c>
      <c r="G110" s="160"/>
    </row>
    <row r="111" spans="1:39" s="159" customFormat="1" ht="6">
      <c r="A111" s="159" t="s">
        <v>144</v>
      </c>
      <c r="B111" s="160">
        <v>889</v>
      </c>
      <c r="C111" s="160">
        <v>445</v>
      </c>
      <c r="D111" s="160">
        <v>889</v>
      </c>
      <c r="E111" s="160">
        <v>445</v>
      </c>
      <c r="F111" s="159" t="s">
        <v>142</v>
      </c>
      <c r="G111" s="160"/>
    </row>
    <row r="112" spans="1:39" s="159" customFormat="1" ht="6">
      <c r="A112" s="159" t="s">
        <v>145</v>
      </c>
      <c r="B112" s="160">
        <v>231</v>
      </c>
      <c r="C112" s="160">
        <v>115</v>
      </c>
      <c r="D112" s="160">
        <v>231</v>
      </c>
      <c r="E112" s="160">
        <v>115</v>
      </c>
      <c r="F112" s="159" t="s">
        <v>142</v>
      </c>
      <c r="G112" s="160"/>
    </row>
    <row r="113" spans="1:7" s="159" customFormat="1" ht="6">
      <c r="A113" s="159" t="s">
        <v>18</v>
      </c>
      <c r="B113" s="160">
        <v>226</v>
      </c>
      <c r="C113" s="160">
        <v>113</v>
      </c>
      <c r="D113" s="160">
        <v>226</v>
      </c>
      <c r="E113" s="160">
        <v>113</v>
      </c>
      <c r="F113" s="159" t="s">
        <v>142</v>
      </c>
      <c r="G113" s="160"/>
    </row>
    <row r="114" spans="1:7" s="159" customFormat="1" ht="6">
      <c r="A114" s="159" t="s">
        <v>146</v>
      </c>
      <c r="B114" s="160">
        <v>564</v>
      </c>
      <c r="C114" s="160">
        <v>113</v>
      </c>
      <c r="D114" s="160">
        <v>564</v>
      </c>
      <c r="E114" s="160">
        <v>282</v>
      </c>
      <c r="F114" s="159" t="s">
        <v>142</v>
      </c>
      <c r="G114" s="160"/>
    </row>
    <row r="115" spans="1:7" s="159" customFormat="1" ht="6">
      <c r="A115" s="159" t="s">
        <v>147</v>
      </c>
      <c r="B115" s="160">
        <v>710</v>
      </c>
      <c r="C115" s="160">
        <v>355</v>
      </c>
      <c r="D115" s="160">
        <v>710</v>
      </c>
      <c r="E115" s="160">
        <v>355</v>
      </c>
      <c r="F115" s="159" t="s">
        <v>142</v>
      </c>
      <c r="G115" s="160"/>
    </row>
    <row r="116" spans="1:7" s="159" customFormat="1" ht="6">
      <c r="A116" s="159" t="s">
        <v>148</v>
      </c>
      <c r="B116" s="160">
        <v>1133</v>
      </c>
      <c r="C116" s="160">
        <v>567</v>
      </c>
      <c r="D116" s="160">
        <v>1133</v>
      </c>
      <c r="E116" s="160">
        <v>567</v>
      </c>
      <c r="F116" s="159" t="s">
        <v>142</v>
      </c>
      <c r="G116" s="160"/>
    </row>
    <row r="117" spans="1:7" s="159" customFormat="1" ht="6">
      <c r="A117" s="159" t="s">
        <v>49</v>
      </c>
      <c r="B117" s="174">
        <f t="shared" ref="B117:C118" si="0">D117*$AG$5</f>
        <v>2160</v>
      </c>
      <c r="C117" s="174">
        <f t="shared" si="0"/>
        <v>1040</v>
      </c>
      <c r="D117" s="160">
        <v>27</v>
      </c>
      <c r="E117" s="160">
        <v>13</v>
      </c>
      <c r="F117" s="159" t="s">
        <v>149</v>
      </c>
      <c r="G117" s="160"/>
    </row>
    <row r="118" spans="1:7" s="159" customFormat="1" ht="6">
      <c r="A118" s="159" t="s">
        <v>150</v>
      </c>
      <c r="B118" s="174">
        <f t="shared" si="0"/>
        <v>2160</v>
      </c>
      <c r="C118" s="174">
        <f t="shared" si="0"/>
        <v>1040</v>
      </c>
      <c r="D118" s="160">
        <v>27</v>
      </c>
      <c r="E118" s="160">
        <v>13</v>
      </c>
      <c r="F118" s="159" t="s">
        <v>149</v>
      </c>
      <c r="G118" s="160"/>
    </row>
    <row r="119" spans="1:7" s="159" customFormat="1" ht="6">
      <c r="A119" s="159" t="s">
        <v>19</v>
      </c>
      <c r="B119" s="160">
        <v>320</v>
      </c>
      <c r="C119" s="160">
        <v>160</v>
      </c>
      <c r="D119" s="160">
        <v>320</v>
      </c>
      <c r="E119" s="160">
        <v>160</v>
      </c>
      <c r="F119" s="159" t="s">
        <v>142</v>
      </c>
      <c r="G119" s="160"/>
    </row>
    <row r="120" spans="1:7" s="159" customFormat="1" ht="6">
      <c r="A120" s="159" t="s">
        <v>20</v>
      </c>
      <c r="B120" s="160">
        <v>339</v>
      </c>
      <c r="C120" s="160">
        <v>169</v>
      </c>
      <c r="D120" s="160">
        <v>339</v>
      </c>
      <c r="E120" s="160">
        <v>169</v>
      </c>
      <c r="F120" s="159" t="s">
        <v>142</v>
      </c>
      <c r="G120" s="160"/>
    </row>
    <row r="121" spans="1:7" s="159" customFormat="1" ht="6">
      <c r="A121" s="159" t="s">
        <v>21</v>
      </c>
      <c r="B121" s="160">
        <v>311</v>
      </c>
      <c r="C121" s="160">
        <v>156</v>
      </c>
      <c r="D121" s="160">
        <v>311</v>
      </c>
      <c r="E121" s="160">
        <v>156</v>
      </c>
      <c r="F121" s="159" t="s">
        <v>142</v>
      </c>
      <c r="G121" s="160"/>
    </row>
    <row r="122" spans="1:7" s="159" customFormat="1" ht="6">
      <c r="A122" s="159" t="s">
        <v>22</v>
      </c>
      <c r="B122" s="160">
        <v>137</v>
      </c>
      <c r="C122" s="160">
        <v>68</v>
      </c>
      <c r="D122" s="160">
        <v>137</v>
      </c>
      <c r="E122" s="160">
        <v>68</v>
      </c>
      <c r="F122" s="159" t="s">
        <v>142</v>
      </c>
      <c r="G122" s="160"/>
    </row>
    <row r="123" spans="1:7" s="159" customFormat="1" ht="6">
      <c r="A123" s="159" t="s">
        <v>23</v>
      </c>
      <c r="B123" s="160">
        <v>508</v>
      </c>
      <c r="C123" s="160">
        <v>254</v>
      </c>
      <c r="D123" s="160">
        <v>508</v>
      </c>
      <c r="E123" s="160">
        <v>254</v>
      </c>
      <c r="F123" s="159" t="s">
        <v>142</v>
      </c>
      <c r="G123" s="160"/>
    </row>
    <row r="124" spans="1:7" s="159" customFormat="1" ht="6">
      <c r="A124" s="159" t="s">
        <v>24</v>
      </c>
      <c r="B124" s="160">
        <v>204</v>
      </c>
      <c r="C124" s="160">
        <v>102</v>
      </c>
      <c r="D124" s="160">
        <v>204</v>
      </c>
      <c r="E124" s="160">
        <v>102</v>
      </c>
      <c r="F124" s="159" t="s">
        <v>142</v>
      </c>
      <c r="G124" s="160"/>
    </row>
    <row r="125" spans="1:7" s="159" customFormat="1" ht="6">
      <c r="A125" s="159" t="s">
        <v>25</v>
      </c>
      <c r="B125" s="160">
        <v>148</v>
      </c>
      <c r="C125" s="160">
        <v>74</v>
      </c>
      <c r="D125" s="160">
        <v>148</v>
      </c>
      <c r="E125" s="160">
        <v>74</v>
      </c>
      <c r="F125" s="159" t="s">
        <v>142</v>
      </c>
      <c r="G125" s="160"/>
    </row>
    <row r="126" spans="1:7" s="159" customFormat="1" ht="6">
      <c r="A126" s="159" t="s">
        <v>26</v>
      </c>
      <c r="B126" s="160"/>
      <c r="C126" s="160">
        <v>282</v>
      </c>
      <c r="D126" s="160"/>
      <c r="E126" s="160">
        <v>282</v>
      </c>
      <c r="F126" s="159" t="s">
        <v>142</v>
      </c>
      <c r="G126" s="160"/>
    </row>
    <row r="127" spans="1:7" s="159" customFormat="1" ht="6">
      <c r="A127" s="159" t="s">
        <v>151</v>
      </c>
      <c r="B127" s="160">
        <v>33</v>
      </c>
      <c r="C127" s="160">
        <v>16</v>
      </c>
      <c r="D127" s="160">
        <v>33</v>
      </c>
      <c r="E127" s="160">
        <v>16</v>
      </c>
      <c r="F127" s="159" t="s">
        <v>142</v>
      </c>
      <c r="G127" s="160"/>
    </row>
    <row r="128" spans="1:7" s="159" customFormat="1" ht="6">
      <c r="A128" s="159" t="s">
        <v>27</v>
      </c>
      <c r="B128" s="160">
        <v>475</v>
      </c>
      <c r="C128" s="160">
        <v>237</v>
      </c>
      <c r="D128" s="160">
        <v>475</v>
      </c>
      <c r="E128" s="160">
        <v>237</v>
      </c>
      <c r="F128" s="159" t="s">
        <v>142</v>
      </c>
      <c r="G128" s="160"/>
    </row>
    <row r="129" spans="1:7" s="159" customFormat="1" ht="6">
      <c r="A129" s="159" t="s">
        <v>28</v>
      </c>
      <c r="B129" s="160">
        <v>638</v>
      </c>
      <c r="C129" s="160">
        <v>319</v>
      </c>
      <c r="D129" s="160">
        <v>638</v>
      </c>
      <c r="E129" s="160">
        <v>319</v>
      </c>
      <c r="F129" s="159" t="s">
        <v>142</v>
      </c>
      <c r="G129" s="160"/>
    </row>
    <row r="130" spans="1:7" s="159" customFormat="1" ht="6">
      <c r="A130" s="159" t="s">
        <v>29</v>
      </c>
      <c r="B130" s="160">
        <f>D130*$AG$5</f>
        <v>3040</v>
      </c>
      <c r="C130" s="160">
        <f>E130*$AG$5</f>
        <v>1520</v>
      </c>
      <c r="D130" s="160">
        <v>38</v>
      </c>
      <c r="E130" s="160">
        <v>19</v>
      </c>
      <c r="F130" s="159" t="s">
        <v>149</v>
      </c>
      <c r="G130" s="160"/>
    </row>
    <row r="131" spans="1:7" s="159" customFormat="1" ht="6">
      <c r="A131" s="159" t="s">
        <v>30</v>
      </c>
      <c r="B131" s="160">
        <f>D131*$AG$5</f>
        <v>3200</v>
      </c>
      <c r="C131" s="160">
        <f t="shared" ref="C131:C143" si="1">E131*$AG$5</f>
        <v>1600</v>
      </c>
      <c r="D131" s="160">
        <v>40</v>
      </c>
      <c r="E131" s="160">
        <v>20</v>
      </c>
      <c r="F131" s="159" t="s">
        <v>149</v>
      </c>
      <c r="G131" s="160"/>
    </row>
    <row r="132" spans="1:7" s="159" customFormat="1" ht="6">
      <c r="A132" s="159" t="s">
        <v>31</v>
      </c>
      <c r="B132" s="160">
        <f t="shared" ref="B132:B143" si="2">D132*$AG$5</f>
        <v>3040</v>
      </c>
      <c r="C132" s="160">
        <f t="shared" si="1"/>
        <v>1520</v>
      </c>
      <c r="D132" s="160">
        <v>38</v>
      </c>
      <c r="E132" s="160">
        <v>19</v>
      </c>
      <c r="F132" s="159" t="s">
        <v>149</v>
      </c>
      <c r="G132" s="160"/>
    </row>
    <row r="133" spans="1:7" s="159" customFormat="1" ht="6">
      <c r="A133" s="159" t="s">
        <v>32</v>
      </c>
      <c r="B133" s="160">
        <f t="shared" si="2"/>
        <v>3840</v>
      </c>
      <c r="C133" s="160">
        <f t="shared" si="1"/>
        <v>1920</v>
      </c>
      <c r="D133" s="160">
        <v>48</v>
      </c>
      <c r="E133" s="160">
        <v>24</v>
      </c>
      <c r="F133" s="159" t="s">
        <v>149</v>
      </c>
      <c r="G133" s="160"/>
    </row>
    <row r="134" spans="1:7" s="159" customFormat="1" ht="6">
      <c r="A134" s="159" t="s">
        <v>33</v>
      </c>
      <c r="B134" s="160">
        <f t="shared" si="2"/>
        <v>3440</v>
      </c>
      <c r="C134" s="160">
        <f t="shared" si="1"/>
        <v>1680</v>
      </c>
      <c r="D134" s="160">
        <v>43</v>
      </c>
      <c r="E134" s="160">
        <v>21</v>
      </c>
      <c r="F134" s="159" t="s">
        <v>149</v>
      </c>
      <c r="G134" s="160"/>
    </row>
    <row r="135" spans="1:7" s="159" customFormat="1" ht="6">
      <c r="A135" s="159" t="s">
        <v>34</v>
      </c>
      <c r="B135" s="160">
        <f t="shared" si="2"/>
        <v>2880</v>
      </c>
      <c r="C135" s="160">
        <f t="shared" si="1"/>
        <v>1440</v>
      </c>
      <c r="D135" s="160">
        <v>36</v>
      </c>
      <c r="E135" s="160">
        <v>18</v>
      </c>
      <c r="F135" s="159" t="s">
        <v>149</v>
      </c>
      <c r="G135" s="160"/>
    </row>
    <row r="136" spans="1:7" s="159" customFormat="1" ht="6">
      <c r="A136" s="159" t="s">
        <v>152</v>
      </c>
      <c r="B136" s="160">
        <f t="shared" si="2"/>
        <v>2960</v>
      </c>
      <c r="C136" s="160">
        <f t="shared" si="1"/>
        <v>1520</v>
      </c>
      <c r="D136" s="160">
        <v>37</v>
      </c>
      <c r="E136" s="160">
        <v>19</v>
      </c>
      <c r="F136" s="159" t="s">
        <v>149</v>
      </c>
      <c r="G136" s="160"/>
    </row>
    <row r="137" spans="1:7" s="159" customFormat="1" ht="6">
      <c r="A137" s="159" t="s">
        <v>153</v>
      </c>
      <c r="B137" s="160">
        <f t="shared" si="2"/>
        <v>2800</v>
      </c>
      <c r="C137" s="160">
        <f t="shared" si="1"/>
        <v>1440</v>
      </c>
      <c r="D137" s="160">
        <v>35</v>
      </c>
      <c r="E137" s="160">
        <v>18</v>
      </c>
      <c r="F137" s="159" t="s">
        <v>149</v>
      </c>
      <c r="G137" s="160"/>
    </row>
    <row r="138" spans="1:7" s="159" customFormat="1" ht="6">
      <c r="A138" s="159" t="s">
        <v>154</v>
      </c>
      <c r="B138" s="160">
        <f t="shared" si="2"/>
        <v>2960</v>
      </c>
      <c r="C138" s="160">
        <f t="shared" si="1"/>
        <v>1520</v>
      </c>
      <c r="D138" s="160">
        <v>37</v>
      </c>
      <c r="E138" s="160">
        <v>19</v>
      </c>
      <c r="F138" s="159" t="s">
        <v>149</v>
      </c>
      <c r="G138" s="160"/>
    </row>
    <row r="139" spans="1:7" s="159" customFormat="1" ht="6">
      <c r="A139" s="159" t="s">
        <v>155</v>
      </c>
      <c r="B139" s="160">
        <f t="shared" si="2"/>
        <v>2800</v>
      </c>
      <c r="C139" s="160">
        <f t="shared" si="1"/>
        <v>1440</v>
      </c>
      <c r="D139" s="160">
        <v>35</v>
      </c>
      <c r="E139" s="160">
        <v>18</v>
      </c>
      <c r="F139" s="159" t="s">
        <v>149</v>
      </c>
      <c r="G139" s="160"/>
    </row>
    <row r="140" spans="1:7" s="159" customFormat="1" ht="6">
      <c r="A140" s="159" t="s">
        <v>156</v>
      </c>
      <c r="B140" s="160">
        <f t="shared" si="2"/>
        <v>2960</v>
      </c>
      <c r="C140" s="160">
        <f t="shared" si="1"/>
        <v>1520</v>
      </c>
      <c r="D140" s="160">
        <v>37</v>
      </c>
      <c r="E140" s="160">
        <v>19</v>
      </c>
      <c r="F140" s="159" t="s">
        <v>149</v>
      </c>
      <c r="G140" s="160"/>
    </row>
    <row r="141" spans="1:7" s="159" customFormat="1" ht="6">
      <c r="A141" s="159" t="s">
        <v>157</v>
      </c>
      <c r="B141" s="160">
        <f t="shared" si="2"/>
        <v>2800</v>
      </c>
      <c r="C141" s="160">
        <f t="shared" si="1"/>
        <v>1440</v>
      </c>
      <c r="D141" s="160">
        <v>35</v>
      </c>
      <c r="E141" s="160">
        <v>18</v>
      </c>
      <c r="F141" s="159" t="s">
        <v>149</v>
      </c>
      <c r="G141" s="160"/>
    </row>
    <row r="142" spans="1:7" s="159" customFormat="1" ht="6">
      <c r="A142" s="159" t="s">
        <v>158</v>
      </c>
      <c r="B142" s="160">
        <f t="shared" si="2"/>
        <v>2960</v>
      </c>
      <c r="C142" s="160">
        <f t="shared" si="1"/>
        <v>1520</v>
      </c>
      <c r="D142" s="160">
        <v>37</v>
      </c>
      <c r="E142" s="160">
        <v>19</v>
      </c>
      <c r="F142" s="159" t="s">
        <v>149</v>
      </c>
      <c r="G142" s="160"/>
    </row>
    <row r="143" spans="1:7" s="159" customFormat="1" ht="6">
      <c r="A143" s="159" t="s">
        <v>159</v>
      </c>
      <c r="B143" s="160">
        <f t="shared" si="2"/>
        <v>2800</v>
      </c>
      <c r="C143" s="160">
        <f t="shared" si="1"/>
        <v>1440</v>
      </c>
      <c r="D143" s="160">
        <v>35</v>
      </c>
      <c r="E143" s="160">
        <v>18</v>
      </c>
      <c r="F143" s="159" t="s">
        <v>149</v>
      </c>
      <c r="G143" s="160"/>
    </row>
    <row r="144" spans="1:7" s="159" customFormat="1" ht="6"/>
    <row r="145" spans="1:7" s="159" customFormat="1" ht="6">
      <c r="A145" s="159" t="s">
        <v>131</v>
      </c>
      <c r="B145" s="159" t="s">
        <v>160</v>
      </c>
    </row>
    <row r="146" spans="1:7" s="159" customFormat="1" ht="6">
      <c r="A146" s="159" t="s">
        <v>132</v>
      </c>
      <c r="B146" s="159">
        <v>0</v>
      </c>
      <c r="C146" s="159" t="b">
        <v>0</v>
      </c>
      <c r="D146" s="159" t="b">
        <v>0</v>
      </c>
      <c r="E146" s="159" t="b">
        <v>0</v>
      </c>
      <c r="F146" s="159">
        <v>0</v>
      </c>
      <c r="G146" s="159">
        <v>0</v>
      </c>
    </row>
    <row r="147" spans="1:7" s="159" customFormat="1" ht="6">
      <c r="A147" s="159" t="s">
        <v>133</v>
      </c>
    </row>
    <row r="148" spans="1:7" s="159" customFormat="1" ht="6">
      <c r="A148" s="159" t="s">
        <v>134</v>
      </c>
    </row>
    <row r="149" spans="1:7" s="159" customFormat="1" ht="6">
      <c r="A149" s="159" t="s">
        <v>135</v>
      </c>
    </row>
    <row r="150" spans="1:7" s="159" customFormat="1" ht="6">
      <c r="A150" s="159" t="s">
        <v>136</v>
      </c>
    </row>
    <row r="151" spans="1:7" s="159" customFormat="1" ht="6">
      <c r="A151" s="159" t="s">
        <v>137</v>
      </c>
    </row>
    <row r="152" spans="1:7" s="159" customFormat="1" ht="6">
      <c r="A152" s="159" t="s">
        <v>138</v>
      </c>
    </row>
  </sheetData>
  <sheetProtection formatCells="0" formatColumns="0" formatRows="0" insertColumns="0" insertRows="0" autoFilter="0"/>
  <mergeCells count="170">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B64:AC64"/>
    <mergeCell ref="A56:E56"/>
    <mergeCell ref="F56:J56"/>
    <mergeCell ref="K56:AM56"/>
    <mergeCell ref="W58:Z58"/>
    <mergeCell ref="AA58:AC58"/>
    <mergeCell ref="AD58:AE58"/>
    <mergeCell ref="AF58:AH58"/>
    <mergeCell ref="AI58:AK58"/>
    <mergeCell ref="AL58:AM58"/>
    <mergeCell ref="A54:E54"/>
    <mergeCell ref="F54:J54"/>
    <mergeCell ref="K54:AM54"/>
    <mergeCell ref="A55:E55"/>
    <mergeCell ref="F55:J55"/>
    <mergeCell ref="K55:AM55"/>
    <mergeCell ref="A52:E52"/>
    <mergeCell ref="F52:J52"/>
    <mergeCell ref="K52:AM52"/>
    <mergeCell ref="A53:E53"/>
    <mergeCell ref="F53:J53"/>
    <mergeCell ref="K53:AM53"/>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Y13:AA13"/>
    <mergeCell ref="AB13:AC13"/>
    <mergeCell ref="A28:E28"/>
    <mergeCell ref="F28:J28"/>
    <mergeCell ref="K28:AM28"/>
    <mergeCell ref="A29:E29"/>
    <mergeCell ref="F29:J29"/>
    <mergeCell ref="K29:AM29"/>
    <mergeCell ref="AD13:AH13"/>
    <mergeCell ref="AI13:AK13"/>
    <mergeCell ref="AL13:AM13"/>
    <mergeCell ref="H14:J14"/>
    <mergeCell ref="K14:AE14"/>
    <mergeCell ref="C15:AM22"/>
    <mergeCell ref="AB25:AC25"/>
    <mergeCell ref="A10:H11"/>
    <mergeCell ref="K13:N13"/>
    <mergeCell ref="O13:Q13"/>
    <mergeCell ref="R13:S13"/>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T13:X13"/>
  </mergeCells>
  <phoneticPr fontId="2"/>
  <dataValidations count="4">
    <dataValidation imeMode="halfAlpha" allowBlank="1" showInputMessage="1" showErrorMessage="1" sqref="S58:V58 AD57:AH57 S57:X57 J57:N58 AM57" xr:uid="{5F263A90-29BC-4EFA-BE1C-F9A24EF007DA}"/>
    <dataValidation type="list" allowBlank="1" showInputMessage="1" showErrorMessage="1" sqref="H14:J14" xr:uid="{017F7A74-4D83-4AB5-8E78-4615F8F6095D}">
      <formula1>$A$145:$A$150</formula1>
    </dataValidation>
    <dataValidation type="list" allowBlank="1" showInputMessage="1" showErrorMessage="1" sqref="H59:J59" xr:uid="{24D91C41-A748-4C9C-BAA0-32C2DCB46E46}">
      <formula1>$A$151:$A$152</formula1>
    </dataValidation>
    <dataValidation type="list" allowBlank="1" showInputMessage="1" showErrorMessage="1" sqref="L5:AB5" xr:uid="{18CC22EA-8FE7-4FD3-A244-3CC39E5B4513}">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8C355-1FED-47F2-A639-F772280182FD}">
  <sheetPr>
    <tabColor theme="9"/>
  </sheetPr>
  <dimension ref="A1:AT152"/>
  <sheetViews>
    <sheetView showGridLines="0" view="pageBreakPreview" zoomScale="120" zoomScaleNormal="120" zoomScaleSheetLayoutView="120" workbookViewId="0">
      <selection activeCell="C2" sqref="C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205</v>
      </c>
    </row>
    <row r="3" spans="1:46" s="35" customFormat="1" ht="12" customHeight="1">
      <c r="A3" s="350" t="s">
        <v>168</v>
      </c>
      <c r="B3" s="31" t="s">
        <v>0</v>
      </c>
      <c r="C3" s="32"/>
      <c r="D3" s="32"/>
      <c r="E3" s="33"/>
      <c r="F3" s="33"/>
      <c r="G3" s="33"/>
      <c r="H3" s="33"/>
      <c r="I3" s="33"/>
      <c r="J3" s="33"/>
      <c r="K3" s="34"/>
      <c r="L3" s="353" t="s">
        <v>244</v>
      </c>
      <c r="M3" s="354"/>
      <c r="N3" s="354"/>
      <c r="O3" s="354"/>
      <c r="P3" s="354"/>
      <c r="Q3" s="354"/>
      <c r="R3" s="354"/>
      <c r="S3" s="354"/>
      <c r="T3" s="354"/>
      <c r="U3" s="354"/>
      <c r="V3" s="354"/>
      <c r="W3" s="354"/>
      <c r="X3" s="354"/>
      <c r="Y3" s="354"/>
      <c r="Z3" s="354"/>
      <c r="AA3" s="354"/>
      <c r="AB3" s="354"/>
      <c r="AC3" s="354"/>
      <c r="AD3" s="354"/>
      <c r="AE3" s="354"/>
      <c r="AF3" s="355"/>
      <c r="AG3" s="333" t="s">
        <v>69</v>
      </c>
      <c r="AH3" s="334"/>
      <c r="AI3" s="334"/>
      <c r="AJ3" s="334"/>
      <c r="AK3" s="334"/>
      <c r="AL3" s="334"/>
      <c r="AM3" s="335"/>
    </row>
    <row r="4" spans="1:46" s="35" customFormat="1" ht="20.25" customHeight="1">
      <c r="A4" s="351"/>
      <c r="B4" s="36" t="s">
        <v>169</v>
      </c>
      <c r="C4" s="37"/>
      <c r="D4" s="37"/>
      <c r="E4" s="38"/>
      <c r="F4" s="38"/>
      <c r="G4" s="38"/>
      <c r="H4" s="38"/>
      <c r="I4" s="38"/>
      <c r="J4" s="38"/>
      <c r="K4" s="39"/>
      <c r="L4" s="347" t="s">
        <v>241</v>
      </c>
      <c r="M4" s="348"/>
      <c r="N4" s="348"/>
      <c r="O4" s="348"/>
      <c r="P4" s="348"/>
      <c r="Q4" s="348"/>
      <c r="R4" s="348"/>
      <c r="S4" s="348"/>
      <c r="T4" s="348"/>
      <c r="U4" s="348"/>
      <c r="V4" s="348"/>
      <c r="W4" s="348"/>
      <c r="X4" s="348"/>
      <c r="Y4" s="348"/>
      <c r="Z4" s="348"/>
      <c r="AA4" s="348"/>
      <c r="AB4" s="348"/>
      <c r="AC4" s="348"/>
      <c r="AD4" s="348"/>
      <c r="AE4" s="348"/>
      <c r="AF4" s="349"/>
      <c r="AG4" s="356" t="s">
        <v>240</v>
      </c>
      <c r="AH4" s="357"/>
      <c r="AI4" s="357"/>
      <c r="AJ4" s="357"/>
      <c r="AK4" s="357"/>
      <c r="AL4" s="357"/>
      <c r="AM4" s="358"/>
      <c r="AP4" s="338"/>
      <c r="AQ4" s="338"/>
      <c r="AR4" s="338"/>
      <c r="AS4" s="338"/>
      <c r="AT4" s="338"/>
    </row>
    <row r="5" spans="1:46" s="35" customFormat="1" ht="20.25" customHeight="1">
      <c r="A5" s="351"/>
      <c r="B5" s="173" t="s">
        <v>79</v>
      </c>
      <c r="C5" s="172"/>
      <c r="D5" s="172"/>
      <c r="E5" s="40"/>
      <c r="F5" s="40"/>
      <c r="G5" s="40"/>
      <c r="H5" s="40"/>
      <c r="I5" s="40"/>
      <c r="J5" s="40"/>
      <c r="K5" s="41"/>
      <c r="L5" s="359" t="s">
        <v>141</v>
      </c>
      <c r="M5" s="360"/>
      <c r="N5" s="360"/>
      <c r="O5" s="360"/>
      <c r="P5" s="360"/>
      <c r="Q5" s="360"/>
      <c r="R5" s="360"/>
      <c r="S5" s="360"/>
      <c r="T5" s="360"/>
      <c r="U5" s="360"/>
      <c r="V5" s="360"/>
      <c r="W5" s="360"/>
      <c r="X5" s="360"/>
      <c r="Y5" s="360"/>
      <c r="Z5" s="360"/>
      <c r="AA5" s="360"/>
      <c r="AB5" s="361"/>
      <c r="AC5" s="362" t="s">
        <v>70</v>
      </c>
      <c r="AD5" s="363"/>
      <c r="AE5" s="363"/>
      <c r="AF5" s="364"/>
      <c r="AG5" s="365"/>
      <c r="AH5" s="365"/>
      <c r="AI5" s="365"/>
      <c r="AJ5" s="365"/>
      <c r="AK5" s="365"/>
      <c r="AL5" s="366" t="s">
        <v>71</v>
      </c>
      <c r="AM5" s="367"/>
      <c r="AP5" s="338"/>
      <c r="AQ5" s="338"/>
      <c r="AR5" s="338"/>
      <c r="AS5" s="338"/>
      <c r="AT5" s="338"/>
    </row>
    <row r="6" spans="1:46" s="35" customFormat="1" ht="13.5" customHeight="1">
      <c r="A6" s="351"/>
      <c r="B6" s="339" t="s">
        <v>170</v>
      </c>
      <c r="C6" s="340"/>
      <c r="D6" s="340"/>
      <c r="E6" s="340"/>
      <c r="F6" s="340"/>
      <c r="G6" s="340"/>
      <c r="H6" s="340"/>
      <c r="I6" s="340"/>
      <c r="J6" s="340"/>
      <c r="K6" s="341"/>
      <c r="L6" s="42" t="s">
        <v>6</v>
      </c>
      <c r="M6" s="42"/>
      <c r="N6" s="42"/>
      <c r="O6" s="42"/>
      <c r="P6" s="42"/>
      <c r="Q6" s="345" t="s">
        <v>242</v>
      </c>
      <c r="R6" s="345"/>
      <c r="S6" s="42" t="s">
        <v>7</v>
      </c>
      <c r="T6" s="345" t="s">
        <v>243</v>
      </c>
      <c r="U6" s="345"/>
      <c r="V6" s="345"/>
      <c r="W6" s="42" t="s">
        <v>8</v>
      </c>
      <c r="X6" s="42"/>
      <c r="Y6" s="42"/>
      <c r="Z6" s="42"/>
      <c r="AA6" s="42"/>
      <c r="AB6" s="42"/>
      <c r="AC6" s="43" t="s">
        <v>72</v>
      </c>
      <c r="AD6" s="42"/>
      <c r="AE6" s="42"/>
      <c r="AF6" s="42"/>
      <c r="AG6" s="42"/>
      <c r="AH6" s="42"/>
      <c r="AI6" s="42"/>
      <c r="AJ6" s="42"/>
      <c r="AK6" s="42"/>
      <c r="AL6" s="42"/>
      <c r="AM6" s="44"/>
      <c r="AP6" s="12"/>
      <c r="AQ6" s="22"/>
      <c r="AR6" s="22"/>
      <c r="AS6" s="22"/>
      <c r="AT6" s="346"/>
    </row>
    <row r="7" spans="1:46" s="35" customFormat="1" ht="20.25" customHeight="1">
      <c r="A7" s="351"/>
      <c r="B7" s="342"/>
      <c r="C7" s="343"/>
      <c r="D7" s="343"/>
      <c r="E7" s="343"/>
      <c r="F7" s="343"/>
      <c r="G7" s="343"/>
      <c r="H7" s="343"/>
      <c r="I7" s="343"/>
      <c r="J7" s="343"/>
      <c r="K7" s="344"/>
      <c r="L7" s="347" t="s">
        <v>245</v>
      </c>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9"/>
      <c r="AP7" s="22"/>
      <c r="AQ7" s="22"/>
      <c r="AR7" s="22"/>
      <c r="AS7" s="22"/>
      <c r="AT7" s="346"/>
    </row>
    <row r="8" spans="1:46" s="35" customFormat="1" ht="20.25" customHeight="1">
      <c r="A8" s="351"/>
      <c r="B8" s="45" t="s">
        <v>9</v>
      </c>
      <c r="C8" s="197"/>
      <c r="D8" s="197"/>
      <c r="E8" s="46"/>
      <c r="F8" s="46"/>
      <c r="G8" s="46"/>
      <c r="H8" s="46"/>
      <c r="I8" s="46"/>
      <c r="J8" s="46"/>
      <c r="K8" s="46"/>
      <c r="L8" s="45" t="s">
        <v>10</v>
      </c>
      <c r="M8" s="46"/>
      <c r="N8" s="46"/>
      <c r="O8" s="46"/>
      <c r="P8" s="46"/>
      <c r="Q8" s="46"/>
      <c r="R8" s="47"/>
      <c r="S8" s="216" t="s">
        <v>246</v>
      </c>
      <c r="T8" s="217"/>
      <c r="U8" s="217"/>
      <c r="V8" s="217"/>
      <c r="W8" s="217"/>
      <c r="X8" s="217"/>
      <c r="Y8" s="218"/>
      <c r="Z8" s="45" t="s">
        <v>64</v>
      </c>
      <c r="AA8" s="46"/>
      <c r="AB8" s="46"/>
      <c r="AC8" s="46"/>
      <c r="AD8" s="46"/>
      <c r="AE8" s="46"/>
      <c r="AF8" s="47"/>
      <c r="AG8" s="216" t="s">
        <v>247</v>
      </c>
      <c r="AH8" s="217"/>
      <c r="AI8" s="217"/>
      <c r="AJ8" s="217"/>
      <c r="AK8" s="217"/>
      <c r="AL8" s="217"/>
      <c r="AM8" s="218"/>
    </row>
    <row r="9" spans="1:46" s="35" customFormat="1" ht="20.25" customHeight="1">
      <c r="A9" s="352"/>
      <c r="B9" s="45" t="s">
        <v>42</v>
      </c>
      <c r="C9" s="197"/>
      <c r="D9" s="197"/>
      <c r="E9" s="46"/>
      <c r="F9" s="46"/>
      <c r="G9" s="46"/>
      <c r="H9" s="46"/>
      <c r="I9" s="46"/>
      <c r="J9" s="46"/>
      <c r="K9" s="46"/>
      <c r="L9" s="216" t="s">
        <v>248</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8"/>
    </row>
    <row r="10" spans="1:46" s="35" customFormat="1" ht="18" customHeight="1">
      <c r="A10" s="327" t="s">
        <v>113</v>
      </c>
      <c r="B10" s="328"/>
      <c r="C10" s="328"/>
      <c r="D10" s="328"/>
      <c r="E10" s="328"/>
      <c r="F10" s="328"/>
      <c r="G10" s="328"/>
      <c r="H10" s="329"/>
      <c r="I10" s="48"/>
      <c r="J10" s="17" t="s">
        <v>99</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30"/>
      <c r="B11" s="331"/>
      <c r="C11" s="331"/>
      <c r="D11" s="331"/>
      <c r="E11" s="331"/>
      <c r="F11" s="331"/>
      <c r="G11" s="331"/>
      <c r="H11" s="332"/>
      <c r="I11" s="51"/>
      <c r="J11" s="52" t="s">
        <v>121</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7"/>
      <c r="U12" s="197"/>
      <c r="V12" s="197"/>
      <c r="W12" s="197"/>
      <c r="X12" s="197"/>
      <c r="Y12" s="197"/>
      <c r="Z12" s="197"/>
      <c r="AA12" s="197"/>
      <c r="AB12" s="197"/>
      <c r="AC12" s="197"/>
      <c r="AD12" s="197"/>
      <c r="AE12" s="197"/>
      <c r="AF12" s="197"/>
      <c r="AG12" s="197"/>
      <c r="AH12" s="197"/>
      <c r="AI12" s="197"/>
      <c r="AJ12" s="197"/>
      <c r="AK12" s="197"/>
      <c r="AL12" s="197"/>
      <c r="AM12" s="197"/>
    </row>
    <row r="13" spans="1:46" s="35" customFormat="1" ht="20.25" customHeight="1">
      <c r="A13" s="54" t="s">
        <v>99</v>
      </c>
      <c r="B13" s="29"/>
      <c r="C13" s="23"/>
      <c r="D13" s="23"/>
      <c r="E13" s="23"/>
      <c r="F13" s="23"/>
      <c r="G13" s="23"/>
      <c r="H13" s="23"/>
      <c r="I13" s="55"/>
      <c r="J13" s="21"/>
      <c r="K13" s="333" t="s">
        <v>75</v>
      </c>
      <c r="L13" s="334"/>
      <c r="M13" s="334"/>
      <c r="N13" s="335"/>
      <c r="O13" s="336">
        <f>IF(L5="","",VLOOKUP(L5,$A$109:$B$143,2,0))</f>
        <v>537</v>
      </c>
      <c r="P13" s="337"/>
      <c r="Q13" s="337"/>
      <c r="R13" s="334" t="s">
        <v>61</v>
      </c>
      <c r="S13" s="335"/>
      <c r="T13" s="368" t="s">
        <v>185</v>
      </c>
      <c r="U13" s="369"/>
      <c r="V13" s="369"/>
      <c r="W13" s="369"/>
      <c r="X13" s="370"/>
      <c r="Y13" s="371">
        <f>ROUNDDOWN($F$49/1000,0)</f>
        <v>130</v>
      </c>
      <c r="Z13" s="372"/>
      <c r="AA13" s="372"/>
      <c r="AB13" s="373" t="s">
        <v>61</v>
      </c>
      <c r="AC13" s="374"/>
      <c r="AD13" s="368" t="s">
        <v>186</v>
      </c>
      <c r="AE13" s="369"/>
      <c r="AF13" s="369"/>
      <c r="AG13" s="369"/>
      <c r="AH13" s="370"/>
      <c r="AI13" s="371">
        <f>ROUNDDOWN($F$56/1000,0)</f>
        <v>0</v>
      </c>
      <c r="AJ13" s="372"/>
      <c r="AK13" s="372"/>
      <c r="AL13" s="373" t="s">
        <v>61</v>
      </c>
      <c r="AM13" s="374"/>
    </row>
    <row r="14" spans="1:46" s="35" customFormat="1" ht="20.25" customHeight="1">
      <c r="A14" s="56" t="s">
        <v>43</v>
      </c>
      <c r="B14" s="198"/>
      <c r="C14" s="18"/>
      <c r="D14" s="18"/>
      <c r="E14" s="18"/>
      <c r="F14" s="18"/>
      <c r="G14" s="18"/>
      <c r="H14" s="380" t="s">
        <v>131</v>
      </c>
      <c r="I14" s="381"/>
      <c r="J14" s="382"/>
      <c r="K14" s="383" t="s">
        <v>122</v>
      </c>
      <c r="L14" s="384"/>
      <c r="M14" s="384"/>
      <c r="N14" s="384"/>
      <c r="O14" s="384"/>
      <c r="P14" s="384"/>
      <c r="Q14" s="384"/>
      <c r="R14" s="384"/>
      <c r="S14" s="384"/>
      <c r="T14" s="384"/>
      <c r="U14" s="384"/>
      <c r="V14" s="384"/>
      <c r="W14" s="384"/>
      <c r="X14" s="384"/>
      <c r="Y14" s="384"/>
      <c r="Z14" s="384"/>
      <c r="AA14" s="384"/>
      <c r="AB14" s="384"/>
      <c r="AC14" s="384"/>
      <c r="AD14" s="384"/>
      <c r="AE14" s="384"/>
      <c r="AF14" s="57" t="s">
        <v>73</v>
      </c>
      <c r="AG14" s="58"/>
      <c r="AH14" s="58"/>
      <c r="AI14" s="19">
        <v>1</v>
      </c>
      <c r="AJ14" s="19"/>
      <c r="AK14" s="197"/>
      <c r="AL14" s="18"/>
      <c r="AM14" s="59"/>
    </row>
    <row r="15" spans="1:46" s="35" customFormat="1" ht="21" customHeight="1">
      <c r="A15" s="60"/>
      <c r="B15" s="12"/>
      <c r="C15" s="385" t="s">
        <v>194</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row>
    <row r="16" spans="1:46" s="35" customFormat="1" ht="21" customHeight="1">
      <c r="A16" s="61"/>
      <c r="B16" s="11"/>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row>
    <row r="17" spans="1:39" s="35" customFormat="1" ht="21" customHeight="1">
      <c r="A17" s="61"/>
      <c r="B17" s="11"/>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6"/>
    </row>
    <row r="18" spans="1:39" s="35" customFormat="1" ht="21" customHeight="1">
      <c r="A18" s="61"/>
      <c r="B18" s="11"/>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6"/>
    </row>
    <row r="19" spans="1:39" s="35" customFormat="1" ht="21" customHeight="1">
      <c r="A19" s="61"/>
      <c r="B19" s="11"/>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row>
    <row r="20" spans="1:39" s="35" customFormat="1" ht="21" customHeight="1">
      <c r="A20" s="61"/>
      <c r="B20" s="11"/>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6"/>
    </row>
    <row r="21" spans="1:39" s="35" customFormat="1" ht="21" customHeight="1">
      <c r="A21" s="61"/>
      <c r="B21" s="11"/>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6"/>
    </row>
    <row r="22" spans="1:39" s="35" customFormat="1" ht="21" customHeight="1">
      <c r="A22" s="62"/>
      <c r="B22" s="14"/>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8"/>
    </row>
    <row r="23" spans="1:39" s="35" customFormat="1" ht="18.75" customHeight="1">
      <c r="A23" s="203" t="s">
        <v>189</v>
      </c>
      <c r="B23" s="16"/>
      <c r="C23" s="16"/>
      <c r="D23" s="16"/>
      <c r="E23" s="1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8"/>
    </row>
    <row r="24" spans="1:39" s="35" customFormat="1" ht="18.75" customHeight="1">
      <c r="A24" s="206"/>
      <c r="B24" s="22"/>
      <c r="C24" s="22"/>
      <c r="D24" s="22"/>
      <c r="E24" s="22"/>
      <c r="F24" s="201"/>
      <c r="G24" s="201"/>
      <c r="H24" s="201"/>
      <c r="I24" s="201"/>
      <c r="J24" s="201"/>
      <c r="K24" s="201"/>
      <c r="L24" s="201"/>
      <c r="M24" s="201"/>
      <c r="N24" s="201"/>
      <c r="O24" s="210" t="s">
        <v>204</v>
      </c>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2"/>
    </row>
    <row r="25" spans="1:39" s="35" customFormat="1" ht="18.75" customHeight="1">
      <c r="A25" s="206"/>
      <c r="B25" s="22"/>
      <c r="C25" s="22"/>
      <c r="D25" s="22"/>
      <c r="E25" s="22"/>
      <c r="F25" s="201"/>
      <c r="G25" s="201"/>
      <c r="H25" s="201"/>
      <c r="I25" s="201"/>
      <c r="J25" s="201"/>
      <c r="K25" s="201"/>
      <c r="L25" s="201"/>
      <c r="M25" s="201"/>
      <c r="N25" s="201"/>
      <c r="O25" s="204" t="s">
        <v>200</v>
      </c>
      <c r="P25" s="201"/>
      <c r="Q25" s="201"/>
      <c r="R25" s="201"/>
      <c r="S25" s="201"/>
      <c r="T25" s="201"/>
      <c r="U25" s="201"/>
      <c r="V25" s="201"/>
      <c r="W25" s="201"/>
      <c r="X25" s="201"/>
      <c r="Y25" s="201"/>
      <c r="Z25" s="201"/>
      <c r="AA25" s="201"/>
      <c r="AB25" s="389">
        <v>2000</v>
      </c>
      <c r="AC25" s="389"/>
      <c r="AD25" s="201" t="s">
        <v>201</v>
      </c>
      <c r="AE25" s="204" t="s">
        <v>202</v>
      </c>
      <c r="AF25" s="201"/>
      <c r="AG25" s="201"/>
      <c r="AH25" s="201"/>
      <c r="AI25" s="201"/>
      <c r="AJ25" s="201"/>
      <c r="AK25" s="201"/>
      <c r="AL25" s="201"/>
      <c r="AM25" s="202"/>
    </row>
    <row r="26" spans="1:39" s="35" customFormat="1" ht="18.75" customHeight="1">
      <c r="A26" s="206"/>
      <c r="B26" s="22"/>
      <c r="C26" s="22"/>
      <c r="D26" s="22"/>
      <c r="E26" s="22"/>
      <c r="F26" s="201"/>
      <c r="G26" s="201"/>
      <c r="H26" s="201"/>
      <c r="I26" s="201"/>
      <c r="J26" s="201"/>
      <c r="K26" s="201"/>
      <c r="L26" s="201"/>
      <c r="M26" s="201"/>
      <c r="N26" s="201"/>
      <c r="O26" s="201"/>
      <c r="P26" s="201"/>
      <c r="Q26" s="201"/>
      <c r="R26" s="201"/>
      <c r="S26" s="201"/>
      <c r="T26" s="201"/>
      <c r="U26" s="201"/>
      <c r="V26" s="201"/>
      <c r="W26" s="201"/>
      <c r="X26" s="204" t="s">
        <v>198</v>
      </c>
      <c r="Y26" s="201"/>
      <c r="Z26" s="201"/>
      <c r="AA26" s="201"/>
      <c r="AB26" s="204" t="s">
        <v>203</v>
      </c>
      <c r="AC26" s="201"/>
      <c r="AD26" s="201"/>
      <c r="AE26" s="201"/>
      <c r="AF26" s="201"/>
      <c r="AG26" s="201"/>
      <c r="AH26" s="201"/>
      <c r="AI26" s="201"/>
      <c r="AJ26" s="201"/>
      <c r="AK26" s="201"/>
      <c r="AL26" s="201"/>
      <c r="AM26" s="202"/>
    </row>
    <row r="27" spans="1:39" s="35" customFormat="1" ht="18.75" customHeight="1">
      <c r="A27" s="207"/>
      <c r="B27" s="22"/>
      <c r="C27" s="22"/>
      <c r="D27" s="22"/>
      <c r="E27" s="22"/>
      <c r="F27" s="201"/>
      <c r="G27" s="201"/>
      <c r="H27" s="201"/>
      <c r="I27" s="201"/>
      <c r="J27" s="201"/>
      <c r="K27" s="201"/>
      <c r="L27" s="201"/>
      <c r="M27" s="201"/>
      <c r="N27" s="201"/>
      <c r="O27" s="204" t="s">
        <v>195</v>
      </c>
      <c r="P27" s="201"/>
      <c r="Q27" s="201"/>
      <c r="R27" s="201"/>
      <c r="S27" s="201">
        <v>2</v>
      </c>
      <c r="T27" s="204" t="s">
        <v>196</v>
      </c>
      <c r="U27" s="201"/>
      <c r="V27" s="201" t="s">
        <v>197</v>
      </c>
      <c r="W27" s="201"/>
      <c r="X27" s="205">
        <v>5</v>
      </c>
      <c r="Y27" s="201" t="s">
        <v>71</v>
      </c>
      <c r="Z27" s="201"/>
      <c r="AA27" s="201" t="s">
        <v>197</v>
      </c>
      <c r="AB27" s="205">
        <v>1</v>
      </c>
      <c r="AC27" s="204" t="s">
        <v>199</v>
      </c>
      <c r="AD27" s="201"/>
      <c r="AE27" s="201" t="s">
        <v>208</v>
      </c>
      <c r="AF27" s="201">
        <f>S27*X27*AB27</f>
        <v>10</v>
      </c>
      <c r="AG27" s="201"/>
      <c r="AH27" s="201"/>
      <c r="AI27" s="201"/>
      <c r="AJ27" s="201"/>
      <c r="AK27" s="201"/>
      <c r="AL27" s="201"/>
      <c r="AM27" s="209"/>
    </row>
    <row r="28" spans="1:39" ht="18" customHeight="1">
      <c r="A28" s="375" t="s">
        <v>44</v>
      </c>
      <c r="B28" s="375"/>
      <c r="C28" s="375"/>
      <c r="D28" s="375"/>
      <c r="E28" s="375"/>
      <c r="F28" s="375" t="s">
        <v>173</v>
      </c>
      <c r="G28" s="375"/>
      <c r="H28" s="375"/>
      <c r="I28" s="375"/>
      <c r="J28" s="375"/>
      <c r="K28" s="376" t="s">
        <v>45</v>
      </c>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row>
    <row r="29" spans="1:39" ht="9.75" customHeight="1">
      <c r="A29" s="377" t="s">
        <v>249</v>
      </c>
      <c r="B29" s="377"/>
      <c r="C29" s="377"/>
      <c r="D29" s="377"/>
      <c r="E29" s="377"/>
      <c r="F29" s="378">
        <v>34567</v>
      </c>
      <c r="G29" s="378"/>
      <c r="H29" s="378"/>
      <c r="I29" s="378"/>
      <c r="J29" s="378"/>
      <c r="K29" s="379" t="s">
        <v>222</v>
      </c>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row>
    <row r="30" spans="1:39" ht="9.75" customHeight="1">
      <c r="A30" s="377" t="s">
        <v>250</v>
      </c>
      <c r="B30" s="377"/>
      <c r="C30" s="377"/>
      <c r="D30" s="377"/>
      <c r="E30" s="377"/>
      <c r="F30" s="378">
        <v>30000</v>
      </c>
      <c r="G30" s="378"/>
      <c r="H30" s="378"/>
      <c r="I30" s="378"/>
      <c r="J30" s="378"/>
      <c r="K30" s="379" t="s">
        <v>223</v>
      </c>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row>
    <row r="31" spans="1:39" ht="9.75" customHeight="1">
      <c r="A31" s="377" t="s">
        <v>251</v>
      </c>
      <c r="B31" s="377"/>
      <c r="C31" s="377"/>
      <c r="D31" s="377"/>
      <c r="E31" s="377"/>
      <c r="F31" s="378">
        <v>66000</v>
      </c>
      <c r="G31" s="378"/>
      <c r="H31" s="378"/>
      <c r="I31" s="378"/>
      <c r="J31" s="378"/>
      <c r="K31" s="379" t="s">
        <v>252</v>
      </c>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row>
    <row r="32" spans="1:39" ht="9.75" customHeight="1">
      <c r="A32" s="377"/>
      <c r="B32" s="377"/>
      <c r="C32" s="377"/>
      <c r="D32" s="377"/>
      <c r="E32" s="377"/>
      <c r="F32" s="378"/>
      <c r="G32" s="378"/>
      <c r="H32" s="378"/>
      <c r="I32" s="378"/>
      <c r="J32" s="378"/>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row>
    <row r="33" spans="1:39" ht="9.75" customHeight="1">
      <c r="A33" s="377"/>
      <c r="B33" s="377"/>
      <c r="C33" s="377"/>
      <c r="D33" s="377"/>
      <c r="E33" s="377"/>
      <c r="F33" s="378"/>
      <c r="G33" s="378"/>
      <c r="H33" s="378"/>
      <c r="I33" s="378"/>
      <c r="J33" s="378"/>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row>
    <row r="34" spans="1:39" ht="9.75" customHeight="1">
      <c r="A34" s="377"/>
      <c r="B34" s="377"/>
      <c r="C34" s="377"/>
      <c r="D34" s="377"/>
      <c r="E34" s="377"/>
      <c r="F34" s="378"/>
      <c r="G34" s="378"/>
      <c r="H34" s="378"/>
      <c r="I34" s="378"/>
      <c r="J34" s="378"/>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row>
    <row r="35" spans="1:39" ht="9.75" customHeight="1">
      <c r="A35" s="377"/>
      <c r="B35" s="377"/>
      <c r="C35" s="377"/>
      <c r="D35" s="377"/>
      <c r="E35" s="377"/>
      <c r="F35" s="378"/>
      <c r="G35" s="378"/>
      <c r="H35" s="378"/>
      <c r="I35" s="378"/>
      <c r="J35" s="378"/>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row>
    <row r="36" spans="1:39" ht="9.75" customHeight="1">
      <c r="A36" s="377"/>
      <c r="B36" s="377"/>
      <c r="C36" s="377"/>
      <c r="D36" s="377"/>
      <c r="E36" s="377"/>
      <c r="F36" s="378"/>
      <c r="G36" s="378"/>
      <c r="H36" s="378"/>
      <c r="I36" s="378"/>
      <c r="J36" s="378"/>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row>
    <row r="37" spans="1:39" ht="9.75" customHeight="1">
      <c r="A37" s="377"/>
      <c r="B37" s="377"/>
      <c r="C37" s="377"/>
      <c r="D37" s="377"/>
      <c r="E37" s="377"/>
      <c r="F37" s="378"/>
      <c r="G37" s="378"/>
      <c r="H37" s="378"/>
      <c r="I37" s="378"/>
      <c r="J37" s="378"/>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row>
    <row r="38" spans="1:39" ht="9.75" customHeight="1">
      <c r="A38" s="377"/>
      <c r="B38" s="377"/>
      <c r="C38" s="377"/>
      <c r="D38" s="377"/>
      <c r="E38" s="377"/>
      <c r="F38" s="378"/>
      <c r="G38" s="378"/>
      <c r="H38" s="378"/>
      <c r="I38" s="378"/>
      <c r="J38" s="378"/>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row>
    <row r="39" spans="1:39" ht="9.75" customHeight="1">
      <c r="A39" s="377"/>
      <c r="B39" s="377"/>
      <c r="C39" s="377"/>
      <c r="D39" s="377"/>
      <c r="E39" s="377"/>
      <c r="F39" s="378"/>
      <c r="G39" s="378"/>
      <c r="H39" s="378"/>
      <c r="I39" s="378"/>
      <c r="J39" s="378"/>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row>
    <row r="40" spans="1:39" ht="9.75" customHeight="1">
      <c r="A40" s="377"/>
      <c r="B40" s="377"/>
      <c r="C40" s="377"/>
      <c r="D40" s="377"/>
      <c r="E40" s="377"/>
      <c r="F40" s="378"/>
      <c r="G40" s="378"/>
      <c r="H40" s="378"/>
      <c r="I40" s="378"/>
      <c r="J40" s="378"/>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row>
    <row r="41" spans="1:39" ht="9.75" customHeight="1">
      <c r="A41" s="377"/>
      <c r="B41" s="377"/>
      <c r="C41" s="377"/>
      <c r="D41" s="377"/>
      <c r="E41" s="377"/>
      <c r="F41" s="378"/>
      <c r="G41" s="378"/>
      <c r="H41" s="378"/>
      <c r="I41" s="378"/>
      <c r="J41" s="378"/>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row>
    <row r="42" spans="1:39" ht="9.75" customHeight="1">
      <c r="A42" s="377"/>
      <c r="B42" s="377"/>
      <c r="C42" s="377"/>
      <c r="D42" s="377"/>
      <c r="E42" s="377"/>
      <c r="F42" s="378"/>
      <c r="G42" s="378"/>
      <c r="H42" s="378"/>
      <c r="I42" s="378"/>
      <c r="J42" s="378"/>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row>
    <row r="43" spans="1:39" ht="9.75" customHeight="1">
      <c r="A43" s="377"/>
      <c r="B43" s="377"/>
      <c r="C43" s="377"/>
      <c r="D43" s="377"/>
      <c r="E43" s="377"/>
      <c r="F43" s="378"/>
      <c r="G43" s="378"/>
      <c r="H43" s="378"/>
      <c r="I43" s="378"/>
      <c r="J43" s="378"/>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row>
    <row r="44" spans="1:39" ht="9.75" customHeight="1">
      <c r="A44" s="377"/>
      <c r="B44" s="377"/>
      <c r="C44" s="377"/>
      <c r="D44" s="377"/>
      <c r="E44" s="377"/>
      <c r="F44" s="378"/>
      <c r="G44" s="378"/>
      <c r="H44" s="378"/>
      <c r="I44" s="378"/>
      <c r="J44" s="378"/>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9.75" customHeight="1">
      <c r="A45" s="377"/>
      <c r="B45" s="377"/>
      <c r="C45" s="377"/>
      <c r="D45" s="377"/>
      <c r="E45" s="377"/>
      <c r="F45" s="378"/>
      <c r="G45" s="378"/>
      <c r="H45" s="378"/>
      <c r="I45" s="378"/>
      <c r="J45" s="378"/>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row>
    <row r="46" spans="1:39" ht="9.75" customHeight="1">
      <c r="A46" s="377"/>
      <c r="B46" s="377"/>
      <c r="C46" s="377"/>
      <c r="D46" s="377"/>
      <c r="E46" s="377"/>
      <c r="F46" s="378"/>
      <c r="G46" s="378"/>
      <c r="H46" s="378"/>
      <c r="I46" s="378"/>
      <c r="J46" s="378"/>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row>
    <row r="47" spans="1:39" ht="9.75" customHeight="1">
      <c r="A47" s="377"/>
      <c r="B47" s="377"/>
      <c r="C47" s="377"/>
      <c r="D47" s="377"/>
      <c r="E47" s="377"/>
      <c r="F47" s="378"/>
      <c r="G47" s="378"/>
      <c r="H47" s="378"/>
      <c r="I47" s="378"/>
      <c r="J47" s="378"/>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row>
    <row r="48" spans="1:39" ht="9.75" customHeight="1" thickBot="1">
      <c r="A48" s="394"/>
      <c r="B48" s="395"/>
      <c r="C48" s="395"/>
      <c r="D48" s="395"/>
      <c r="E48" s="396"/>
      <c r="F48" s="397"/>
      <c r="G48" s="398"/>
      <c r="H48" s="398"/>
      <c r="I48" s="398"/>
      <c r="J48" s="399"/>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row>
    <row r="49" spans="1:39" ht="22.5" customHeight="1" thickTop="1">
      <c r="A49" s="401" t="s">
        <v>82</v>
      </c>
      <c r="B49" s="402"/>
      <c r="C49" s="402"/>
      <c r="D49" s="402"/>
      <c r="E49" s="402"/>
      <c r="F49" s="403">
        <f>SUM(F29:J48)</f>
        <v>130567</v>
      </c>
      <c r="G49" s="404"/>
      <c r="H49" s="404"/>
      <c r="I49" s="404"/>
      <c r="J49" s="405"/>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row>
    <row r="50" spans="1:39" ht="11.25" customHeight="1">
      <c r="A50" s="184"/>
      <c r="B50" s="183"/>
      <c r="C50" s="183"/>
      <c r="D50" s="183"/>
      <c r="E50" s="183"/>
      <c r="F50" s="185"/>
      <c r="G50" s="185"/>
      <c r="H50" s="185"/>
      <c r="I50" s="185"/>
      <c r="J50" s="185"/>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186"/>
    </row>
    <row r="51" spans="1:39" s="35" customFormat="1" ht="18.75" customHeight="1">
      <c r="A51" s="206" t="s">
        <v>190</v>
      </c>
      <c r="B51" s="22"/>
      <c r="C51" s="22"/>
      <c r="D51" s="22"/>
      <c r="E51" s="22"/>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2"/>
    </row>
    <row r="52" spans="1:39" ht="18" customHeight="1">
      <c r="A52" s="413" t="s">
        <v>44</v>
      </c>
      <c r="B52" s="414"/>
      <c r="C52" s="414"/>
      <c r="D52" s="414"/>
      <c r="E52" s="415"/>
      <c r="F52" s="413" t="s">
        <v>174</v>
      </c>
      <c r="G52" s="414"/>
      <c r="H52" s="414"/>
      <c r="I52" s="414"/>
      <c r="J52" s="414"/>
      <c r="K52" s="376" t="s">
        <v>191</v>
      </c>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row>
    <row r="53" spans="1:39" ht="9.75" customHeight="1">
      <c r="A53" s="377"/>
      <c r="B53" s="377"/>
      <c r="C53" s="377"/>
      <c r="D53" s="377"/>
      <c r="E53" s="377"/>
      <c r="F53" s="378"/>
      <c r="G53" s="378"/>
      <c r="H53" s="378"/>
      <c r="I53" s="378"/>
      <c r="J53" s="378"/>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row>
    <row r="54" spans="1:39" ht="9.75" customHeight="1">
      <c r="A54" s="407"/>
      <c r="B54" s="408"/>
      <c r="C54" s="408"/>
      <c r="D54" s="408"/>
      <c r="E54" s="409"/>
      <c r="F54" s="410"/>
      <c r="G54" s="411"/>
      <c r="H54" s="411"/>
      <c r="I54" s="411"/>
      <c r="J54" s="412"/>
      <c r="K54" s="428"/>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30"/>
    </row>
    <row r="55" spans="1:39" ht="9.75" customHeight="1" thickBot="1">
      <c r="A55" s="377"/>
      <c r="B55" s="377"/>
      <c r="C55" s="377"/>
      <c r="D55" s="377"/>
      <c r="E55" s="377"/>
      <c r="F55" s="378"/>
      <c r="G55" s="378"/>
      <c r="H55" s="378"/>
      <c r="I55" s="378"/>
      <c r="J55" s="378"/>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row>
    <row r="56" spans="1:39" ht="22.5" customHeight="1" thickTop="1">
      <c r="A56" s="401" t="s">
        <v>82</v>
      </c>
      <c r="B56" s="402"/>
      <c r="C56" s="402"/>
      <c r="D56" s="402"/>
      <c r="E56" s="402"/>
      <c r="F56" s="403">
        <f>SUM(F53:J55)</f>
        <v>0</v>
      </c>
      <c r="G56" s="404"/>
      <c r="H56" s="404"/>
      <c r="I56" s="404"/>
      <c r="J56" s="405"/>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row>
    <row r="57" spans="1:39" ht="11.25" customHeight="1">
      <c r="A57" s="27"/>
      <c r="B57" s="11"/>
      <c r="C57" s="177"/>
      <c r="D57" s="22"/>
      <c r="E57" s="178"/>
      <c r="F57" s="22"/>
      <c r="G57" s="22"/>
      <c r="H57" s="22"/>
      <c r="I57" s="22"/>
      <c r="J57" s="179"/>
      <c r="K57" s="179"/>
      <c r="L57" s="179"/>
      <c r="M57" s="179"/>
      <c r="N57" s="179"/>
      <c r="O57" s="11"/>
      <c r="P57" s="180"/>
      <c r="Q57" s="27"/>
      <c r="R57" s="27"/>
      <c r="S57" s="179"/>
      <c r="T57" s="181"/>
      <c r="U57" s="179"/>
      <c r="V57" s="179"/>
      <c r="W57" s="179"/>
      <c r="X57" s="179"/>
      <c r="Y57" s="22"/>
      <c r="Z57" s="22"/>
      <c r="AA57" s="22"/>
      <c r="AB57" s="11"/>
      <c r="AC57" s="177"/>
      <c r="AD57" s="179"/>
      <c r="AE57" s="179"/>
      <c r="AF57" s="179"/>
      <c r="AG57" s="179"/>
      <c r="AH57" s="179"/>
      <c r="AI57" s="182"/>
      <c r="AJ57" s="182"/>
      <c r="AK57" s="182"/>
      <c r="AL57" s="182"/>
      <c r="AM57" s="179"/>
    </row>
    <row r="58" spans="1:39" ht="18.75" customHeight="1">
      <c r="A58" s="63" t="s">
        <v>98</v>
      </c>
      <c r="B58" s="23"/>
      <c r="C58" s="13"/>
      <c r="D58" s="23"/>
      <c r="E58" s="15"/>
      <c r="F58" s="23"/>
      <c r="G58" s="23"/>
      <c r="H58" s="23"/>
      <c r="I58" s="23"/>
      <c r="J58" s="20"/>
      <c r="K58" s="20"/>
      <c r="L58" s="20"/>
      <c r="M58" s="20"/>
      <c r="N58" s="20"/>
      <c r="O58" s="28"/>
      <c r="P58" s="25"/>
      <c r="Q58" s="26"/>
      <c r="R58" s="26"/>
      <c r="S58" s="20"/>
      <c r="T58" s="21"/>
      <c r="U58" s="20"/>
      <c r="V58" s="24"/>
      <c r="W58" s="333" t="s">
        <v>75</v>
      </c>
      <c r="X58" s="334"/>
      <c r="Y58" s="334"/>
      <c r="Z58" s="335"/>
      <c r="AA58" s="336">
        <f>IF(L5="","",VLOOKUP(L5,$A$109:$C$143,3,FALSE))</f>
        <v>268</v>
      </c>
      <c r="AB58" s="337"/>
      <c r="AC58" s="337"/>
      <c r="AD58" s="334" t="s">
        <v>61</v>
      </c>
      <c r="AE58" s="335"/>
      <c r="AF58" s="333" t="s">
        <v>46</v>
      </c>
      <c r="AG58" s="334"/>
      <c r="AH58" s="335"/>
      <c r="AI58" s="416">
        <f>ROUNDDOWN($F$80/1000,0)</f>
        <v>0</v>
      </c>
      <c r="AJ58" s="417"/>
      <c r="AK58" s="417"/>
      <c r="AL58" s="334" t="s">
        <v>61</v>
      </c>
      <c r="AM58" s="335"/>
    </row>
    <row r="59" spans="1:39" ht="18.75" customHeight="1">
      <c r="A59" s="56" t="s">
        <v>43</v>
      </c>
      <c r="B59" s="198"/>
      <c r="C59" s="18"/>
      <c r="D59" s="18"/>
      <c r="E59" s="18"/>
      <c r="F59" s="18"/>
      <c r="G59" s="18"/>
      <c r="H59" s="380"/>
      <c r="I59" s="381"/>
      <c r="J59" s="382"/>
      <c r="K59" s="383" t="s">
        <v>122</v>
      </c>
      <c r="L59" s="384"/>
      <c r="M59" s="384"/>
      <c r="N59" s="384"/>
      <c r="O59" s="384"/>
      <c r="P59" s="384"/>
      <c r="Q59" s="384"/>
      <c r="R59" s="384"/>
      <c r="S59" s="384"/>
      <c r="T59" s="384"/>
      <c r="U59" s="384"/>
      <c r="V59" s="384"/>
      <c r="W59" s="384"/>
      <c r="X59" s="384"/>
      <c r="Y59" s="384"/>
      <c r="Z59" s="384"/>
      <c r="AA59" s="384"/>
      <c r="AB59" s="384"/>
      <c r="AC59" s="384"/>
      <c r="AD59" s="384"/>
      <c r="AE59" s="384"/>
      <c r="AF59" s="57" t="s">
        <v>74</v>
      </c>
      <c r="AG59" s="58"/>
      <c r="AH59" s="58"/>
      <c r="AI59" s="19"/>
      <c r="AJ59" s="19"/>
      <c r="AK59" s="197"/>
      <c r="AL59" s="18"/>
      <c r="AM59" s="59"/>
    </row>
    <row r="60" spans="1:39" ht="25.5" customHeight="1">
      <c r="A60" s="60"/>
      <c r="B60" s="12"/>
      <c r="C60" s="418" t="s">
        <v>192</v>
      </c>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9"/>
    </row>
    <row r="61" spans="1:39" ht="25.5" customHeight="1">
      <c r="A61" s="62"/>
      <c r="B61" s="14"/>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8"/>
    </row>
    <row r="62" spans="1:39" ht="18.75" customHeight="1">
      <c r="A62" s="327" t="s">
        <v>161</v>
      </c>
      <c r="B62" s="328"/>
      <c r="C62" s="328"/>
      <c r="D62" s="328"/>
      <c r="E62" s="328"/>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8"/>
    </row>
    <row r="63" spans="1:39" s="12" customFormat="1" ht="18.75" customHeight="1">
      <c r="A63" s="206"/>
      <c r="B63" s="22"/>
      <c r="C63" s="22"/>
      <c r="D63" s="22"/>
      <c r="E63" s="22"/>
      <c r="F63" s="201"/>
      <c r="G63" s="201"/>
      <c r="H63" s="201"/>
      <c r="I63" s="201"/>
      <c r="J63" s="201"/>
      <c r="K63" s="201"/>
      <c r="L63" s="201"/>
      <c r="M63" s="201"/>
      <c r="N63" s="201"/>
      <c r="O63" s="210" t="s">
        <v>204</v>
      </c>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2"/>
    </row>
    <row r="64" spans="1:39" s="35" customFormat="1" ht="18.75" customHeight="1">
      <c r="A64" s="206"/>
      <c r="B64" s="22"/>
      <c r="C64" s="22"/>
      <c r="D64" s="22"/>
      <c r="E64" s="22"/>
      <c r="F64" s="201"/>
      <c r="G64" s="201"/>
      <c r="H64" s="201"/>
      <c r="I64" s="201"/>
      <c r="J64" s="201"/>
      <c r="K64" s="201"/>
      <c r="L64" s="201"/>
      <c r="M64" s="201"/>
      <c r="N64" s="201"/>
      <c r="O64" s="204" t="s">
        <v>200</v>
      </c>
      <c r="P64" s="201"/>
      <c r="Q64" s="201"/>
      <c r="R64" s="201"/>
      <c r="S64" s="201"/>
      <c r="T64" s="201"/>
      <c r="U64" s="201"/>
      <c r="V64" s="201"/>
      <c r="W64" s="201"/>
      <c r="X64" s="201"/>
      <c r="Y64" s="201"/>
      <c r="Z64" s="201"/>
      <c r="AA64" s="201"/>
      <c r="AB64" s="389"/>
      <c r="AC64" s="389"/>
      <c r="AD64" s="201" t="s">
        <v>201</v>
      </c>
      <c r="AE64" s="204" t="s">
        <v>202</v>
      </c>
      <c r="AF64" s="201"/>
      <c r="AG64" s="201"/>
      <c r="AH64" s="201"/>
      <c r="AI64" s="201"/>
      <c r="AJ64" s="201"/>
      <c r="AK64" s="201"/>
      <c r="AL64" s="201"/>
      <c r="AM64" s="202"/>
    </row>
    <row r="65" spans="1:40" s="35" customFormat="1" ht="18.75" customHeight="1">
      <c r="A65" s="206"/>
      <c r="B65" s="22"/>
      <c r="C65" s="22"/>
      <c r="D65" s="22"/>
      <c r="E65" s="22"/>
      <c r="F65" s="201"/>
      <c r="G65" s="201"/>
      <c r="H65" s="201"/>
      <c r="I65" s="201"/>
      <c r="J65" s="201"/>
      <c r="K65" s="201"/>
      <c r="L65" s="201"/>
      <c r="M65" s="201"/>
      <c r="N65" s="201"/>
      <c r="O65" s="201"/>
      <c r="P65" s="201"/>
      <c r="Q65" s="201"/>
      <c r="R65" s="201"/>
      <c r="S65" s="201"/>
      <c r="T65" s="201"/>
      <c r="U65" s="201"/>
      <c r="V65" s="201"/>
      <c r="W65" s="201"/>
      <c r="X65" s="204" t="s">
        <v>198</v>
      </c>
      <c r="Y65" s="201"/>
      <c r="Z65" s="201"/>
      <c r="AA65" s="201"/>
      <c r="AB65" s="204" t="s">
        <v>203</v>
      </c>
      <c r="AC65" s="201"/>
      <c r="AD65" s="201"/>
      <c r="AE65" s="201"/>
      <c r="AF65" s="201"/>
      <c r="AG65" s="201"/>
      <c r="AH65" s="201"/>
      <c r="AI65" s="201"/>
      <c r="AJ65" s="201"/>
      <c r="AK65" s="201"/>
      <c r="AL65" s="201"/>
      <c r="AM65" s="202"/>
    </row>
    <row r="66" spans="1:40" s="35" customFormat="1" ht="18.75" customHeight="1">
      <c r="A66" s="207"/>
      <c r="B66" s="23"/>
      <c r="C66" s="23"/>
      <c r="D66" s="23"/>
      <c r="E66" s="23"/>
      <c r="F66" s="201"/>
      <c r="G66" s="201"/>
      <c r="H66" s="201"/>
      <c r="I66" s="201"/>
      <c r="J66" s="201"/>
      <c r="K66" s="201"/>
      <c r="L66" s="201"/>
      <c r="M66" s="201"/>
      <c r="N66" s="201"/>
      <c r="O66" s="204" t="s">
        <v>195</v>
      </c>
      <c r="P66" s="201"/>
      <c r="Q66" s="201"/>
      <c r="R66" s="201"/>
      <c r="S66" s="201">
        <v>2</v>
      </c>
      <c r="T66" s="204" t="s">
        <v>196</v>
      </c>
      <c r="U66" s="201"/>
      <c r="V66" s="201" t="s">
        <v>197</v>
      </c>
      <c r="W66" s="201"/>
      <c r="X66" s="205"/>
      <c r="Y66" s="201" t="s">
        <v>71</v>
      </c>
      <c r="Z66" s="201"/>
      <c r="AA66" s="201" t="s">
        <v>197</v>
      </c>
      <c r="AB66" s="205"/>
      <c r="AC66" s="204" t="s">
        <v>199</v>
      </c>
      <c r="AD66" s="201"/>
      <c r="AE66" s="201" t="s">
        <v>208</v>
      </c>
      <c r="AF66" s="201">
        <f>S66*X66*AB66</f>
        <v>0</v>
      </c>
      <c r="AG66" s="201"/>
      <c r="AH66" s="201"/>
      <c r="AI66" s="201"/>
      <c r="AJ66" s="201"/>
      <c r="AK66" s="201"/>
      <c r="AL66" s="201"/>
      <c r="AM66" s="209"/>
    </row>
    <row r="67" spans="1:40" ht="18" customHeight="1">
      <c r="A67" s="413" t="s">
        <v>44</v>
      </c>
      <c r="B67" s="414"/>
      <c r="C67" s="414"/>
      <c r="D67" s="414"/>
      <c r="E67" s="415"/>
      <c r="F67" s="413" t="s">
        <v>47</v>
      </c>
      <c r="G67" s="414"/>
      <c r="H67" s="414"/>
      <c r="I67" s="414"/>
      <c r="J67" s="414"/>
      <c r="K67" s="376" t="s">
        <v>45</v>
      </c>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row>
    <row r="68" spans="1:40" ht="9.75" customHeight="1">
      <c r="A68" s="377"/>
      <c r="B68" s="377"/>
      <c r="C68" s="377"/>
      <c r="D68" s="377"/>
      <c r="E68" s="377"/>
      <c r="F68" s="378"/>
      <c r="G68" s="378"/>
      <c r="H68" s="378"/>
      <c r="I68" s="378"/>
      <c r="J68" s="378"/>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row>
    <row r="69" spans="1:40" ht="9.75" customHeight="1">
      <c r="A69" s="377"/>
      <c r="B69" s="377"/>
      <c r="C69" s="377"/>
      <c r="D69" s="377"/>
      <c r="E69" s="377"/>
      <c r="F69" s="378"/>
      <c r="G69" s="378"/>
      <c r="H69" s="378"/>
      <c r="I69" s="378"/>
      <c r="J69" s="378"/>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row>
    <row r="70" spans="1:40" ht="9.75" customHeight="1">
      <c r="A70" s="377"/>
      <c r="B70" s="377"/>
      <c r="C70" s="377"/>
      <c r="D70" s="377"/>
      <c r="E70" s="377"/>
      <c r="F70" s="378"/>
      <c r="G70" s="378"/>
      <c r="H70" s="378"/>
      <c r="I70" s="378"/>
      <c r="J70" s="378"/>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row>
    <row r="71" spans="1:40" ht="9.75" customHeight="1">
      <c r="A71" s="377"/>
      <c r="B71" s="377"/>
      <c r="C71" s="377"/>
      <c r="D71" s="377"/>
      <c r="E71" s="377"/>
      <c r="F71" s="378"/>
      <c r="G71" s="378"/>
      <c r="H71" s="378"/>
      <c r="I71" s="378"/>
      <c r="J71" s="378"/>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row>
    <row r="72" spans="1:40" ht="9.75" customHeight="1">
      <c r="A72" s="377"/>
      <c r="B72" s="377"/>
      <c r="C72" s="377"/>
      <c r="D72" s="377"/>
      <c r="E72" s="377"/>
      <c r="F72" s="378"/>
      <c r="G72" s="378"/>
      <c r="H72" s="378"/>
      <c r="I72" s="378"/>
      <c r="J72" s="378"/>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row>
    <row r="73" spans="1:40" ht="9.75" customHeight="1">
      <c r="A73" s="377"/>
      <c r="B73" s="377"/>
      <c r="C73" s="377"/>
      <c r="D73" s="377"/>
      <c r="E73" s="377"/>
      <c r="F73" s="378"/>
      <c r="G73" s="378"/>
      <c r="H73" s="378"/>
      <c r="I73" s="378"/>
      <c r="J73" s="378"/>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row>
    <row r="74" spans="1:40" ht="9.75" customHeight="1">
      <c r="A74" s="377"/>
      <c r="B74" s="377"/>
      <c r="C74" s="377"/>
      <c r="D74" s="377"/>
      <c r="E74" s="377"/>
      <c r="F74" s="378"/>
      <c r="G74" s="378"/>
      <c r="H74" s="378"/>
      <c r="I74" s="378"/>
      <c r="J74" s="378"/>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row>
    <row r="75" spans="1:40" ht="9.75" customHeight="1">
      <c r="A75" s="377"/>
      <c r="B75" s="377"/>
      <c r="C75" s="377"/>
      <c r="D75" s="377"/>
      <c r="E75" s="377"/>
      <c r="F75" s="378"/>
      <c r="G75" s="378"/>
      <c r="H75" s="378"/>
      <c r="I75" s="378"/>
      <c r="J75" s="378"/>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row>
    <row r="76" spans="1:40" ht="9.75" customHeight="1">
      <c r="A76" s="377"/>
      <c r="B76" s="377"/>
      <c r="C76" s="377"/>
      <c r="D76" s="377"/>
      <c r="E76" s="377"/>
      <c r="F76" s="378"/>
      <c r="G76" s="378"/>
      <c r="H76" s="378"/>
      <c r="I76" s="378"/>
      <c r="J76" s="378"/>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row>
    <row r="77" spans="1:40" ht="9.75" customHeight="1">
      <c r="A77" s="377"/>
      <c r="B77" s="377"/>
      <c r="C77" s="377"/>
      <c r="D77" s="377"/>
      <c r="E77" s="377"/>
      <c r="F77" s="378"/>
      <c r="G77" s="378"/>
      <c r="H77" s="378"/>
      <c r="I77" s="378"/>
      <c r="J77" s="378"/>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row>
    <row r="78" spans="1:40" ht="9.75" customHeight="1">
      <c r="A78" s="377"/>
      <c r="B78" s="377"/>
      <c r="C78" s="377"/>
      <c r="D78" s="377"/>
      <c r="E78" s="377"/>
      <c r="F78" s="378"/>
      <c r="G78" s="378"/>
      <c r="H78" s="378"/>
      <c r="I78" s="378"/>
      <c r="J78" s="378"/>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row>
    <row r="79" spans="1:40" ht="9.75" customHeight="1" thickBot="1">
      <c r="A79" s="394"/>
      <c r="B79" s="395"/>
      <c r="C79" s="395"/>
      <c r="D79" s="395"/>
      <c r="E79" s="396"/>
      <c r="F79" s="397"/>
      <c r="G79" s="398"/>
      <c r="H79" s="398"/>
      <c r="I79" s="398"/>
      <c r="J79" s="398"/>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27"/>
    </row>
    <row r="80" spans="1:40" ht="22.5" customHeight="1" thickTop="1">
      <c r="A80" s="401" t="s">
        <v>175</v>
      </c>
      <c r="B80" s="402"/>
      <c r="C80" s="402"/>
      <c r="D80" s="402"/>
      <c r="E80" s="420"/>
      <c r="F80" s="421">
        <f>SUM(F68:J79)</f>
        <v>0</v>
      </c>
      <c r="G80" s="422"/>
      <c r="H80" s="422"/>
      <c r="I80" s="422"/>
      <c r="J80" s="422"/>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103</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200" t="s">
        <v>105</v>
      </c>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76"/>
      <c r="AM84" s="77"/>
    </row>
    <row r="85" spans="1:39" s="75" customFormat="1" ht="11.25" customHeight="1">
      <c r="A85" s="71" t="s">
        <v>106</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107</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424" t="s">
        <v>114</v>
      </c>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73"/>
      <c r="AM88" s="74"/>
    </row>
    <row r="89" spans="1:39" s="75" customFormat="1" ht="11.25" customHeight="1">
      <c r="A89" s="200" t="s">
        <v>108</v>
      </c>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73"/>
      <c r="AM89" s="74"/>
    </row>
    <row r="90" spans="1:39" s="75" customFormat="1" ht="11.25" customHeight="1">
      <c r="A90" s="200" t="s">
        <v>109</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200" t="s">
        <v>115</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200"/>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426" t="s">
        <v>116</v>
      </c>
      <c r="B93" s="425"/>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73"/>
      <c r="AM93" s="74"/>
    </row>
    <row r="94" spans="1:39" s="75" customFormat="1" ht="11.25" customHeight="1">
      <c r="A94" s="200" t="s">
        <v>117</v>
      </c>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73"/>
      <c r="AM94" s="74"/>
    </row>
    <row r="95" spans="1:39" s="75" customFormat="1" ht="11.25" customHeight="1">
      <c r="A95" s="200" t="s">
        <v>110</v>
      </c>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73"/>
      <c r="AM95" s="74"/>
    </row>
    <row r="96" spans="1:39" s="75" customFormat="1" ht="3" customHeight="1">
      <c r="A96" s="200"/>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c r="AK96" s="199"/>
      <c r="AL96" s="73"/>
      <c r="AM96" s="74"/>
    </row>
    <row r="97" spans="1:39" s="75" customFormat="1" ht="11.25" customHeight="1">
      <c r="A97" s="424" t="s">
        <v>104</v>
      </c>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73"/>
      <c r="AM97" s="74"/>
    </row>
    <row r="98" spans="1:39" s="75" customFormat="1" ht="11.25" customHeight="1">
      <c r="A98" s="200" t="s">
        <v>111</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200" t="s">
        <v>112</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200"/>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200" t="s">
        <v>118</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119</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120</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129</v>
      </c>
      <c r="C108" s="159" t="s">
        <v>130</v>
      </c>
      <c r="D108" s="159" t="s">
        <v>139</v>
      </c>
      <c r="E108" s="159" t="s">
        <v>140</v>
      </c>
    </row>
    <row r="109" spans="1:39" s="159" customFormat="1" ht="6">
      <c r="A109" s="159" t="s">
        <v>141</v>
      </c>
      <c r="B109" s="160">
        <v>537</v>
      </c>
      <c r="C109" s="160">
        <v>268</v>
      </c>
      <c r="D109" s="160">
        <v>537</v>
      </c>
      <c r="E109" s="160">
        <v>268</v>
      </c>
      <c r="F109" s="159" t="s">
        <v>142</v>
      </c>
      <c r="G109" s="160"/>
    </row>
    <row r="110" spans="1:39" s="159" customFormat="1" ht="6">
      <c r="A110" s="159" t="s">
        <v>143</v>
      </c>
      <c r="B110" s="160">
        <v>684</v>
      </c>
      <c r="C110" s="160">
        <v>342</v>
      </c>
      <c r="D110" s="160">
        <v>684</v>
      </c>
      <c r="E110" s="160">
        <v>342</v>
      </c>
      <c r="F110" s="159" t="s">
        <v>142</v>
      </c>
      <c r="G110" s="160"/>
    </row>
    <row r="111" spans="1:39" s="159" customFormat="1" ht="6">
      <c r="A111" s="159" t="s">
        <v>144</v>
      </c>
      <c r="B111" s="160">
        <v>889</v>
      </c>
      <c r="C111" s="160">
        <v>445</v>
      </c>
      <c r="D111" s="160">
        <v>889</v>
      </c>
      <c r="E111" s="160">
        <v>445</v>
      </c>
      <c r="F111" s="159" t="s">
        <v>142</v>
      </c>
      <c r="G111" s="160"/>
    </row>
    <row r="112" spans="1:39" s="159" customFormat="1" ht="6">
      <c r="A112" s="159" t="s">
        <v>145</v>
      </c>
      <c r="B112" s="160">
        <v>231</v>
      </c>
      <c r="C112" s="160">
        <v>115</v>
      </c>
      <c r="D112" s="160">
        <v>231</v>
      </c>
      <c r="E112" s="160">
        <v>115</v>
      </c>
      <c r="F112" s="159" t="s">
        <v>142</v>
      </c>
      <c r="G112" s="160"/>
    </row>
    <row r="113" spans="1:7" s="159" customFormat="1" ht="6">
      <c r="A113" s="159" t="s">
        <v>18</v>
      </c>
      <c r="B113" s="160">
        <v>226</v>
      </c>
      <c r="C113" s="160">
        <v>113</v>
      </c>
      <c r="D113" s="160">
        <v>226</v>
      </c>
      <c r="E113" s="160">
        <v>113</v>
      </c>
      <c r="F113" s="159" t="s">
        <v>142</v>
      </c>
      <c r="G113" s="160"/>
    </row>
    <row r="114" spans="1:7" s="159" customFormat="1" ht="6">
      <c r="A114" s="159" t="s">
        <v>146</v>
      </c>
      <c r="B114" s="160">
        <v>564</v>
      </c>
      <c r="C114" s="160">
        <v>113</v>
      </c>
      <c r="D114" s="160">
        <v>564</v>
      </c>
      <c r="E114" s="160">
        <v>282</v>
      </c>
      <c r="F114" s="159" t="s">
        <v>142</v>
      </c>
      <c r="G114" s="160"/>
    </row>
    <row r="115" spans="1:7" s="159" customFormat="1" ht="6">
      <c r="A115" s="159" t="s">
        <v>147</v>
      </c>
      <c r="B115" s="160">
        <v>710</v>
      </c>
      <c r="C115" s="160">
        <v>355</v>
      </c>
      <c r="D115" s="160">
        <v>710</v>
      </c>
      <c r="E115" s="160">
        <v>355</v>
      </c>
      <c r="F115" s="159" t="s">
        <v>142</v>
      </c>
      <c r="G115" s="160"/>
    </row>
    <row r="116" spans="1:7" s="159" customFormat="1" ht="6">
      <c r="A116" s="159" t="s">
        <v>148</v>
      </c>
      <c r="B116" s="160">
        <v>1133</v>
      </c>
      <c r="C116" s="160">
        <v>567</v>
      </c>
      <c r="D116" s="160">
        <v>1133</v>
      </c>
      <c r="E116" s="160">
        <v>567</v>
      </c>
      <c r="F116" s="159" t="s">
        <v>142</v>
      </c>
      <c r="G116" s="160"/>
    </row>
    <row r="117" spans="1:7" s="159" customFormat="1" ht="6">
      <c r="A117" s="159" t="s">
        <v>49</v>
      </c>
      <c r="B117" s="174">
        <f t="shared" ref="B117:C118" si="0">D117*$AG$5</f>
        <v>0</v>
      </c>
      <c r="C117" s="174">
        <f t="shared" si="0"/>
        <v>0</v>
      </c>
      <c r="D117" s="160">
        <v>27</v>
      </c>
      <c r="E117" s="160">
        <v>13</v>
      </c>
      <c r="F117" s="159" t="s">
        <v>149</v>
      </c>
      <c r="G117" s="160"/>
    </row>
    <row r="118" spans="1:7" s="159" customFormat="1" ht="6">
      <c r="A118" s="159" t="s">
        <v>150</v>
      </c>
      <c r="B118" s="174">
        <f t="shared" si="0"/>
        <v>0</v>
      </c>
      <c r="C118" s="174">
        <f t="shared" si="0"/>
        <v>0</v>
      </c>
      <c r="D118" s="160">
        <v>27</v>
      </c>
      <c r="E118" s="160">
        <v>13</v>
      </c>
      <c r="F118" s="159" t="s">
        <v>149</v>
      </c>
      <c r="G118" s="160"/>
    </row>
    <row r="119" spans="1:7" s="159" customFormat="1" ht="6">
      <c r="A119" s="159" t="s">
        <v>19</v>
      </c>
      <c r="B119" s="160">
        <v>320</v>
      </c>
      <c r="C119" s="160">
        <v>160</v>
      </c>
      <c r="D119" s="160">
        <v>320</v>
      </c>
      <c r="E119" s="160">
        <v>160</v>
      </c>
      <c r="F119" s="159" t="s">
        <v>142</v>
      </c>
      <c r="G119" s="160"/>
    </row>
    <row r="120" spans="1:7" s="159" customFormat="1" ht="6">
      <c r="A120" s="159" t="s">
        <v>20</v>
      </c>
      <c r="B120" s="160">
        <v>339</v>
      </c>
      <c r="C120" s="160">
        <v>169</v>
      </c>
      <c r="D120" s="160">
        <v>339</v>
      </c>
      <c r="E120" s="160">
        <v>169</v>
      </c>
      <c r="F120" s="159" t="s">
        <v>142</v>
      </c>
      <c r="G120" s="160"/>
    </row>
    <row r="121" spans="1:7" s="159" customFormat="1" ht="6">
      <c r="A121" s="159" t="s">
        <v>21</v>
      </c>
      <c r="B121" s="160">
        <v>311</v>
      </c>
      <c r="C121" s="160">
        <v>156</v>
      </c>
      <c r="D121" s="160">
        <v>311</v>
      </c>
      <c r="E121" s="160">
        <v>156</v>
      </c>
      <c r="F121" s="159" t="s">
        <v>142</v>
      </c>
      <c r="G121" s="160"/>
    </row>
    <row r="122" spans="1:7" s="159" customFormat="1" ht="6">
      <c r="A122" s="159" t="s">
        <v>22</v>
      </c>
      <c r="B122" s="160">
        <v>137</v>
      </c>
      <c r="C122" s="160">
        <v>68</v>
      </c>
      <c r="D122" s="160">
        <v>137</v>
      </c>
      <c r="E122" s="160">
        <v>68</v>
      </c>
      <c r="F122" s="159" t="s">
        <v>142</v>
      </c>
      <c r="G122" s="160"/>
    </row>
    <row r="123" spans="1:7" s="159" customFormat="1" ht="6">
      <c r="A123" s="159" t="s">
        <v>23</v>
      </c>
      <c r="B123" s="160">
        <v>508</v>
      </c>
      <c r="C123" s="160">
        <v>254</v>
      </c>
      <c r="D123" s="160">
        <v>508</v>
      </c>
      <c r="E123" s="160">
        <v>254</v>
      </c>
      <c r="F123" s="159" t="s">
        <v>142</v>
      </c>
      <c r="G123" s="160"/>
    </row>
    <row r="124" spans="1:7" s="159" customFormat="1" ht="6">
      <c r="A124" s="159" t="s">
        <v>24</v>
      </c>
      <c r="B124" s="160">
        <v>204</v>
      </c>
      <c r="C124" s="160">
        <v>102</v>
      </c>
      <c r="D124" s="160">
        <v>204</v>
      </c>
      <c r="E124" s="160">
        <v>102</v>
      </c>
      <c r="F124" s="159" t="s">
        <v>142</v>
      </c>
      <c r="G124" s="160"/>
    </row>
    <row r="125" spans="1:7" s="159" customFormat="1" ht="6">
      <c r="A125" s="159" t="s">
        <v>25</v>
      </c>
      <c r="B125" s="160">
        <v>148</v>
      </c>
      <c r="C125" s="160">
        <v>74</v>
      </c>
      <c r="D125" s="160">
        <v>148</v>
      </c>
      <c r="E125" s="160">
        <v>74</v>
      </c>
      <c r="F125" s="159" t="s">
        <v>142</v>
      </c>
      <c r="G125" s="160"/>
    </row>
    <row r="126" spans="1:7" s="159" customFormat="1" ht="6">
      <c r="A126" s="159" t="s">
        <v>26</v>
      </c>
      <c r="B126" s="160"/>
      <c r="C126" s="160">
        <v>282</v>
      </c>
      <c r="D126" s="160"/>
      <c r="E126" s="160">
        <v>282</v>
      </c>
      <c r="F126" s="159" t="s">
        <v>142</v>
      </c>
      <c r="G126" s="160"/>
    </row>
    <row r="127" spans="1:7" s="159" customFormat="1" ht="6">
      <c r="A127" s="159" t="s">
        <v>151</v>
      </c>
      <c r="B127" s="160">
        <v>33</v>
      </c>
      <c r="C127" s="160">
        <v>16</v>
      </c>
      <c r="D127" s="160">
        <v>33</v>
      </c>
      <c r="E127" s="160">
        <v>16</v>
      </c>
      <c r="F127" s="159" t="s">
        <v>142</v>
      </c>
      <c r="G127" s="160"/>
    </row>
    <row r="128" spans="1:7" s="159" customFormat="1" ht="6">
      <c r="A128" s="159" t="s">
        <v>27</v>
      </c>
      <c r="B128" s="160">
        <v>475</v>
      </c>
      <c r="C128" s="160">
        <v>237</v>
      </c>
      <c r="D128" s="160">
        <v>475</v>
      </c>
      <c r="E128" s="160">
        <v>237</v>
      </c>
      <c r="F128" s="159" t="s">
        <v>142</v>
      </c>
      <c r="G128" s="160"/>
    </row>
    <row r="129" spans="1:7" s="159" customFormat="1" ht="6">
      <c r="A129" s="159" t="s">
        <v>28</v>
      </c>
      <c r="B129" s="160">
        <v>638</v>
      </c>
      <c r="C129" s="160">
        <v>319</v>
      </c>
      <c r="D129" s="160">
        <v>638</v>
      </c>
      <c r="E129" s="160">
        <v>319</v>
      </c>
      <c r="F129" s="159" t="s">
        <v>142</v>
      </c>
      <c r="G129" s="160"/>
    </row>
    <row r="130" spans="1:7" s="159" customFormat="1" ht="6">
      <c r="A130" s="159" t="s">
        <v>29</v>
      </c>
      <c r="B130" s="160">
        <f>D130*$AG$5</f>
        <v>0</v>
      </c>
      <c r="C130" s="160">
        <f>E130*$AG$5</f>
        <v>0</v>
      </c>
      <c r="D130" s="160">
        <v>38</v>
      </c>
      <c r="E130" s="160">
        <v>19</v>
      </c>
      <c r="F130" s="159" t="s">
        <v>149</v>
      </c>
      <c r="G130" s="160"/>
    </row>
    <row r="131" spans="1:7" s="159" customFormat="1" ht="6">
      <c r="A131" s="159" t="s">
        <v>30</v>
      </c>
      <c r="B131" s="160">
        <f>D131*$AG$5</f>
        <v>0</v>
      </c>
      <c r="C131" s="160">
        <f t="shared" ref="C131:C143" si="1">E131*$AG$5</f>
        <v>0</v>
      </c>
      <c r="D131" s="160">
        <v>40</v>
      </c>
      <c r="E131" s="160">
        <v>20</v>
      </c>
      <c r="F131" s="159" t="s">
        <v>149</v>
      </c>
      <c r="G131" s="160"/>
    </row>
    <row r="132" spans="1:7" s="159" customFormat="1" ht="6">
      <c r="A132" s="159" t="s">
        <v>31</v>
      </c>
      <c r="B132" s="160">
        <f t="shared" ref="B132:B143" si="2">D132*$AG$5</f>
        <v>0</v>
      </c>
      <c r="C132" s="160">
        <f t="shared" si="1"/>
        <v>0</v>
      </c>
      <c r="D132" s="160">
        <v>38</v>
      </c>
      <c r="E132" s="160">
        <v>19</v>
      </c>
      <c r="F132" s="159" t="s">
        <v>149</v>
      </c>
      <c r="G132" s="160"/>
    </row>
    <row r="133" spans="1:7" s="159" customFormat="1" ht="6">
      <c r="A133" s="159" t="s">
        <v>32</v>
      </c>
      <c r="B133" s="160">
        <f t="shared" si="2"/>
        <v>0</v>
      </c>
      <c r="C133" s="160">
        <f t="shared" si="1"/>
        <v>0</v>
      </c>
      <c r="D133" s="160">
        <v>48</v>
      </c>
      <c r="E133" s="160">
        <v>24</v>
      </c>
      <c r="F133" s="159" t="s">
        <v>149</v>
      </c>
      <c r="G133" s="160"/>
    </row>
    <row r="134" spans="1:7" s="159" customFormat="1" ht="6">
      <c r="A134" s="159" t="s">
        <v>33</v>
      </c>
      <c r="B134" s="160">
        <f t="shared" si="2"/>
        <v>0</v>
      </c>
      <c r="C134" s="160">
        <f t="shared" si="1"/>
        <v>0</v>
      </c>
      <c r="D134" s="160">
        <v>43</v>
      </c>
      <c r="E134" s="160">
        <v>21</v>
      </c>
      <c r="F134" s="159" t="s">
        <v>149</v>
      </c>
      <c r="G134" s="160"/>
    </row>
    <row r="135" spans="1:7" s="159" customFormat="1" ht="6">
      <c r="A135" s="159" t="s">
        <v>34</v>
      </c>
      <c r="B135" s="160">
        <f t="shared" si="2"/>
        <v>0</v>
      </c>
      <c r="C135" s="160">
        <f t="shared" si="1"/>
        <v>0</v>
      </c>
      <c r="D135" s="160">
        <v>36</v>
      </c>
      <c r="E135" s="160">
        <v>18</v>
      </c>
      <c r="F135" s="159" t="s">
        <v>149</v>
      </c>
      <c r="G135" s="160"/>
    </row>
    <row r="136" spans="1:7" s="159" customFormat="1" ht="6">
      <c r="A136" s="159" t="s">
        <v>152</v>
      </c>
      <c r="B136" s="160">
        <f t="shared" si="2"/>
        <v>0</v>
      </c>
      <c r="C136" s="160">
        <f t="shared" si="1"/>
        <v>0</v>
      </c>
      <c r="D136" s="160">
        <v>37</v>
      </c>
      <c r="E136" s="160">
        <v>19</v>
      </c>
      <c r="F136" s="159" t="s">
        <v>149</v>
      </c>
      <c r="G136" s="160"/>
    </row>
    <row r="137" spans="1:7" s="159" customFormat="1" ht="6">
      <c r="A137" s="159" t="s">
        <v>153</v>
      </c>
      <c r="B137" s="160">
        <f t="shared" si="2"/>
        <v>0</v>
      </c>
      <c r="C137" s="160">
        <f t="shared" si="1"/>
        <v>0</v>
      </c>
      <c r="D137" s="160">
        <v>35</v>
      </c>
      <c r="E137" s="160">
        <v>18</v>
      </c>
      <c r="F137" s="159" t="s">
        <v>149</v>
      </c>
      <c r="G137" s="160"/>
    </row>
    <row r="138" spans="1:7" s="159" customFormat="1" ht="6">
      <c r="A138" s="159" t="s">
        <v>154</v>
      </c>
      <c r="B138" s="160">
        <f t="shared" si="2"/>
        <v>0</v>
      </c>
      <c r="C138" s="160">
        <f t="shared" si="1"/>
        <v>0</v>
      </c>
      <c r="D138" s="160">
        <v>37</v>
      </c>
      <c r="E138" s="160">
        <v>19</v>
      </c>
      <c r="F138" s="159" t="s">
        <v>149</v>
      </c>
      <c r="G138" s="160"/>
    </row>
    <row r="139" spans="1:7" s="159" customFormat="1" ht="6">
      <c r="A139" s="159" t="s">
        <v>155</v>
      </c>
      <c r="B139" s="160">
        <f t="shared" si="2"/>
        <v>0</v>
      </c>
      <c r="C139" s="160">
        <f t="shared" si="1"/>
        <v>0</v>
      </c>
      <c r="D139" s="160">
        <v>35</v>
      </c>
      <c r="E139" s="160">
        <v>18</v>
      </c>
      <c r="F139" s="159" t="s">
        <v>149</v>
      </c>
      <c r="G139" s="160"/>
    </row>
    <row r="140" spans="1:7" s="159" customFormat="1" ht="6">
      <c r="A140" s="159" t="s">
        <v>156</v>
      </c>
      <c r="B140" s="160">
        <f t="shared" si="2"/>
        <v>0</v>
      </c>
      <c r="C140" s="160">
        <f t="shared" si="1"/>
        <v>0</v>
      </c>
      <c r="D140" s="160">
        <v>37</v>
      </c>
      <c r="E140" s="160">
        <v>19</v>
      </c>
      <c r="F140" s="159" t="s">
        <v>149</v>
      </c>
      <c r="G140" s="160"/>
    </row>
    <row r="141" spans="1:7" s="159" customFormat="1" ht="6">
      <c r="A141" s="159" t="s">
        <v>157</v>
      </c>
      <c r="B141" s="160">
        <f t="shared" si="2"/>
        <v>0</v>
      </c>
      <c r="C141" s="160">
        <f t="shared" si="1"/>
        <v>0</v>
      </c>
      <c r="D141" s="160">
        <v>35</v>
      </c>
      <c r="E141" s="160">
        <v>18</v>
      </c>
      <c r="F141" s="159" t="s">
        <v>149</v>
      </c>
      <c r="G141" s="160"/>
    </row>
    <row r="142" spans="1:7" s="159" customFormat="1" ht="6">
      <c r="A142" s="159" t="s">
        <v>158</v>
      </c>
      <c r="B142" s="160">
        <f t="shared" si="2"/>
        <v>0</v>
      </c>
      <c r="C142" s="160">
        <f t="shared" si="1"/>
        <v>0</v>
      </c>
      <c r="D142" s="160">
        <v>37</v>
      </c>
      <c r="E142" s="160">
        <v>19</v>
      </c>
      <c r="F142" s="159" t="s">
        <v>149</v>
      </c>
      <c r="G142" s="160"/>
    </row>
    <row r="143" spans="1:7" s="159" customFormat="1" ht="6">
      <c r="A143" s="159" t="s">
        <v>159</v>
      </c>
      <c r="B143" s="160">
        <f t="shared" si="2"/>
        <v>0</v>
      </c>
      <c r="C143" s="160">
        <f t="shared" si="1"/>
        <v>0</v>
      </c>
      <c r="D143" s="160">
        <v>35</v>
      </c>
      <c r="E143" s="160">
        <v>18</v>
      </c>
      <c r="F143" s="159" t="s">
        <v>149</v>
      </c>
      <c r="G143" s="160"/>
    </row>
    <row r="144" spans="1:7" s="159" customFormat="1" ht="6"/>
    <row r="145" spans="1:7" s="159" customFormat="1" ht="6">
      <c r="A145" s="159" t="s">
        <v>131</v>
      </c>
      <c r="B145" s="159" t="s">
        <v>160</v>
      </c>
    </row>
    <row r="146" spans="1:7" s="159" customFormat="1" ht="6">
      <c r="A146" s="159" t="s">
        <v>132</v>
      </c>
      <c r="B146" s="159">
        <v>0</v>
      </c>
      <c r="C146" s="159" t="b">
        <v>0</v>
      </c>
      <c r="D146" s="159" t="b">
        <v>0</v>
      </c>
      <c r="E146" s="159" t="b">
        <v>0</v>
      </c>
      <c r="F146" s="159">
        <v>0</v>
      </c>
      <c r="G146" s="159">
        <v>0</v>
      </c>
    </row>
    <row r="147" spans="1:7" s="159" customFormat="1" ht="6">
      <c r="A147" s="159" t="s">
        <v>133</v>
      </c>
    </row>
    <row r="148" spans="1:7" s="159" customFormat="1" ht="6">
      <c r="A148" s="159" t="s">
        <v>134</v>
      </c>
    </row>
    <row r="149" spans="1:7" s="159" customFormat="1" ht="6">
      <c r="A149" s="159" t="s">
        <v>135</v>
      </c>
    </row>
    <row r="150" spans="1:7" s="159" customFormat="1" ht="6">
      <c r="A150" s="159" t="s">
        <v>136</v>
      </c>
    </row>
    <row r="151" spans="1:7" s="159" customFormat="1" ht="6">
      <c r="A151" s="159" t="s">
        <v>137</v>
      </c>
    </row>
    <row r="152" spans="1:7" s="159" customFormat="1" ht="6">
      <c r="A152" s="159" t="s">
        <v>138</v>
      </c>
    </row>
  </sheetData>
  <sheetProtection formatCells="0" formatColumns="0" formatRows="0" insertColumns="0" insertRows="0" autoFilter="0"/>
  <mergeCells count="170">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B25:AC25"/>
    <mergeCell ref="A28:E28"/>
    <mergeCell ref="F28:J28"/>
    <mergeCell ref="K28:AM28"/>
    <mergeCell ref="A29:E29"/>
    <mergeCell ref="F29:J29"/>
    <mergeCell ref="K29:AM29"/>
    <mergeCell ref="AD13:AH13"/>
    <mergeCell ref="AI13:AK13"/>
    <mergeCell ref="AL13:AM13"/>
    <mergeCell ref="H14:J14"/>
    <mergeCell ref="K14:AE14"/>
    <mergeCell ref="C15:AM22"/>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48:E48"/>
    <mergeCell ref="F48:J48"/>
    <mergeCell ref="K48:AM48"/>
    <mergeCell ref="A49:E49"/>
    <mergeCell ref="F49:J49"/>
    <mergeCell ref="K49:AM49"/>
    <mergeCell ref="A46:E46"/>
    <mergeCell ref="F46:J46"/>
    <mergeCell ref="K46:AM46"/>
    <mergeCell ref="A47:E47"/>
    <mergeCell ref="F47:J47"/>
    <mergeCell ref="K47:AM47"/>
    <mergeCell ref="A54:E54"/>
    <mergeCell ref="F54:J54"/>
    <mergeCell ref="K54:AM54"/>
    <mergeCell ref="A55:E55"/>
    <mergeCell ref="F55:J55"/>
    <mergeCell ref="K55:AM55"/>
    <mergeCell ref="AB64:AC64"/>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72:E72"/>
    <mergeCell ref="F72:J72"/>
    <mergeCell ref="K72:AM72"/>
    <mergeCell ref="A73:E73"/>
    <mergeCell ref="F73:J73"/>
    <mergeCell ref="K73:AM73"/>
    <mergeCell ref="A70:E70"/>
    <mergeCell ref="F70:J70"/>
    <mergeCell ref="K70:AM70"/>
    <mergeCell ref="A71:E71"/>
    <mergeCell ref="F71:J71"/>
    <mergeCell ref="K71:AM71"/>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s>
  <phoneticPr fontId="2"/>
  <dataValidations count="4">
    <dataValidation type="list" allowBlank="1" showInputMessage="1" showErrorMessage="1" sqref="L5:AB5" xr:uid="{086838D9-BF99-4178-97CA-4D2E3EAB3164}">
      <formula1>$A$109:$A$143</formula1>
    </dataValidation>
    <dataValidation type="list" allowBlank="1" showInputMessage="1" showErrorMessage="1" sqref="H59:J59" xr:uid="{9C655908-5BCE-4C3E-A83D-52625E9F8FA1}">
      <formula1>$A$151:$A$152</formula1>
    </dataValidation>
    <dataValidation type="list" allowBlank="1" showInputMessage="1" showErrorMessage="1" sqref="H14:J14" xr:uid="{5FEE4F37-CF38-4EC8-B829-416EAD3350D5}">
      <formula1>$A$145:$A$150</formula1>
    </dataValidation>
    <dataValidation imeMode="halfAlpha" allowBlank="1" showInputMessage="1" showErrorMessage="1" sqref="S58:V58 AD57:AH57 S57:X57 J57:N58 AM57" xr:uid="{5E591996-EBF1-4841-9344-5784DF493C1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7A81-5352-432D-88FF-33817D58598E}">
  <sheetPr>
    <tabColor theme="9"/>
  </sheetPr>
  <dimension ref="A1:AT152"/>
  <sheetViews>
    <sheetView showGridLines="0" view="pageBreakPreview" zoomScale="120" zoomScaleNormal="120" zoomScaleSheetLayoutView="120" workbookViewId="0">
      <selection activeCell="C2" sqref="C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205</v>
      </c>
    </row>
    <row r="3" spans="1:46" s="35" customFormat="1" ht="12" customHeight="1">
      <c r="A3" s="350" t="s">
        <v>168</v>
      </c>
      <c r="B3" s="31" t="s">
        <v>0</v>
      </c>
      <c r="C3" s="32"/>
      <c r="D3" s="32"/>
      <c r="E3" s="33"/>
      <c r="F3" s="33"/>
      <c r="G3" s="33"/>
      <c r="H3" s="33"/>
      <c r="I3" s="33"/>
      <c r="J3" s="33"/>
      <c r="K3" s="34"/>
      <c r="L3" s="353" t="s">
        <v>257</v>
      </c>
      <c r="M3" s="354"/>
      <c r="N3" s="354"/>
      <c r="O3" s="354"/>
      <c r="P3" s="354"/>
      <c r="Q3" s="354"/>
      <c r="R3" s="354"/>
      <c r="S3" s="354"/>
      <c r="T3" s="354"/>
      <c r="U3" s="354"/>
      <c r="V3" s="354"/>
      <c r="W3" s="354"/>
      <c r="X3" s="354"/>
      <c r="Y3" s="354"/>
      <c r="Z3" s="354"/>
      <c r="AA3" s="354"/>
      <c r="AB3" s="354"/>
      <c r="AC3" s="354"/>
      <c r="AD3" s="354"/>
      <c r="AE3" s="354"/>
      <c r="AF3" s="355"/>
      <c r="AG3" s="333" t="s">
        <v>69</v>
      </c>
      <c r="AH3" s="334"/>
      <c r="AI3" s="334"/>
      <c r="AJ3" s="334"/>
      <c r="AK3" s="334"/>
      <c r="AL3" s="334"/>
      <c r="AM3" s="335"/>
    </row>
    <row r="4" spans="1:46" s="35" customFormat="1" ht="20.25" customHeight="1">
      <c r="A4" s="351"/>
      <c r="B4" s="36" t="s">
        <v>169</v>
      </c>
      <c r="C4" s="37"/>
      <c r="D4" s="37"/>
      <c r="E4" s="38"/>
      <c r="F4" s="38"/>
      <c r="G4" s="38"/>
      <c r="H4" s="38"/>
      <c r="I4" s="38"/>
      <c r="J4" s="38"/>
      <c r="K4" s="39"/>
      <c r="L4" s="347" t="s">
        <v>254</v>
      </c>
      <c r="M4" s="348"/>
      <c r="N4" s="348"/>
      <c r="O4" s="348"/>
      <c r="P4" s="348"/>
      <c r="Q4" s="348"/>
      <c r="R4" s="348"/>
      <c r="S4" s="348"/>
      <c r="T4" s="348"/>
      <c r="U4" s="348"/>
      <c r="V4" s="348"/>
      <c r="W4" s="348"/>
      <c r="X4" s="348"/>
      <c r="Y4" s="348"/>
      <c r="Z4" s="348"/>
      <c r="AA4" s="348"/>
      <c r="AB4" s="348"/>
      <c r="AC4" s="348"/>
      <c r="AD4" s="348"/>
      <c r="AE4" s="348"/>
      <c r="AF4" s="349"/>
      <c r="AG4" s="356" t="s">
        <v>253</v>
      </c>
      <c r="AH4" s="357"/>
      <c r="AI4" s="357"/>
      <c r="AJ4" s="357"/>
      <c r="AK4" s="357"/>
      <c r="AL4" s="357"/>
      <c r="AM4" s="358"/>
      <c r="AP4" s="338"/>
      <c r="AQ4" s="338"/>
      <c r="AR4" s="338"/>
      <c r="AS4" s="338"/>
      <c r="AT4" s="338"/>
    </row>
    <row r="5" spans="1:46" s="35" customFormat="1" ht="20.25" customHeight="1">
      <c r="A5" s="351"/>
      <c r="B5" s="173" t="s">
        <v>79</v>
      </c>
      <c r="C5" s="172"/>
      <c r="D5" s="172"/>
      <c r="E5" s="40"/>
      <c r="F5" s="40"/>
      <c r="G5" s="40"/>
      <c r="H5" s="40"/>
      <c r="I5" s="40"/>
      <c r="J5" s="40"/>
      <c r="K5" s="41"/>
      <c r="L5" s="359" t="s">
        <v>19</v>
      </c>
      <c r="M5" s="360"/>
      <c r="N5" s="360"/>
      <c r="O5" s="360"/>
      <c r="P5" s="360"/>
      <c r="Q5" s="360"/>
      <c r="R5" s="360"/>
      <c r="S5" s="360"/>
      <c r="T5" s="360"/>
      <c r="U5" s="360"/>
      <c r="V5" s="360"/>
      <c r="W5" s="360"/>
      <c r="X5" s="360"/>
      <c r="Y5" s="360"/>
      <c r="Z5" s="360"/>
      <c r="AA5" s="360"/>
      <c r="AB5" s="361"/>
      <c r="AC5" s="362" t="s">
        <v>70</v>
      </c>
      <c r="AD5" s="363"/>
      <c r="AE5" s="363"/>
      <c r="AF5" s="364"/>
      <c r="AG5" s="365"/>
      <c r="AH5" s="365"/>
      <c r="AI5" s="365"/>
      <c r="AJ5" s="365"/>
      <c r="AK5" s="365"/>
      <c r="AL5" s="366" t="s">
        <v>71</v>
      </c>
      <c r="AM5" s="367"/>
      <c r="AP5" s="338"/>
      <c r="AQ5" s="338"/>
      <c r="AR5" s="338"/>
      <c r="AS5" s="338"/>
      <c r="AT5" s="338"/>
    </row>
    <row r="6" spans="1:46" s="35" customFormat="1" ht="13.5" customHeight="1">
      <c r="A6" s="351"/>
      <c r="B6" s="339" t="s">
        <v>170</v>
      </c>
      <c r="C6" s="340"/>
      <c r="D6" s="340"/>
      <c r="E6" s="340"/>
      <c r="F6" s="340"/>
      <c r="G6" s="340"/>
      <c r="H6" s="340"/>
      <c r="I6" s="340"/>
      <c r="J6" s="340"/>
      <c r="K6" s="341"/>
      <c r="L6" s="42" t="s">
        <v>6</v>
      </c>
      <c r="M6" s="42"/>
      <c r="N6" s="42"/>
      <c r="O6" s="42"/>
      <c r="P6" s="42"/>
      <c r="Q6" s="345" t="s">
        <v>242</v>
      </c>
      <c r="R6" s="345"/>
      <c r="S6" s="42" t="s">
        <v>7</v>
      </c>
      <c r="T6" s="345" t="s">
        <v>258</v>
      </c>
      <c r="U6" s="345"/>
      <c r="V6" s="345"/>
      <c r="W6" s="42" t="s">
        <v>8</v>
      </c>
      <c r="X6" s="42"/>
      <c r="Y6" s="42"/>
      <c r="Z6" s="42"/>
      <c r="AA6" s="42"/>
      <c r="AB6" s="42"/>
      <c r="AC6" s="43" t="s">
        <v>72</v>
      </c>
      <c r="AD6" s="42"/>
      <c r="AE6" s="42"/>
      <c r="AF6" s="42"/>
      <c r="AG6" s="42"/>
      <c r="AH6" s="42"/>
      <c r="AI6" s="42"/>
      <c r="AJ6" s="42"/>
      <c r="AK6" s="42"/>
      <c r="AL6" s="42"/>
      <c r="AM6" s="44"/>
      <c r="AP6" s="12"/>
      <c r="AQ6" s="22"/>
      <c r="AR6" s="22"/>
      <c r="AS6" s="22"/>
      <c r="AT6" s="346"/>
    </row>
    <row r="7" spans="1:46" s="35" customFormat="1" ht="20.25" customHeight="1">
      <c r="A7" s="351"/>
      <c r="B7" s="342"/>
      <c r="C7" s="343"/>
      <c r="D7" s="343"/>
      <c r="E7" s="343"/>
      <c r="F7" s="343"/>
      <c r="G7" s="343"/>
      <c r="H7" s="343"/>
      <c r="I7" s="343"/>
      <c r="J7" s="343"/>
      <c r="K7" s="344"/>
      <c r="L7" s="347" t="s">
        <v>259</v>
      </c>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9"/>
      <c r="AP7" s="22"/>
      <c r="AQ7" s="22"/>
      <c r="AR7" s="22"/>
      <c r="AS7" s="22"/>
      <c r="AT7" s="346"/>
    </row>
    <row r="8" spans="1:46" s="35" customFormat="1" ht="20.25" customHeight="1">
      <c r="A8" s="351"/>
      <c r="B8" s="45" t="s">
        <v>9</v>
      </c>
      <c r="C8" s="197"/>
      <c r="D8" s="197"/>
      <c r="E8" s="46"/>
      <c r="F8" s="46"/>
      <c r="G8" s="46"/>
      <c r="H8" s="46"/>
      <c r="I8" s="46"/>
      <c r="J8" s="46"/>
      <c r="K8" s="46"/>
      <c r="L8" s="45" t="s">
        <v>10</v>
      </c>
      <c r="M8" s="46"/>
      <c r="N8" s="46"/>
      <c r="O8" s="46"/>
      <c r="P8" s="46"/>
      <c r="Q8" s="46"/>
      <c r="R8" s="47"/>
      <c r="S8" s="216" t="s">
        <v>260</v>
      </c>
      <c r="T8" s="217"/>
      <c r="U8" s="217"/>
      <c r="V8" s="217"/>
      <c r="W8" s="217"/>
      <c r="X8" s="217"/>
      <c r="Y8" s="218"/>
      <c r="Z8" s="45" t="s">
        <v>64</v>
      </c>
      <c r="AA8" s="46"/>
      <c r="AB8" s="46"/>
      <c r="AC8" s="46"/>
      <c r="AD8" s="46"/>
      <c r="AE8" s="46"/>
      <c r="AF8" s="47"/>
      <c r="AG8" s="216" t="s">
        <v>261</v>
      </c>
      <c r="AH8" s="217"/>
      <c r="AI8" s="217"/>
      <c r="AJ8" s="217"/>
      <c r="AK8" s="217"/>
      <c r="AL8" s="217"/>
      <c r="AM8" s="218"/>
    </row>
    <row r="9" spans="1:46" s="35" customFormat="1" ht="20.25" customHeight="1">
      <c r="A9" s="352"/>
      <c r="B9" s="45" t="s">
        <v>42</v>
      </c>
      <c r="C9" s="197"/>
      <c r="D9" s="197"/>
      <c r="E9" s="46"/>
      <c r="F9" s="46"/>
      <c r="G9" s="46"/>
      <c r="H9" s="46"/>
      <c r="I9" s="46"/>
      <c r="J9" s="46"/>
      <c r="K9" s="46"/>
      <c r="L9" s="216" t="s">
        <v>262</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8"/>
    </row>
    <row r="10" spans="1:46" s="35" customFormat="1" ht="18" customHeight="1">
      <c r="A10" s="327" t="s">
        <v>113</v>
      </c>
      <c r="B10" s="328"/>
      <c r="C10" s="328"/>
      <c r="D10" s="328"/>
      <c r="E10" s="328"/>
      <c r="F10" s="328"/>
      <c r="G10" s="328"/>
      <c r="H10" s="329"/>
      <c r="I10" s="48"/>
      <c r="J10" s="17" t="s">
        <v>99</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330"/>
      <c r="B11" s="331"/>
      <c r="C11" s="331"/>
      <c r="D11" s="331"/>
      <c r="E11" s="331"/>
      <c r="F11" s="331"/>
      <c r="G11" s="331"/>
      <c r="H11" s="332"/>
      <c r="I11" s="51"/>
      <c r="J11" s="52" t="s">
        <v>121</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7"/>
      <c r="U12" s="197"/>
      <c r="V12" s="197"/>
      <c r="W12" s="197"/>
      <c r="X12" s="197"/>
      <c r="Y12" s="197"/>
      <c r="Z12" s="197"/>
      <c r="AA12" s="197"/>
      <c r="AB12" s="197"/>
      <c r="AC12" s="197"/>
      <c r="AD12" s="197"/>
      <c r="AE12" s="197"/>
      <c r="AF12" s="197"/>
      <c r="AG12" s="197"/>
      <c r="AH12" s="197"/>
      <c r="AI12" s="197"/>
      <c r="AJ12" s="197"/>
      <c r="AK12" s="197"/>
      <c r="AL12" s="197"/>
      <c r="AM12" s="197"/>
    </row>
    <row r="13" spans="1:46" s="35" customFormat="1" ht="20.25" customHeight="1">
      <c r="A13" s="54" t="s">
        <v>99</v>
      </c>
      <c r="B13" s="29"/>
      <c r="C13" s="23"/>
      <c r="D13" s="23"/>
      <c r="E13" s="23"/>
      <c r="F13" s="23"/>
      <c r="G13" s="23"/>
      <c r="H13" s="23"/>
      <c r="I13" s="55"/>
      <c r="J13" s="21"/>
      <c r="K13" s="333" t="s">
        <v>75</v>
      </c>
      <c r="L13" s="334"/>
      <c r="M13" s="334"/>
      <c r="N13" s="335"/>
      <c r="O13" s="336">
        <f>IF(L5="","",VLOOKUP(L5,$A$109:$B$143,2,0))</f>
        <v>320</v>
      </c>
      <c r="P13" s="337"/>
      <c r="Q13" s="337"/>
      <c r="R13" s="334" t="s">
        <v>61</v>
      </c>
      <c r="S13" s="335"/>
      <c r="T13" s="368" t="s">
        <v>185</v>
      </c>
      <c r="U13" s="369"/>
      <c r="V13" s="369"/>
      <c r="W13" s="369"/>
      <c r="X13" s="370"/>
      <c r="Y13" s="371">
        <f>ROUNDDOWN($F$49/1000,0)</f>
        <v>105</v>
      </c>
      <c r="Z13" s="372"/>
      <c r="AA13" s="372"/>
      <c r="AB13" s="373" t="s">
        <v>61</v>
      </c>
      <c r="AC13" s="374"/>
      <c r="AD13" s="368" t="s">
        <v>186</v>
      </c>
      <c r="AE13" s="369"/>
      <c r="AF13" s="369"/>
      <c r="AG13" s="369"/>
      <c r="AH13" s="370"/>
      <c r="AI13" s="371">
        <f>ROUNDDOWN($F$56/1000,0)</f>
        <v>0</v>
      </c>
      <c r="AJ13" s="372"/>
      <c r="AK13" s="372"/>
      <c r="AL13" s="373" t="s">
        <v>61</v>
      </c>
      <c r="AM13" s="374"/>
    </row>
    <row r="14" spans="1:46" s="35" customFormat="1" ht="20.25" customHeight="1">
      <c r="A14" s="56" t="s">
        <v>43</v>
      </c>
      <c r="B14" s="198"/>
      <c r="C14" s="18"/>
      <c r="D14" s="18"/>
      <c r="E14" s="18"/>
      <c r="F14" s="18"/>
      <c r="G14" s="18"/>
      <c r="H14" s="380" t="s">
        <v>131</v>
      </c>
      <c r="I14" s="381"/>
      <c r="J14" s="382"/>
      <c r="K14" s="383" t="s">
        <v>122</v>
      </c>
      <c r="L14" s="384"/>
      <c r="M14" s="384"/>
      <c r="N14" s="384"/>
      <c r="O14" s="384"/>
      <c r="P14" s="384"/>
      <c r="Q14" s="384"/>
      <c r="R14" s="384"/>
      <c r="S14" s="384"/>
      <c r="T14" s="384"/>
      <c r="U14" s="384"/>
      <c r="V14" s="384"/>
      <c r="W14" s="384"/>
      <c r="X14" s="384"/>
      <c r="Y14" s="384"/>
      <c r="Z14" s="384"/>
      <c r="AA14" s="384"/>
      <c r="AB14" s="384"/>
      <c r="AC14" s="384"/>
      <c r="AD14" s="384"/>
      <c r="AE14" s="384"/>
      <c r="AF14" s="57" t="s">
        <v>73</v>
      </c>
      <c r="AG14" s="58"/>
      <c r="AH14" s="58"/>
      <c r="AI14" s="19">
        <v>1</v>
      </c>
      <c r="AJ14" s="19"/>
      <c r="AK14" s="197"/>
      <c r="AL14" s="18"/>
      <c r="AM14" s="59"/>
    </row>
    <row r="15" spans="1:46" s="35" customFormat="1" ht="21" customHeight="1">
      <c r="A15" s="60"/>
      <c r="B15" s="12"/>
      <c r="C15" s="385" t="s">
        <v>194</v>
      </c>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row>
    <row r="16" spans="1:46" s="35" customFormat="1" ht="21" customHeight="1">
      <c r="A16" s="61"/>
      <c r="B16" s="11"/>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row>
    <row r="17" spans="1:39" s="35" customFormat="1" ht="21" customHeight="1">
      <c r="A17" s="61"/>
      <c r="B17" s="11"/>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6"/>
    </row>
    <row r="18" spans="1:39" s="35" customFormat="1" ht="21" customHeight="1">
      <c r="A18" s="61"/>
      <c r="B18" s="11"/>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6"/>
    </row>
    <row r="19" spans="1:39" s="35" customFormat="1" ht="21" customHeight="1">
      <c r="A19" s="61"/>
      <c r="B19" s="11"/>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row>
    <row r="20" spans="1:39" s="35" customFormat="1" ht="21" customHeight="1">
      <c r="A20" s="61"/>
      <c r="B20" s="11"/>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6"/>
    </row>
    <row r="21" spans="1:39" s="35" customFormat="1" ht="21" customHeight="1">
      <c r="A21" s="61"/>
      <c r="B21" s="11"/>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6"/>
    </row>
    <row r="22" spans="1:39" s="35" customFormat="1" ht="21" customHeight="1">
      <c r="A22" s="62"/>
      <c r="B22" s="14"/>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8"/>
    </row>
    <row r="23" spans="1:39" s="35" customFormat="1" ht="18.75" customHeight="1">
      <c r="A23" s="203" t="s">
        <v>189</v>
      </c>
      <c r="B23" s="16"/>
      <c r="C23" s="16"/>
      <c r="D23" s="16"/>
      <c r="E23" s="16"/>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8"/>
    </row>
    <row r="24" spans="1:39" s="35" customFormat="1" ht="18.75" customHeight="1">
      <c r="A24" s="206"/>
      <c r="B24" s="22"/>
      <c r="C24" s="22"/>
      <c r="D24" s="22"/>
      <c r="E24" s="22"/>
      <c r="F24" s="201"/>
      <c r="G24" s="201"/>
      <c r="H24" s="201"/>
      <c r="I24" s="201"/>
      <c r="J24" s="201"/>
      <c r="K24" s="201"/>
      <c r="L24" s="201"/>
      <c r="M24" s="201"/>
      <c r="N24" s="201"/>
      <c r="O24" s="210" t="s">
        <v>204</v>
      </c>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2"/>
    </row>
    <row r="25" spans="1:39" s="35" customFormat="1" ht="18.75" customHeight="1">
      <c r="A25" s="206"/>
      <c r="B25" s="22"/>
      <c r="C25" s="22"/>
      <c r="D25" s="22"/>
      <c r="E25" s="22"/>
      <c r="F25" s="201"/>
      <c r="G25" s="201"/>
      <c r="H25" s="201"/>
      <c r="I25" s="201"/>
      <c r="J25" s="201"/>
      <c r="K25" s="201"/>
      <c r="L25" s="201"/>
      <c r="M25" s="201"/>
      <c r="N25" s="201"/>
      <c r="O25" s="204" t="s">
        <v>200</v>
      </c>
      <c r="P25" s="201"/>
      <c r="Q25" s="201"/>
      <c r="R25" s="201"/>
      <c r="S25" s="201"/>
      <c r="T25" s="201"/>
      <c r="U25" s="201"/>
      <c r="V25" s="201"/>
      <c r="W25" s="201"/>
      <c r="X25" s="201"/>
      <c r="Y25" s="201"/>
      <c r="Z25" s="201"/>
      <c r="AA25" s="201"/>
      <c r="AB25" s="389"/>
      <c r="AC25" s="389"/>
      <c r="AD25" s="201" t="s">
        <v>201</v>
      </c>
      <c r="AE25" s="204" t="s">
        <v>202</v>
      </c>
      <c r="AF25" s="201"/>
      <c r="AG25" s="201"/>
      <c r="AH25" s="201"/>
      <c r="AI25" s="201"/>
      <c r="AJ25" s="201"/>
      <c r="AK25" s="201"/>
      <c r="AL25" s="201"/>
      <c r="AM25" s="202"/>
    </row>
    <row r="26" spans="1:39" s="35" customFormat="1" ht="18.75" customHeight="1">
      <c r="A26" s="206"/>
      <c r="B26" s="22"/>
      <c r="C26" s="22"/>
      <c r="D26" s="22"/>
      <c r="E26" s="22"/>
      <c r="F26" s="201"/>
      <c r="G26" s="201"/>
      <c r="H26" s="201"/>
      <c r="I26" s="201"/>
      <c r="J26" s="201"/>
      <c r="K26" s="201"/>
      <c r="L26" s="201"/>
      <c r="M26" s="201"/>
      <c r="N26" s="201"/>
      <c r="O26" s="201"/>
      <c r="P26" s="201"/>
      <c r="Q26" s="201"/>
      <c r="R26" s="201"/>
      <c r="S26" s="201"/>
      <c r="T26" s="201"/>
      <c r="U26" s="201"/>
      <c r="V26" s="201"/>
      <c r="W26" s="201"/>
      <c r="X26" s="204" t="s">
        <v>198</v>
      </c>
      <c r="Y26" s="201"/>
      <c r="Z26" s="201"/>
      <c r="AA26" s="201"/>
      <c r="AB26" s="204" t="s">
        <v>203</v>
      </c>
      <c r="AC26" s="201"/>
      <c r="AD26" s="201"/>
      <c r="AE26" s="201"/>
      <c r="AF26" s="201"/>
      <c r="AG26" s="201"/>
      <c r="AH26" s="201"/>
      <c r="AI26" s="201"/>
      <c r="AJ26" s="201"/>
      <c r="AK26" s="201"/>
      <c r="AL26" s="201"/>
      <c r="AM26" s="202"/>
    </row>
    <row r="27" spans="1:39" s="35" customFormat="1" ht="18.75" customHeight="1">
      <c r="A27" s="207"/>
      <c r="B27" s="22"/>
      <c r="C27" s="22"/>
      <c r="D27" s="22"/>
      <c r="E27" s="22"/>
      <c r="F27" s="201"/>
      <c r="G27" s="201"/>
      <c r="H27" s="201"/>
      <c r="I27" s="201"/>
      <c r="J27" s="201"/>
      <c r="K27" s="201"/>
      <c r="L27" s="201"/>
      <c r="M27" s="201"/>
      <c r="N27" s="201"/>
      <c r="O27" s="204" t="s">
        <v>195</v>
      </c>
      <c r="P27" s="201"/>
      <c r="Q27" s="201"/>
      <c r="R27" s="201"/>
      <c r="S27" s="201">
        <v>2</v>
      </c>
      <c r="T27" s="204" t="s">
        <v>196</v>
      </c>
      <c r="U27" s="201"/>
      <c r="V27" s="201" t="s">
        <v>197</v>
      </c>
      <c r="W27" s="201"/>
      <c r="X27" s="205"/>
      <c r="Y27" s="201" t="s">
        <v>71</v>
      </c>
      <c r="Z27" s="201"/>
      <c r="AA27" s="201" t="s">
        <v>197</v>
      </c>
      <c r="AB27" s="205"/>
      <c r="AC27" s="204" t="s">
        <v>199</v>
      </c>
      <c r="AD27" s="201"/>
      <c r="AE27" s="201" t="s">
        <v>208</v>
      </c>
      <c r="AF27" s="201">
        <f>S27*X27*AB27</f>
        <v>0</v>
      </c>
      <c r="AG27" s="201"/>
      <c r="AH27" s="201"/>
      <c r="AI27" s="201"/>
      <c r="AJ27" s="201"/>
      <c r="AK27" s="201"/>
      <c r="AL27" s="201"/>
      <c r="AM27" s="209"/>
    </row>
    <row r="28" spans="1:39" ht="18" customHeight="1">
      <c r="A28" s="375" t="s">
        <v>44</v>
      </c>
      <c r="B28" s="375"/>
      <c r="C28" s="375"/>
      <c r="D28" s="375"/>
      <c r="E28" s="375"/>
      <c r="F28" s="375" t="s">
        <v>173</v>
      </c>
      <c r="G28" s="375"/>
      <c r="H28" s="375"/>
      <c r="I28" s="375"/>
      <c r="J28" s="375"/>
      <c r="K28" s="376" t="s">
        <v>45</v>
      </c>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row>
    <row r="29" spans="1:39" ht="9.75" customHeight="1">
      <c r="A29" s="377" t="s">
        <v>249</v>
      </c>
      <c r="B29" s="377"/>
      <c r="C29" s="377"/>
      <c r="D29" s="377"/>
      <c r="E29" s="377"/>
      <c r="F29" s="378">
        <v>30000</v>
      </c>
      <c r="G29" s="378"/>
      <c r="H29" s="378"/>
      <c r="I29" s="378"/>
      <c r="J29" s="378"/>
      <c r="K29" s="379" t="s">
        <v>222</v>
      </c>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row>
    <row r="30" spans="1:39" ht="9.75" customHeight="1">
      <c r="A30" s="377" t="s">
        <v>255</v>
      </c>
      <c r="B30" s="377"/>
      <c r="C30" s="377"/>
      <c r="D30" s="377"/>
      <c r="E30" s="377"/>
      <c r="F30" s="378">
        <v>75000</v>
      </c>
      <c r="G30" s="378"/>
      <c r="H30" s="378"/>
      <c r="I30" s="378"/>
      <c r="J30" s="378"/>
      <c r="K30" s="379" t="s">
        <v>256</v>
      </c>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row>
    <row r="31" spans="1:39" ht="9.75" customHeight="1">
      <c r="A31" s="377"/>
      <c r="B31" s="377"/>
      <c r="C31" s="377"/>
      <c r="D31" s="377"/>
      <c r="E31" s="377"/>
      <c r="F31" s="378"/>
      <c r="G31" s="378"/>
      <c r="H31" s="378"/>
      <c r="I31" s="378"/>
      <c r="J31" s="378"/>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row>
    <row r="32" spans="1:39" ht="9.75" customHeight="1">
      <c r="A32" s="377"/>
      <c r="B32" s="377"/>
      <c r="C32" s="377"/>
      <c r="D32" s="377"/>
      <c r="E32" s="377"/>
      <c r="F32" s="378"/>
      <c r="G32" s="378"/>
      <c r="H32" s="378"/>
      <c r="I32" s="378"/>
      <c r="J32" s="378"/>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row>
    <row r="33" spans="1:39" ht="9.75" customHeight="1">
      <c r="A33" s="377"/>
      <c r="B33" s="377"/>
      <c r="C33" s="377"/>
      <c r="D33" s="377"/>
      <c r="E33" s="377"/>
      <c r="F33" s="378"/>
      <c r="G33" s="378"/>
      <c r="H33" s="378"/>
      <c r="I33" s="378"/>
      <c r="J33" s="378"/>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row>
    <row r="34" spans="1:39" ht="9.75" customHeight="1">
      <c r="A34" s="377"/>
      <c r="B34" s="377"/>
      <c r="C34" s="377"/>
      <c r="D34" s="377"/>
      <c r="E34" s="377"/>
      <c r="F34" s="378"/>
      <c r="G34" s="378"/>
      <c r="H34" s="378"/>
      <c r="I34" s="378"/>
      <c r="J34" s="378"/>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row>
    <row r="35" spans="1:39" ht="9.75" customHeight="1">
      <c r="A35" s="377"/>
      <c r="B35" s="377"/>
      <c r="C35" s="377"/>
      <c r="D35" s="377"/>
      <c r="E35" s="377"/>
      <c r="F35" s="378"/>
      <c r="G35" s="378"/>
      <c r="H35" s="378"/>
      <c r="I35" s="378"/>
      <c r="J35" s="378"/>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row>
    <row r="36" spans="1:39" ht="9.75" customHeight="1">
      <c r="A36" s="377"/>
      <c r="B36" s="377"/>
      <c r="C36" s="377"/>
      <c r="D36" s="377"/>
      <c r="E36" s="377"/>
      <c r="F36" s="378"/>
      <c r="G36" s="378"/>
      <c r="H36" s="378"/>
      <c r="I36" s="378"/>
      <c r="J36" s="378"/>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row>
    <row r="37" spans="1:39" ht="9.75" customHeight="1">
      <c r="A37" s="377"/>
      <c r="B37" s="377"/>
      <c r="C37" s="377"/>
      <c r="D37" s="377"/>
      <c r="E37" s="377"/>
      <c r="F37" s="378"/>
      <c r="G37" s="378"/>
      <c r="H37" s="378"/>
      <c r="I37" s="378"/>
      <c r="J37" s="378"/>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row>
    <row r="38" spans="1:39" ht="9.75" customHeight="1">
      <c r="A38" s="377"/>
      <c r="B38" s="377"/>
      <c r="C38" s="377"/>
      <c r="D38" s="377"/>
      <c r="E38" s="377"/>
      <c r="F38" s="378"/>
      <c r="G38" s="378"/>
      <c r="H38" s="378"/>
      <c r="I38" s="378"/>
      <c r="J38" s="378"/>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row>
    <row r="39" spans="1:39" ht="9.75" customHeight="1">
      <c r="A39" s="377"/>
      <c r="B39" s="377"/>
      <c r="C39" s="377"/>
      <c r="D39" s="377"/>
      <c r="E39" s="377"/>
      <c r="F39" s="378"/>
      <c r="G39" s="378"/>
      <c r="H39" s="378"/>
      <c r="I39" s="378"/>
      <c r="J39" s="378"/>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row>
    <row r="40" spans="1:39" ht="9.75" customHeight="1">
      <c r="A40" s="377"/>
      <c r="B40" s="377"/>
      <c r="C40" s="377"/>
      <c r="D40" s="377"/>
      <c r="E40" s="377"/>
      <c r="F40" s="378"/>
      <c r="G40" s="378"/>
      <c r="H40" s="378"/>
      <c r="I40" s="378"/>
      <c r="J40" s="378"/>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row>
    <row r="41" spans="1:39" ht="9.75" customHeight="1">
      <c r="A41" s="377"/>
      <c r="B41" s="377"/>
      <c r="C41" s="377"/>
      <c r="D41" s="377"/>
      <c r="E41" s="377"/>
      <c r="F41" s="378"/>
      <c r="G41" s="378"/>
      <c r="H41" s="378"/>
      <c r="I41" s="378"/>
      <c r="J41" s="378"/>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row>
    <row r="42" spans="1:39" ht="9.75" customHeight="1">
      <c r="A42" s="377"/>
      <c r="B42" s="377"/>
      <c r="C42" s="377"/>
      <c r="D42" s="377"/>
      <c r="E42" s="377"/>
      <c r="F42" s="378"/>
      <c r="G42" s="378"/>
      <c r="H42" s="378"/>
      <c r="I42" s="378"/>
      <c r="J42" s="378"/>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c r="AM42" s="393"/>
    </row>
    <row r="43" spans="1:39" ht="9.75" customHeight="1">
      <c r="A43" s="377"/>
      <c r="B43" s="377"/>
      <c r="C43" s="377"/>
      <c r="D43" s="377"/>
      <c r="E43" s="377"/>
      <c r="F43" s="378"/>
      <c r="G43" s="378"/>
      <c r="H43" s="378"/>
      <c r="I43" s="378"/>
      <c r="J43" s="378"/>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row>
    <row r="44" spans="1:39" ht="9.75" customHeight="1">
      <c r="A44" s="377"/>
      <c r="B44" s="377"/>
      <c r="C44" s="377"/>
      <c r="D44" s="377"/>
      <c r="E44" s="377"/>
      <c r="F44" s="378"/>
      <c r="G44" s="378"/>
      <c r="H44" s="378"/>
      <c r="I44" s="378"/>
      <c r="J44" s="378"/>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row>
    <row r="45" spans="1:39" ht="9.75" customHeight="1">
      <c r="A45" s="377"/>
      <c r="B45" s="377"/>
      <c r="C45" s="377"/>
      <c r="D45" s="377"/>
      <c r="E45" s="377"/>
      <c r="F45" s="378"/>
      <c r="G45" s="378"/>
      <c r="H45" s="378"/>
      <c r="I45" s="378"/>
      <c r="J45" s="378"/>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3"/>
    </row>
    <row r="46" spans="1:39" ht="9.75" customHeight="1">
      <c r="A46" s="377"/>
      <c r="B46" s="377"/>
      <c r="C46" s="377"/>
      <c r="D46" s="377"/>
      <c r="E46" s="377"/>
      <c r="F46" s="378"/>
      <c r="G46" s="378"/>
      <c r="H46" s="378"/>
      <c r="I46" s="378"/>
      <c r="J46" s="378"/>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c r="AM46" s="393"/>
    </row>
    <row r="47" spans="1:39" ht="9.75" customHeight="1">
      <c r="A47" s="377"/>
      <c r="B47" s="377"/>
      <c r="C47" s="377"/>
      <c r="D47" s="377"/>
      <c r="E47" s="377"/>
      <c r="F47" s="378"/>
      <c r="G47" s="378"/>
      <c r="H47" s="378"/>
      <c r="I47" s="378"/>
      <c r="J47" s="378"/>
      <c r="K47" s="393"/>
      <c r="L47" s="393"/>
      <c r="M47" s="393"/>
      <c r="N47" s="393"/>
      <c r="O47" s="393"/>
      <c r="P47" s="393"/>
      <c r="Q47" s="393"/>
      <c r="R47" s="393"/>
      <c r="S47" s="393"/>
      <c r="T47" s="393"/>
      <c r="U47" s="393"/>
      <c r="V47" s="393"/>
      <c r="W47" s="393"/>
      <c r="X47" s="393"/>
      <c r="Y47" s="393"/>
      <c r="Z47" s="393"/>
      <c r="AA47" s="393"/>
      <c r="AB47" s="393"/>
      <c r="AC47" s="393"/>
      <c r="AD47" s="393"/>
      <c r="AE47" s="393"/>
      <c r="AF47" s="393"/>
      <c r="AG47" s="393"/>
      <c r="AH47" s="393"/>
      <c r="AI47" s="393"/>
      <c r="AJ47" s="393"/>
      <c r="AK47" s="393"/>
      <c r="AL47" s="393"/>
      <c r="AM47" s="393"/>
    </row>
    <row r="48" spans="1:39" ht="9.75" customHeight="1" thickBot="1">
      <c r="A48" s="394"/>
      <c r="B48" s="395"/>
      <c r="C48" s="395"/>
      <c r="D48" s="395"/>
      <c r="E48" s="396"/>
      <c r="F48" s="397"/>
      <c r="G48" s="398"/>
      <c r="H48" s="398"/>
      <c r="I48" s="398"/>
      <c r="J48" s="399"/>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row>
    <row r="49" spans="1:39" ht="22.5" customHeight="1" thickTop="1">
      <c r="A49" s="401" t="s">
        <v>82</v>
      </c>
      <c r="B49" s="402"/>
      <c r="C49" s="402"/>
      <c r="D49" s="402"/>
      <c r="E49" s="402"/>
      <c r="F49" s="403">
        <f>SUM(F29:J48)</f>
        <v>105000</v>
      </c>
      <c r="G49" s="404"/>
      <c r="H49" s="404"/>
      <c r="I49" s="404"/>
      <c r="J49" s="405"/>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row>
    <row r="50" spans="1:39" ht="11.25" customHeight="1">
      <c r="A50" s="184"/>
      <c r="B50" s="183"/>
      <c r="C50" s="183"/>
      <c r="D50" s="183"/>
      <c r="E50" s="183"/>
      <c r="F50" s="185"/>
      <c r="G50" s="185"/>
      <c r="H50" s="185"/>
      <c r="I50" s="185"/>
      <c r="J50" s="185"/>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186"/>
    </row>
    <row r="51" spans="1:39" s="35" customFormat="1" ht="18.75" customHeight="1">
      <c r="A51" s="206" t="s">
        <v>190</v>
      </c>
      <c r="B51" s="22"/>
      <c r="C51" s="22"/>
      <c r="D51" s="22"/>
      <c r="E51" s="22"/>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2"/>
    </row>
    <row r="52" spans="1:39" ht="18" customHeight="1">
      <c r="A52" s="413" t="s">
        <v>44</v>
      </c>
      <c r="B52" s="414"/>
      <c r="C52" s="414"/>
      <c r="D52" s="414"/>
      <c r="E52" s="415"/>
      <c r="F52" s="413" t="s">
        <v>174</v>
      </c>
      <c r="G52" s="414"/>
      <c r="H52" s="414"/>
      <c r="I52" s="414"/>
      <c r="J52" s="414"/>
      <c r="K52" s="376" t="s">
        <v>191</v>
      </c>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row>
    <row r="53" spans="1:39" ht="9.75" customHeight="1">
      <c r="A53" s="377"/>
      <c r="B53" s="377"/>
      <c r="C53" s="377"/>
      <c r="D53" s="377"/>
      <c r="E53" s="377"/>
      <c r="F53" s="378"/>
      <c r="G53" s="378"/>
      <c r="H53" s="378"/>
      <c r="I53" s="378"/>
      <c r="J53" s="378"/>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row>
    <row r="54" spans="1:39" ht="9.75" customHeight="1">
      <c r="A54" s="407"/>
      <c r="B54" s="408"/>
      <c r="C54" s="408"/>
      <c r="D54" s="408"/>
      <c r="E54" s="409"/>
      <c r="F54" s="410"/>
      <c r="G54" s="411"/>
      <c r="H54" s="411"/>
      <c r="I54" s="411"/>
      <c r="J54" s="412"/>
      <c r="K54" s="428"/>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30"/>
    </row>
    <row r="55" spans="1:39" ht="9.75" customHeight="1" thickBot="1">
      <c r="A55" s="377"/>
      <c r="B55" s="377"/>
      <c r="C55" s="377"/>
      <c r="D55" s="377"/>
      <c r="E55" s="377"/>
      <c r="F55" s="378"/>
      <c r="G55" s="378"/>
      <c r="H55" s="378"/>
      <c r="I55" s="378"/>
      <c r="J55" s="378"/>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393"/>
      <c r="AL55" s="393"/>
      <c r="AM55" s="393"/>
    </row>
    <row r="56" spans="1:39" ht="22.5" customHeight="1" thickTop="1">
      <c r="A56" s="401" t="s">
        <v>82</v>
      </c>
      <c r="B56" s="402"/>
      <c r="C56" s="402"/>
      <c r="D56" s="402"/>
      <c r="E56" s="402"/>
      <c r="F56" s="403">
        <f>SUM(F53:J55)</f>
        <v>0</v>
      </c>
      <c r="G56" s="404"/>
      <c r="H56" s="404"/>
      <c r="I56" s="404"/>
      <c r="J56" s="405"/>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row>
    <row r="57" spans="1:39" ht="11.25" customHeight="1">
      <c r="A57" s="27"/>
      <c r="B57" s="11"/>
      <c r="C57" s="177"/>
      <c r="D57" s="22"/>
      <c r="E57" s="178"/>
      <c r="F57" s="22"/>
      <c r="G57" s="22"/>
      <c r="H57" s="22"/>
      <c r="I57" s="22"/>
      <c r="J57" s="179"/>
      <c r="K57" s="179"/>
      <c r="L57" s="179"/>
      <c r="M57" s="179"/>
      <c r="N57" s="179"/>
      <c r="O57" s="11"/>
      <c r="P57" s="180"/>
      <c r="Q57" s="27"/>
      <c r="R57" s="27"/>
      <c r="S57" s="179"/>
      <c r="T57" s="181"/>
      <c r="U57" s="179"/>
      <c r="V57" s="179"/>
      <c r="W57" s="179"/>
      <c r="X57" s="179"/>
      <c r="Y57" s="22"/>
      <c r="Z57" s="22"/>
      <c r="AA57" s="22"/>
      <c r="AB57" s="11"/>
      <c r="AC57" s="177"/>
      <c r="AD57" s="179"/>
      <c r="AE57" s="179"/>
      <c r="AF57" s="179"/>
      <c r="AG57" s="179"/>
      <c r="AH57" s="179"/>
      <c r="AI57" s="182"/>
      <c r="AJ57" s="182"/>
      <c r="AK57" s="182"/>
      <c r="AL57" s="182"/>
      <c r="AM57" s="179"/>
    </row>
    <row r="58" spans="1:39" ht="18.75" customHeight="1">
      <c r="A58" s="63" t="s">
        <v>98</v>
      </c>
      <c r="B58" s="23"/>
      <c r="C58" s="13"/>
      <c r="D58" s="23"/>
      <c r="E58" s="15"/>
      <c r="F58" s="23"/>
      <c r="G58" s="23"/>
      <c r="H58" s="23"/>
      <c r="I58" s="23"/>
      <c r="J58" s="20"/>
      <c r="K58" s="20"/>
      <c r="L58" s="20"/>
      <c r="M58" s="20"/>
      <c r="N58" s="20"/>
      <c r="O58" s="28"/>
      <c r="P58" s="25"/>
      <c r="Q58" s="26"/>
      <c r="R58" s="26"/>
      <c r="S58" s="20"/>
      <c r="T58" s="21"/>
      <c r="U58" s="20"/>
      <c r="V58" s="24"/>
      <c r="W58" s="333" t="s">
        <v>75</v>
      </c>
      <c r="X58" s="334"/>
      <c r="Y58" s="334"/>
      <c r="Z58" s="335"/>
      <c r="AA58" s="336">
        <f>IF(L5="","",VLOOKUP(L5,$A$109:$C$143,3,FALSE))</f>
        <v>160</v>
      </c>
      <c r="AB58" s="337"/>
      <c r="AC58" s="337"/>
      <c r="AD58" s="334" t="s">
        <v>61</v>
      </c>
      <c r="AE58" s="335"/>
      <c r="AF58" s="333" t="s">
        <v>46</v>
      </c>
      <c r="AG58" s="334"/>
      <c r="AH58" s="335"/>
      <c r="AI58" s="416">
        <f>ROUNDDOWN($F$80/1000,0)</f>
        <v>0</v>
      </c>
      <c r="AJ58" s="417"/>
      <c r="AK58" s="417"/>
      <c r="AL58" s="334" t="s">
        <v>61</v>
      </c>
      <c r="AM58" s="335"/>
    </row>
    <row r="59" spans="1:39" ht="18.75" customHeight="1">
      <c r="A59" s="56" t="s">
        <v>43</v>
      </c>
      <c r="B59" s="198"/>
      <c r="C59" s="18"/>
      <c r="D59" s="18"/>
      <c r="E59" s="18"/>
      <c r="F59" s="18"/>
      <c r="G59" s="18"/>
      <c r="H59" s="380"/>
      <c r="I59" s="381"/>
      <c r="J59" s="382"/>
      <c r="K59" s="383" t="s">
        <v>122</v>
      </c>
      <c r="L59" s="384"/>
      <c r="M59" s="384"/>
      <c r="N59" s="384"/>
      <c r="O59" s="384"/>
      <c r="P59" s="384"/>
      <c r="Q59" s="384"/>
      <c r="R59" s="384"/>
      <c r="S59" s="384"/>
      <c r="T59" s="384"/>
      <c r="U59" s="384"/>
      <c r="V59" s="384"/>
      <c r="W59" s="384"/>
      <c r="X59" s="384"/>
      <c r="Y59" s="384"/>
      <c r="Z59" s="384"/>
      <c r="AA59" s="384"/>
      <c r="AB59" s="384"/>
      <c r="AC59" s="384"/>
      <c r="AD59" s="384"/>
      <c r="AE59" s="384"/>
      <c r="AF59" s="57" t="s">
        <v>74</v>
      </c>
      <c r="AG59" s="58"/>
      <c r="AH59" s="58"/>
      <c r="AI59" s="19"/>
      <c r="AJ59" s="19"/>
      <c r="AK59" s="197"/>
      <c r="AL59" s="18"/>
      <c r="AM59" s="59"/>
    </row>
    <row r="60" spans="1:39" ht="25.5" customHeight="1">
      <c r="A60" s="60"/>
      <c r="B60" s="12"/>
      <c r="C60" s="418" t="s">
        <v>192</v>
      </c>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9"/>
    </row>
    <row r="61" spans="1:39" ht="25.5" customHeight="1">
      <c r="A61" s="62"/>
      <c r="B61" s="14"/>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8"/>
    </row>
    <row r="62" spans="1:39" ht="18.75" customHeight="1">
      <c r="A62" s="327" t="s">
        <v>161</v>
      </c>
      <c r="B62" s="328"/>
      <c r="C62" s="328"/>
      <c r="D62" s="328"/>
      <c r="E62" s="328"/>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8"/>
    </row>
    <row r="63" spans="1:39" s="12" customFormat="1" ht="18.75" customHeight="1">
      <c r="A63" s="206"/>
      <c r="B63" s="22"/>
      <c r="C63" s="22"/>
      <c r="D63" s="22"/>
      <c r="E63" s="22"/>
      <c r="F63" s="201"/>
      <c r="G63" s="201"/>
      <c r="H63" s="201"/>
      <c r="I63" s="201"/>
      <c r="J63" s="201"/>
      <c r="K63" s="201"/>
      <c r="L63" s="201"/>
      <c r="M63" s="201"/>
      <c r="N63" s="201"/>
      <c r="O63" s="210" t="s">
        <v>204</v>
      </c>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2"/>
    </row>
    <row r="64" spans="1:39" s="35" customFormat="1" ht="18.75" customHeight="1">
      <c r="A64" s="206"/>
      <c r="B64" s="22"/>
      <c r="C64" s="22"/>
      <c r="D64" s="22"/>
      <c r="E64" s="22"/>
      <c r="F64" s="201"/>
      <c r="G64" s="201"/>
      <c r="H64" s="201"/>
      <c r="I64" s="201"/>
      <c r="J64" s="201"/>
      <c r="K64" s="201"/>
      <c r="L64" s="201"/>
      <c r="M64" s="201"/>
      <c r="N64" s="201"/>
      <c r="O64" s="204" t="s">
        <v>200</v>
      </c>
      <c r="P64" s="201"/>
      <c r="Q64" s="201"/>
      <c r="R64" s="201"/>
      <c r="S64" s="201"/>
      <c r="T64" s="201"/>
      <c r="U64" s="201"/>
      <c r="V64" s="201"/>
      <c r="W64" s="201"/>
      <c r="X64" s="201"/>
      <c r="Y64" s="201"/>
      <c r="Z64" s="201"/>
      <c r="AA64" s="201"/>
      <c r="AB64" s="389"/>
      <c r="AC64" s="389"/>
      <c r="AD64" s="201" t="s">
        <v>201</v>
      </c>
      <c r="AE64" s="204" t="s">
        <v>202</v>
      </c>
      <c r="AF64" s="201"/>
      <c r="AG64" s="201"/>
      <c r="AH64" s="201"/>
      <c r="AI64" s="201"/>
      <c r="AJ64" s="201"/>
      <c r="AK64" s="201"/>
      <c r="AL64" s="201"/>
      <c r="AM64" s="202"/>
    </row>
    <row r="65" spans="1:40" s="35" customFormat="1" ht="18.75" customHeight="1">
      <c r="A65" s="206"/>
      <c r="B65" s="22"/>
      <c r="C65" s="22"/>
      <c r="D65" s="22"/>
      <c r="E65" s="22"/>
      <c r="F65" s="201"/>
      <c r="G65" s="201"/>
      <c r="H65" s="201"/>
      <c r="I65" s="201"/>
      <c r="J65" s="201"/>
      <c r="K65" s="201"/>
      <c r="L65" s="201"/>
      <c r="M65" s="201"/>
      <c r="N65" s="201"/>
      <c r="O65" s="201"/>
      <c r="P65" s="201"/>
      <c r="Q65" s="201"/>
      <c r="R65" s="201"/>
      <c r="S65" s="201"/>
      <c r="T65" s="201"/>
      <c r="U65" s="201"/>
      <c r="V65" s="201"/>
      <c r="W65" s="201"/>
      <c r="X65" s="204" t="s">
        <v>198</v>
      </c>
      <c r="Y65" s="201"/>
      <c r="Z65" s="201"/>
      <c r="AA65" s="201"/>
      <c r="AB65" s="204" t="s">
        <v>203</v>
      </c>
      <c r="AC65" s="201"/>
      <c r="AD65" s="201"/>
      <c r="AE65" s="201"/>
      <c r="AF65" s="201"/>
      <c r="AG65" s="201"/>
      <c r="AH65" s="201"/>
      <c r="AI65" s="201"/>
      <c r="AJ65" s="201"/>
      <c r="AK65" s="201"/>
      <c r="AL65" s="201"/>
      <c r="AM65" s="202"/>
    </row>
    <row r="66" spans="1:40" s="35" customFormat="1" ht="18.75" customHeight="1">
      <c r="A66" s="207"/>
      <c r="B66" s="22"/>
      <c r="C66" s="22"/>
      <c r="D66" s="22"/>
      <c r="E66" s="22"/>
      <c r="F66" s="201"/>
      <c r="G66" s="201"/>
      <c r="H66" s="201"/>
      <c r="I66" s="201"/>
      <c r="J66" s="201"/>
      <c r="K66" s="201"/>
      <c r="L66" s="201"/>
      <c r="M66" s="201"/>
      <c r="N66" s="201"/>
      <c r="O66" s="204" t="s">
        <v>195</v>
      </c>
      <c r="P66" s="201"/>
      <c r="Q66" s="201"/>
      <c r="R66" s="201"/>
      <c r="S66" s="201">
        <v>2</v>
      </c>
      <c r="T66" s="204" t="s">
        <v>196</v>
      </c>
      <c r="U66" s="201"/>
      <c r="V66" s="201" t="s">
        <v>197</v>
      </c>
      <c r="W66" s="201"/>
      <c r="X66" s="205"/>
      <c r="Y66" s="201" t="s">
        <v>71</v>
      </c>
      <c r="Z66" s="201"/>
      <c r="AA66" s="201" t="s">
        <v>197</v>
      </c>
      <c r="AB66" s="205"/>
      <c r="AC66" s="204" t="s">
        <v>199</v>
      </c>
      <c r="AD66" s="201"/>
      <c r="AE66" s="201" t="s">
        <v>208</v>
      </c>
      <c r="AF66" s="201">
        <f>S66*X66*AB66</f>
        <v>0</v>
      </c>
      <c r="AG66" s="201"/>
      <c r="AH66" s="201"/>
      <c r="AI66" s="201"/>
      <c r="AJ66" s="201"/>
      <c r="AK66" s="201"/>
      <c r="AL66" s="201"/>
      <c r="AM66" s="209"/>
    </row>
    <row r="67" spans="1:40" ht="18" customHeight="1">
      <c r="A67" s="413" t="s">
        <v>44</v>
      </c>
      <c r="B67" s="414"/>
      <c r="C67" s="414"/>
      <c r="D67" s="414"/>
      <c r="E67" s="415"/>
      <c r="F67" s="413" t="s">
        <v>47</v>
      </c>
      <c r="G67" s="414"/>
      <c r="H67" s="414"/>
      <c r="I67" s="414"/>
      <c r="J67" s="414"/>
      <c r="K67" s="376" t="s">
        <v>45</v>
      </c>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row>
    <row r="68" spans="1:40" ht="9.75" customHeight="1">
      <c r="A68" s="377"/>
      <c r="B68" s="377"/>
      <c r="C68" s="377"/>
      <c r="D68" s="377"/>
      <c r="E68" s="377"/>
      <c r="F68" s="378"/>
      <c r="G68" s="378"/>
      <c r="H68" s="378"/>
      <c r="I68" s="378"/>
      <c r="J68" s="378"/>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row>
    <row r="69" spans="1:40" ht="9.75" customHeight="1">
      <c r="A69" s="377"/>
      <c r="B69" s="377"/>
      <c r="C69" s="377"/>
      <c r="D69" s="377"/>
      <c r="E69" s="377"/>
      <c r="F69" s="378"/>
      <c r="G69" s="378"/>
      <c r="H69" s="378"/>
      <c r="I69" s="378"/>
      <c r="J69" s="378"/>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row>
    <row r="70" spans="1:40" ht="9.75" customHeight="1">
      <c r="A70" s="377"/>
      <c r="B70" s="377"/>
      <c r="C70" s="377"/>
      <c r="D70" s="377"/>
      <c r="E70" s="377"/>
      <c r="F70" s="378"/>
      <c r="G70" s="378"/>
      <c r="H70" s="378"/>
      <c r="I70" s="378"/>
      <c r="J70" s="378"/>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row>
    <row r="71" spans="1:40" ht="9.75" customHeight="1">
      <c r="A71" s="377"/>
      <c r="B71" s="377"/>
      <c r="C71" s="377"/>
      <c r="D71" s="377"/>
      <c r="E71" s="377"/>
      <c r="F71" s="378"/>
      <c r="G71" s="378"/>
      <c r="H71" s="378"/>
      <c r="I71" s="378"/>
      <c r="J71" s="378"/>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row>
    <row r="72" spans="1:40" ht="9.75" customHeight="1">
      <c r="A72" s="377"/>
      <c r="B72" s="377"/>
      <c r="C72" s="377"/>
      <c r="D72" s="377"/>
      <c r="E72" s="377"/>
      <c r="F72" s="378"/>
      <c r="G72" s="378"/>
      <c r="H72" s="378"/>
      <c r="I72" s="378"/>
      <c r="J72" s="378"/>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3"/>
    </row>
    <row r="73" spans="1:40" ht="9.75" customHeight="1">
      <c r="A73" s="377"/>
      <c r="B73" s="377"/>
      <c r="C73" s="377"/>
      <c r="D73" s="377"/>
      <c r="E73" s="377"/>
      <c r="F73" s="378"/>
      <c r="G73" s="378"/>
      <c r="H73" s="378"/>
      <c r="I73" s="378"/>
      <c r="J73" s="378"/>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row>
    <row r="74" spans="1:40" ht="9.75" customHeight="1">
      <c r="A74" s="377"/>
      <c r="B74" s="377"/>
      <c r="C74" s="377"/>
      <c r="D74" s="377"/>
      <c r="E74" s="377"/>
      <c r="F74" s="378"/>
      <c r="G74" s="378"/>
      <c r="H74" s="378"/>
      <c r="I74" s="378"/>
      <c r="J74" s="378"/>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3"/>
    </row>
    <row r="75" spans="1:40" ht="9.75" customHeight="1">
      <c r="A75" s="377"/>
      <c r="B75" s="377"/>
      <c r="C75" s="377"/>
      <c r="D75" s="377"/>
      <c r="E75" s="377"/>
      <c r="F75" s="378"/>
      <c r="G75" s="378"/>
      <c r="H75" s="378"/>
      <c r="I75" s="378"/>
      <c r="J75" s="378"/>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row>
    <row r="76" spans="1:40" ht="9.75" customHeight="1">
      <c r="A76" s="377"/>
      <c r="B76" s="377"/>
      <c r="C76" s="377"/>
      <c r="D76" s="377"/>
      <c r="E76" s="377"/>
      <c r="F76" s="378"/>
      <c r="G76" s="378"/>
      <c r="H76" s="378"/>
      <c r="I76" s="378"/>
      <c r="J76" s="378"/>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row>
    <row r="77" spans="1:40" ht="9.75" customHeight="1">
      <c r="A77" s="377"/>
      <c r="B77" s="377"/>
      <c r="C77" s="377"/>
      <c r="D77" s="377"/>
      <c r="E77" s="377"/>
      <c r="F77" s="378"/>
      <c r="G77" s="378"/>
      <c r="H77" s="378"/>
      <c r="I77" s="378"/>
      <c r="J77" s="378"/>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row>
    <row r="78" spans="1:40" ht="9.75" customHeight="1">
      <c r="A78" s="377"/>
      <c r="B78" s="377"/>
      <c r="C78" s="377"/>
      <c r="D78" s="377"/>
      <c r="E78" s="377"/>
      <c r="F78" s="378"/>
      <c r="G78" s="378"/>
      <c r="H78" s="378"/>
      <c r="I78" s="378"/>
      <c r="J78" s="378"/>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row>
    <row r="79" spans="1:40" ht="9.75" customHeight="1" thickBot="1">
      <c r="A79" s="394"/>
      <c r="B79" s="395"/>
      <c r="C79" s="395"/>
      <c r="D79" s="395"/>
      <c r="E79" s="396"/>
      <c r="F79" s="397"/>
      <c r="G79" s="398"/>
      <c r="H79" s="398"/>
      <c r="I79" s="398"/>
      <c r="J79" s="398"/>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27"/>
    </row>
    <row r="80" spans="1:40" ht="22.5" customHeight="1" thickTop="1">
      <c r="A80" s="401" t="s">
        <v>175</v>
      </c>
      <c r="B80" s="402"/>
      <c r="C80" s="402"/>
      <c r="D80" s="402"/>
      <c r="E80" s="420"/>
      <c r="F80" s="421">
        <f>SUM(F68:J79)</f>
        <v>0</v>
      </c>
      <c r="G80" s="422"/>
      <c r="H80" s="422"/>
      <c r="I80" s="422"/>
      <c r="J80" s="422"/>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103</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200" t="s">
        <v>105</v>
      </c>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76"/>
      <c r="AM84" s="77"/>
    </row>
    <row r="85" spans="1:39" s="75" customFormat="1" ht="11.25" customHeight="1">
      <c r="A85" s="71" t="s">
        <v>106</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107</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424" t="s">
        <v>114</v>
      </c>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73"/>
      <c r="AM88" s="74"/>
    </row>
    <row r="89" spans="1:39" s="75" customFormat="1" ht="11.25" customHeight="1">
      <c r="A89" s="200" t="s">
        <v>108</v>
      </c>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99"/>
      <c r="AL89" s="73"/>
      <c r="AM89" s="74"/>
    </row>
    <row r="90" spans="1:39" s="75" customFormat="1" ht="11.25" customHeight="1">
      <c r="A90" s="200" t="s">
        <v>109</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200" t="s">
        <v>115</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200"/>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426" t="s">
        <v>116</v>
      </c>
      <c r="B93" s="425"/>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73"/>
      <c r="AM93" s="74"/>
    </row>
    <row r="94" spans="1:39" s="75" customFormat="1" ht="11.25" customHeight="1">
      <c r="A94" s="200" t="s">
        <v>117</v>
      </c>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73"/>
      <c r="AM94" s="74"/>
    </row>
    <row r="95" spans="1:39" s="75" customFormat="1" ht="11.25" customHeight="1">
      <c r="A95" s="200" t="s">
        <v>110</v>
      </c>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73"/>
      <c r="AM95" s="74"/>
    </row>
    <row r="96" spans="1:39" s="75" customFormat="1" ht="3" customHeight="1">
      <c r="A96" s="200"/>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c r="AK96" s="199"/>
      <c r="AL96" s="73"/>
      <c r="AM96" s="74"/>
    </row>
    <row r="97" spans="1:39" s="75" customFormat="1" ht="11.25" customHeight="1">
      <c r="A97" s="424" t="s">
        <v>104</v>
      </c>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73"/>
      <c r="AM97" s="74"/>
    </row>
    <row r="98" spans="1:39" s="75" customFormat="1" ht="11.25" customHeight="1">
      <c r="A98" s="200" t="s">
        <v>111</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200" t="s">
        <v>112</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200"/>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200" t="s">
        <v>118</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119</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120</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129</v>
      </c>
      <c r="C108" s="159" t="s">
        <v>130</v>
      </c>
      <c r="D108" s="159" t="s">
        <v>139</v>
      </c>
      <c r="E108" s="159" t="s">
        <v>140</v>
      </c>
    </row>
    <row r="109" spans="1:39" s="159" customFormat="1" ht="6">
      <c r="A109" s="159" t="s">
        <v>141</v>
      </c>
      <c r="B109" s="160">
        <v>537</v>
      </c>
      <c r="C109" s="160">
        <v>268</v>
      </c>
      <c r="D109" s="160">
        <v>537</v>
      </c>
      <c r="E109" s="160">
        <v>268</v>
      </c>
      <c r="F109" s="159" t="s">
        <v>142</v>
      </c>
      <c r="G109" s="160"/>
    </row>
    <row r="110" spans="1:39" s="159" customFormat="1" ht="6">
      <c r="A110" s="159" t="s">
        <v>143</v>
      </c>
      <c r="B110" s="160">
        <v>684</v>
      </c>
      <c r="C110" s="160">
        <v>342</v>
      </c>
      <c r="D110" s="160">
        <v>684</v>
      </c>
      <c r="E110" s="160">
        <v>342</v>
      </c>
      <c r="F110" s="159" t="s">
        <v>142</v>
      </c>
      <c r="G110" s="160"/>
    </row>
    <row r="111" spans="1:39" s="159" customFormat="1" ht="6">
      <c r="A111" s="159" t="s">
        <v>144</v>
      </c>
      <c r="B111" s="160">
        <v>889</v>
      </c>
      <c r="C111" s="160">
        <v>445</v>
      </c>
      <c r="D111" s="160">
        <v>889</v>
      </c>
      <c r="E111" s="160">
        <v>445</v>
      </c>
      <c r="F111" s="159" t="s">
        <v>142</v>
      </c>
      <c r="G111" s="160"/>
    </row>
    <row r="112" spans="1:39" s="159" customFormat="1" ht="6">
      <c r="A112" s="159" t="s">
        <v>145</v>
      </c>
      <c r="B112" s="160">
        <v>231</v>
      </c>
      <c r="C112" s="160">
        <v>115</v>
      </c>
      <c r="D112" s="160">
        <v>231</v>
      </c>
      <c r="E112" s="160">
        <v>115</v>
      </c>
      <c r="F112" s="159" t="s">
        <v>142</v>
      </c>
      <c r="G112" s="160"/>
    </row>
    <row r="113" spans="1:7" s="159" customFormat="1" ht="6">
      <c r="A113" s="159" t="s">
        <v>18</v>
      </c>
      <c r="B113" s="160">
        <v>226</v>
      </c>
      <c r="C113" s="160">
        <v>113</v>
      </c>
      <c r="D113" s="160">
        <v>226</v>
      </c>
      <c r="E113" s="160">
        <v>113</v>
      </c>
      <c r="F113" s="159" t="s">
        <v>142</v>
      </c>
      <c r="G113" s="160"/>
    </row>
    <row r="114" spans="1:7" s="159" customFormat="1" ht="6">
      <c r="A114" s="159" t="s">
        <v>146</v>
      </c>
      <c r="B114" s="160">
        <v>564</v>
      </c>
      <c r="C114" s="160">
        <v>113</v>
      </c>
      <c r="D114" s="160">
        <v>564</v>
      </c>
      <c r="E114" s="160">
        <v>282</v>
      </c>
      <c r="F114" s="159" t="s">
        <v>142</v>
      </c>
      <c r="G114" s="160"/>
    </row>
    <row r="115" spans="1:7" s="159" customFormat="1" ht="6">
      <c r="A115" s="159" t="s">
        <v>147</v>
      </c>
      <c r="B115" s="160">
        <v>710</v>
      </c>
      <c r="C115" s="160">
        <v>355</v>
      </c>
      <c r="D115" s="160">
        <v>710</v>
      </c>
      <c r="E115" s="160">
        <v>355</v>
      </c>
      <c r="F115" s="159" t="s">
        <v>142</v>
      </c>
      <c r="G115" s="160"/>
    </row>
    <row r="116" spans="1:7" s="159" customFormat="1" ht="6">
      <c r="A116" s="159" t="s">
        <v>148</v>
      </c>
      <c r="B116" s="160">
        <v>1133</v>
      </c>
      <c r="C116" s="160">
        <v>567</v>
      </c>
      <c r="D116" s="160">
        <v>1133</v>
      </c>
      <c r="E116" s="160">
        <v>567</v>
      </c>
      <c r="F116" s="159" t="s">
        <v>142</v>
      </c>
      <c r="G116" s="160"/>
    </row>
    <row r="117" spans="1:7" s="159" customFormat="1" ht="6">
      <c r="A117" s="159" t="s">
        <v>49</v>
      </c>
      <c r="B117" s="174">
        <f t="shared" ref="B117:C118" si="0">D117*$AG$5</f>
        <v>0</v>
      </c>
      <c r="C117" s="174">
        <f t="shared" si="0"/>
        <v>0</v>
      </c>
      <c r="D117" s="160">
        <v>27</v>
      </c>
      <c r="E117" s="160">
        <v>13</v>
      </c>
      <c r="F117" s="159" t="s">
        <v>149</v>
      </c>
      <c r="G117" s="160"/>
    </row>
    <row r="118" spans="1:7" s="159" customFormat="1" ht="6">
      <c r="A118" s="159" t="s">
        <v>150</v>
      </c>
      <c r="B118" s="174">
        <f t="shared" si="0"/>
        <v>0</v>
      </c>
      <c r="C118" s="174">
        <f t="shared" si="0"/>
        <v>0</v>
      </c>
      <c r="D118" s="160">
        <v>27</v>
      </c>
      <c r="E118" s="160">
        <v>13</v>
      </c>
      <c r="F118" s="159" t="s">
        <v>149</v>
      </c>
      <c r="G118" s="160"/>
    </row>
    <row r="119" spans="1:7" s="159" customFormat="1" ht="6">
      <c r="A119" s="159" t="s">
        <v>19</v>
      </c>
      <c r="B119" s="160">
        <v>320</v>
      </c>
      <c r="C119" s="160">
        <v>160</v>
      </c>
      <c r="D119" s="160">
        <v>320</v>
      </c>
      <c r="E119" s="160">
        <v>160</v>
      </c>
      <c r="F119" s="159" t="s">
        <v>142</v>
      </c>
      <c r="G119" s="160"/>
    </row>
    <row r="120" spans="1:7" s="159" customFormat="1" ht="6">
      <c r="A120" s="159" t="s">
        <v>20</v>
      </c>
      <c r="B120" s="160">
        <v>339</v>
      </c>
      <c r="C120" s="160">
        <v>169</v>
      </c>
      <c r="D120" s="160">
        <v>339</v>
      </c>
      <c r="E120" s="160">
        <v>169</v>
      </c>
      <c r="F120" s="159" t="s">
        <v>142</v>
      </c>
      <c r="G120" s="160"/>
    </row>
    <row r="121" spans="1:7" s="159" customFormat="1" ht="6">
      <c r="A121" s="159" t="s">
        <v>21</v>
      </c>
      <c r="B121" s="160">
        <v>311</v>
      </c>
      <c r="C121" s="160">
        <v>156</v>
      </c>
      <c r="D121" s="160">
        <v>311</v>
      </c>
      <c r="E121" s="160">
        <v>156</v>
      </c>
      <c r="F121" s="159" t="s">
        <v>142</v>
      </c>
      <c r="G121" s="160"/>
    </row>
    <row r="122" spans="1:7" s="159" customFormat="1" ht="6">
      <c r="A122" s="159" t="s">
        <v>22</v>
      </c>
      <c r="B122" s="160">
        <v>137</v>
      </c>
      <c r="C122" s="160">
        <v>68</v>
      </c>
      <c r="D122" s="160">
        <v>137</v>
      </c>
      <c r="E122" s="160">
        <v>68</v>
      </c>
      <c r="F122" s="159" t="s">
        <v>142</v>
      </c>
      <c r="G122" s="160"/>
    </row>
    <row r="123" spans="1:7" s="159" customFormat="1" ht="6">
      <c r="A123" s="159" t="s">
        <v>23</v>
      </c>
      <c r="B123" s="160">
        <v>508</v>
      </c>
      <c r="C123" s="160">
        <v>254</v>
      </c>
      <c r="D123" s="160">
        <v>508</v>
      </c>
      <c r="E123" s="160">
        <v>254</v>
      </c>
      <c r="F123" s="159" t="s">
        <v>142</v>
      </c>
      <c r="G123" s="160"/>
    </row>
    <row r="124" spans="1:7" s="159" customFormat="1" ht="6">
      <c r="A124" s="159" t="s">
        <v>24</v>
      </c>
      <c r="B124" s="160">
        <v>204</v>
      </c>
      <c r="C124" s="160">
        <v>102</v>
      </c>
      <c r="D124" s="160">
        <v>204</v>
      </c>
      <c r="E124" s="160">
        <v>102</v>
      </c>
      <c r="F124" s="159" t="s">
        <v>142</v>
      </c>
      <c r="G124" s="160"/>
    </row>
    <row r="125" spans="1:7" s="159" customFormat="1" ht="6">
      <c r="A125" s="159" t="s">
        <v>25</v>
      </c>
      <c r="B125" s="160">
        <v>148</v>
      </c>
      <c r="C125" s="160">
        <v>74</v>
      </c>
      <c r="D125" s="160">
        <v>148</v>
      </c>
      <c r="E125" s="160">
        <v>74</v>
      </c>
      <c r="F125" s="159" t="s">
        <v>142</v>
      </c>
      <c r="G125" s="160"/>
    </row>
    <row r="126" spans="1:7" s="159" customFormat="1" ht="6">
      <c r="A126" s="159" t="s">
        <v>26</v>
      </c>
      <c r="B126" s="160"/>
      <c r="C126" s="160">
        <v>282</v>
      </c>
      <c r="D126" s="160"/>
      <c r="E126" s="160">
        <v>282</v>
      </c>
      <c r="F126" s="159" t="s">
        <v>142</v>
      </c>
      <c r="G126" s="160"/>
    </row>
    <row r="127" spans="1:7" s="159" customFormat="1" ht="6">
      <c r="A127" s="159" t="s">
        <v>151</v>
      </c>
      <c r="B127" s="160">
        <v>33</v>
      </c>
      <c r="C127" s="160">
        <v>16</v>
      </c>
      <c r="D127" s="160">
        <v>33</v>
      </c>
      <c r="E127" s="160">
        <v>16</v>
      </c>
      <c r="F127" s="159" t="s">
        <v>142</v>
      </c>
      <c r="G127" s="160"/>
    </row>
    <row r="128" spans="1:7" s="159" customFormat="1" ht="6">
      <c r="A128" s="159" t="s">
        <v>27</v>
      </c>
      <c r="B128" s="160">
        <v>475</v>
      </c>
      <c r="C128" s="160">
        <v>237</v>
      </c>
      <c r="D128" s="160">
        <v>475</v>
      </c>
      <c r="E128" s="160">
        <v>237</v>
      </c>
      <c r="F128" s="159" t="s">
        <v>142</v>
      </c>
      <c r="G128" s="160"/>
    </row>
    <row r="129" spans="1:7" s="159" customFormat="1" ht="6">
      <c r="A129" s="159" t="s">
        <v>28</v>
      </c>
      <c r="B129" s="160">
        <v>638</v>
      </c>
      <c r="C129" s="160">
        <v>319</v>
      </c>
      <c r="D129" s="160">
        <v>638</v>
      </c>
      <c r="E129" s="160">
        <v>319</v>
      </c>
      <c r="F129" s="159" t="s">
        <v>142</v>
      </c>
      <c r="G129" s="160"/>
    </row>
    <row r="130" spans="1:7" s="159" customFormat="1" ht="6">
      <c r="A130" s="159" t="s">
        <v>29</v>
      </c>
      <c r="B130" s="160">
        <f>D130*$AG$5</f>
        <v>0</v>
      </c>
      <c r="C130" s="160">
        <f>E130*$AG$5</f>
        <v>0</v>
      </c>
      <c r="D130" s="160">
        <v>38</v>
      </c>
      <c r="E130" s="160">
        <v>19</v>
      </c>
      <c r="F130" s="159" t="s">
        <v>149</v>
      </c>
      <c r="G130" s="160"/>
    </row>
    <row r="131" spans="1:7" s="159" customFormat="1" ht="6">
      <c r="A131" s="159" t="s">
        <v>30</v>
      </c>
      <c r="B131" s="160">
        <f>D131*$AG$5</f>
        <v>0</v>
      </c>
      <c r="C131" s="160">
        <f t="shared" ref="C131:C143" si="1">E131*$AG$5</f>
        <v>0</v>
      </c>
      <c r="D131" s="160">
        <v>40</v>
      </c>
      <c r="E131" s="160">
        <v>20</v>
      </c>
      <c r="F131" s="159" t="s">
        <v>149</v>
      </c>
      <c r="G131" s="160"/>
    </row>
    <row r="132" spans="1:7" s="159" customFormat="1" ht="6">
      <c r="A132" s="159" t="s">
        <v>31</v>
      </c>
      <c r="B132" s="160">
        <f t="shared" ref="B132:B143" si="2">D132*$AG$5</f>
        <v>0</v>
      </c>
      <c r="C132" s="160">
        <f t="shared" si="1"/>
        <v>0</v>
      </c>
      <c r="D132" s="160">
        <v>38</v>
      </c>
      <c r="E132" s="160">
        <v>19</v>
      </c>
      <c r="F132" s="159" t="s">
        <v>149</v>
      </c>
      <c r="G132" s="160"/>
    </row>
    <row r="133" spans="1:7" s="159" customFormat="1" ht="6">
      <c r="A133" s="159" t="s">
        <v>32</v>
      </c>
      <c r="B133" s="160">
        <f t="shared" si="2"/>
        <v>0</v>
      </c>
      <c r="C133" s="160">
        <f t="shared" si="1"/>
        <v>0</v>
      </c>
      <c r="D133" s="160">
        <v>48</v>
      </c>
      <c r="E133" s="160">
        <v>24</v>
      </c>
      <c r="F133" s="159" t="s">
        <v>149</v>
      </c>
      <c r="G133" s="160"/>
    </row>
    <row r="134" spans="1:7" s="159" customFormat="1" ht="6">
      <c r="A134" s="159" t="s">
        <v>33</v>
      </c>
      <c r="B134" s="160">
        <f t="shared" si="2"/>
        <v>0</v>
      </c>
      <c r="C134" s="160">
        <f t="shared" si="1"/>
        <v>0</v>
      </c>
      <c r="D134" s="160">
        <v>43</v>
      </c>
      <c r="E134" s="160">
        <v>21</v>
      </c>
      <c r="F134" s="159" t="s">
        <v>149</v>
      </c>
      <c r="G134" s="160"/>
    </row>
    <row r="135" spans="1:7" s="159" customFormat="1" ht="6">
      <c r="A135" s="159" t="s">
        <v>34</v>
      </c>
      <c r="B135" s="160">
        <f t="shared" si="2"/>
        <v>0</v>
      </c>
      <c r="C135" s="160">
        <f t="shared" si="1"/>
        <v>0</v>
      </c>
      <c r="D135" s="160">
        <v>36</v>
      </c>
      <c r="E135" s="160">
        <v>18</v>
      </c>
      <c r="F135" s="159" t="s">
        <v>149</v>
      </c>
      <c r="G135" s="160"/>
    </row>
    <row r="136" spans="1:7" s="159" customFormat="1" ht="6">
      <c r="A136" s="159" t="s">
        <v>152</v>
      </c>
      <c r="B136" s="160">
        <f t="shared" si="2"/>
        <v>0</v>
      </c>
      <c r="C136" s="160">
        <f t="shared" si="1"/>
        <v>0</v>
      </c>
      <c r="D136" s="160">
        <v>37</v>
      </c>
      <c r="E136" s="160">
        <v>19</v>
      </c>
      <c r="F136" s="159" t="s">
        <v>149</v>
      </c>
      <c r="G136" s="160"/>
    </row>
    <row r="137" spans="1:7" s="159" customFormat="1" ht="6">
      <c r="A137" s="159" t="s">
        <v>153</v>
      </c>
      <c r="B137" s="160">
        <f t="shared" si="2"/>
        <v>0</v>
      </c>
      <c r="C137" s="160">
        <f t="shared" si="1"/>
        <v>0</v>
      </c>
      <c r="D137" s="160">
        <v>35</v>
      </c>
      <c r="E137" s="160">
        <v>18</v>
      </c>
      <c r="F137" s="159" t="s">
        <v>149</v>
      </c>
      <c r="G137" s="160"/>
    </row>
    <row r="138" spans="1:7" s="159" customFormat="1" ht="6">
      <c r="A138" s="159" t="s">
        <v>154</v>
      </c>
      <c r="B138" s="160">
        <f t="shared" si="2"/>
        <v>0</v>
      </c>
      <c r="C138" s="160">
        <f t="shared" si="1"/>
        <v>0</v>
      </c>
      <c r="D138" s="160">
        <v>37</v>
      </c>
      <c r="E138" s="160">
        <v>19</v>
      </c>
      <c r="F138" s="159" t="s">
        <v>149</v>
      </c>
      <c r="G138" s="160"/>
    </row>
    <row r="139" spans="1:7" s="159" customFormat="1" ht="6">
      <c r="A139" s="159" t="s">
        <v>155</v>
      </c>
      <c r="B139" s="160">
        <f t="shared" si="2"/>
        <v>0</v>
      </c>
      <c r="C139" s="160">
        <f t="shared" si="1"/>
        <v>0</v>
      </c>
      <c r="D139" s="160">
        <v>35</v>
      </c>
      <c r="E139" s="160">
        <v>18</v>
      </c>
      <c r="F139" s="159" t="s">
        <v>149</v>
      </c>
      <c r="G139" s="160"/>
    </row>
    <row r="140" spans="1:7" s="159" customFormat="1" ht="6">
      <c r="A140" s="159" t="s">
        <v>156</v>
      </c>
      <c r="B140" s="160">
        <f t="shared" si="2"/>
        <v>0</v>
      </c>
      <c r="C140" s="160">
        <f t="shared" si="1"/>
        <v>0</v>
      </c>
      <c r="D140" s="160">
        <v>37</v>
      </c>
      <c r="E140" s="160">
        <v>19</v>
      </c>
      <c r="F140" s="159" t="s">
        <v>149</v>
      </c>
      <c r="G140" s="160"/>
    </row>
    <row r="141" spans="1:7" s="159" customFormat="1" ht="6">
      <c r="A141" s="159" t="s">
        <v>157</v>
      </c>
      <c r="B141" s="160">
        <f t="shared" si="2"/>
        <v>0</v>
      </c>
      <c r="C141" s="160">
        <f t="shared" si="1"/>
        <v>0</v>
      </c>
      <c r="D141" s="160">
        <v>35</v>
      </c>
      <c r="E141" s="160">
        <v>18</v>
      </c>
      <c r="F141" s="159" t="s">
        <v>149</v>
      </c>
      <c r="G141" s="160"/>
    </row>
    <row r="142" spans="1:7" s="159" customFormat="1" ht="6">
      <c r="A142" s="159" t="s">
        <v>158</v>
      </c>
      <c r="B142" s="160">
        <f t="shared" si="2"/>
        <v>0</v>
      </c>
      <c r="C142" s="160">
        <f t="shared" si="1"/>
        <v>0</v>
      </c>
      <c r="D142" s="160">
        <v>37</v>
      </c>
      <c r="E142" s="160">
        <v>19</v>
      </c>
      <c r="F142" s="159" t="s">
        <v>149</v>
      </c>
      <c r="G142" s="160"/>
    </row>
    <row r="143" spans="1:7" s="159" customFormat="1" ht="6">
      <c r="A143" s="159" t="s">
        <v>159</v>
      </c>
      <c r="B143" s="160">
        <f t="shared" si="2"/>
        <v>0</v>
      </c>
      <c r="C143" s="160">
        <f t="shared" si="1"/>
        <v>0</v>
      </c>
      <c r="D143" s="160">
        <v>35</v>
      </c>
      <c r="E143" s="160">
        <v>18</v>
      </c>
      <c r="F143" s="159" t="s">
        <v>149</v>
      </c>
      <c r="G143" s="160"/>
    </row>
    <row r="144" spans="1:7" s="159" customFormat="1" ht="6"/>
    <row r="145" spans="1:7" s="159" customFormat="1" ht="6">
      <c r="A145" s="159" t="s">
        <v>131</v>
      </c>
      <c r="B145" s="159" t="s">
        <v>160</v>
      </c>
    </row>
    <row r="146" spans="1:7" s="159" customFormat="1" ht="6">
      <c r="A146" s="159" t="s">
        <v>132</v>
      </c>
      <c r="B146" s="159">
        <v>0</v>
      </c>
      <c r="C146" s="159" t="b">
        <v>0</v>
      </c>
      <c r="D146" s="159" t="b">
        <v>0</v>
      </c>
      <c r="E146" s="159" t="b">
        <v>0</v>
      </c>
      <c r="F146" s="159">
        <v>0</v>
      </c>
      <c r="G146" s="159">
        <v>0</v>
      </c>
    </row>
    <row r="147" spans="1:7" s="159" customFormat="1" ht="6">
      <c r="A147" s="159" t="s">
        <v>133</v>
      </c>
    </row>
    <row r="148" spans="1:7" s="159" customFormat="1" ht="6">
      <c r="A148" s="159" t="s">
        <v>134</v>
      </c>
    </row>
    <row r="149" spans="1:7" s="159" customFormat="1" ht="6">
      <c r="A149" s="159" t="s">
        <v>135</v>
      </c>
    </row>
    <row r="150" spans="1:7" s="159" customFormat="1" ht="6">
      <c r="A150" s="159" t="s">
        <v>136</v>
      </c>
    </row>
    <row r="151" spans="1:7" s="159" customFormat="1" ht="6">
      <c r="A151" s="159" t="s">
        <v>137</v>
      </c>
    </row>
    <row r="152" spans="1:7" s="159" customFormat="1" ht="6">
      <c r="A152" s="159" t="s">
        <v>138</v>
      </c>
    </row>
  </sheetData>
  <sheetProtection formatCells="0" formatColumns="0" formatRows="0" insertColumns="0" insertRows="0" autoFilter="0"/>
  <mergeCells count="170">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B25:AC25"/>
    <mergeCell ref="A28:E28"/>
    <mergeCell ref="F28:J28"/>
    <mergeCell ref="K28:AM28"/>
    <mergeCell ref="A29:E29"/>
    <mergeCell ref="F29:J29"/>
    <mergeCell ref="K29:AM29"/>
    <mergeCell ref="AD13:AH13"/>
    <mergeCell ref="AI13:AK13"/>
    <mergeCell ref="AL13:AM13"/>
    <mergeCell ref="H14:J14"/>
    <mergeCell ref="K14:AE14"/>
    <mergeCell ref="C15:AM22"/>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48:E48"/>
    <mergeCell ref="F48:J48"/>
    <mergeCell ref="K48:AM48"/>
    <mergeCell ref="A49:E49"/>
    <mergeCell ref="F49:J49"/>
    <mergeCell ref="K49:AM49"/>
    <mergeCell ref="A46:E46"/>
    <mergeCell ref="F46:J46"/>
    <mergeCell ref="K46:AM46"/>
    <mergeCell ref="A47:E47"/>
    <mergeCell ref="F47:J47"/>
    <mergeCell ref="K47:AM47"/>
    <mergeCell ref="A54:E54"/>
    <mergeCell ref="F54:J54"/>
    <mergeCell ref="K54:AM54"/>
    <mergeCell ref="A55:E55"/>
    <mergeCell ref="F55:J55"/>
    <mergeCell ref="K55:AM55"/>
    <mergeCell ref="AB64:AC64"/>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72:E72"/>
    <mergeCell ref="F72:J72"/>
    <mergeCell ref="K72:AM72"/>
    <mergeCell ref="A73:E73"/>
    <mergeCell ref="F73:J73"/>
    <mergeCell ref="K73:AM73"/>
    <mergeCell ref="A70:E70"/>
    <mergeCell ref="F70:J70"/>
    <mergeCell ref="K70:AM70"/>
    <mergeCell ref="A71:E71"/>
    <mergeCell ref="F71:J71"/>
    <mergeCell ref="K71:AM71"/>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s>
  <phoneticPr fontId="2"/>
  <dataValidations count="4">
    <dataValidation imeMode="halfAlpha" allowBlank="1" showInputMessage="1" showErrorMessage="1" sqref="S58:V58 AD57:AH57 S57:X57 J57:N58 AM57" xr:uid="{C3BCE894-8764-4ABE-BB43-A8E675C1DFFA}"/>
    <dataValidation type="list" allowBlank="1" showInputMessage="1" showErrorMessage="1" sqref="H14:J14" xr:uid="{B6BCCB20-9FBB-4076-BF5A-6AD1B6B4C028}">
      <formula1>$A$145:$A$150</formula1>
    </dataValidation>
    <dataValidation type="list" allowBlank="1" showInputMessage="1" showErrorMessage="1" sqref="H59:J59" xr:uid="{A84FF4ED-C38C-49A7-AB60-FFABA57EB788}">
      <formula1>$A$151:$A$152</formula1>
    </dataValidation>
    <dataValidation type="list" allowBlank="1" showInputMessage="1" showErrorMessage="1" sqref="L5:AB5" xr:uid="{C295CCAC-6816-42F5-BFC1-78F774841A1C}">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（様式１）総括表 (令和５年10月以降) </vt:lpstr>
      <vt:lpstr>（様式２）申請額一覧  (令和５年10月以降) </vt:lpstr>
      <vt:lpstr>個票１</vt:lpstr>
      <vt:lpstr>個票２</vt:lpstr>
      <vt:lpstr>個票３</vt:lpstr>
      <vt:lpstr>'（はじめにお読みください）'!Print_Area</vt:lpstr>
      <vt:lpstr>'（様式１）総括表 (令和５年10月以降) '!Print_Area</vt:lpstr>
      <vt:lpstr>'（様式２）申請額一覧  (令和５年10月以降) '!Print_Area</vt:lpstr>
      <vt:lpstr>個票１!Print_Area</vt:lpstr>
      <vt:lpstr>個票２!Print_Area</vt:lpstr>
      <vt:lpstr>個票３!Print_Area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奈良県</cp:lastModifiedBy>
  <cp:lastPrinted>2024-01-10T02:51:35Z</cp:lastPrinted>
  <dcterms:created xsi:type="dcterms:W3CDTF">2018-06-19T01:27:02Z</dcterms:created>
  <dcterms:modified xsi:type="dcterms:W3CDTF">2024-01-11T10:48:16Z</dcterms:modified>
</cp:coreProperties>
</file>