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mc:Choice Requires="x15">
      <x15ac:absPath xmlns:x15ac="http://schemas.microsoft.com/office/spreadsheetml/2010/11/ac" url="\\v-3fa8.lansys.mhlw.go.jp\g\文書\部局領域\12300000_老健局\★文書量半減\2023年度\文書負担軽減\20231219_HP更新作業用\様式\告示様式以外\標準様式\施設・居宅（標準）\"/>
    </mc:Choice>
  </mc:AlternateContent>
  <xr:revisionPtr revIDLastSave="0" documentId="13_ncr:1_{87C561D1-0088-4202-A319-7C4F4CB619AC}" xr6:coauthVersionLast="47" xr6:coauthVersionMax="47" xr10:uidLastSave="{00000000-0000-0000-0000-000000000000}"/>
  <bookViews>
    <workbookView xWindow="-108" yWindow="-108" windowWidth="23256" windowHeight="12576" tabRatio="665" xr2:uid="{00000000-000D-0000-FFFF-FFFF00000000}"/>
  </bookViews>
  <sheets>
    <sheet name="様式１" sheetId="1" r:id="rId1"/>
    <sheet name="様式２（通所系）" sheetId="6" r:id="rId2"/>
    <sheet name="様式２（シフト記号表）" sheetId="7" r:id="rId3"/>
    <sheet name="様式３（小多機等）" sheetId="10" r:id="rId4"/>
    <sheet name="様式３（シフト記号表）" sheetId="11" r:id="rId5"/>
    <sheet name="様式４（施設）" sheetId="8" r:id="rId6"/>
    <sheet name="様式４（シフト記号表）" sheetId="9" r:id="rId7"/>
  </sheets>
  <definedNames>
    <definedName name="_xlnm.Print_Area" localSheetId="1">'様式２（通所系）'!$A$1:$BE$110</definedName>
  </definedName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11" l="1"/>
  <c r="T47" i="11"/>
  <c r="R47" i="11"/>
  <c r="D47" i="11"/>
  <c r="T46" i="11"/>
  <c r="R46" i="11"/>
  <c r="X46" i="11" s="1"/>
  <c r="Z46" i="11" s="1"/>
  <c r="N46" i="11"/>
  <c r="L46" i="11"/>
  <c r="T45" i="11"/>
  <c r="R45" i="11"/>
  <c r="X45" i="11" s="1"/>
  <c r="L45" i="11"/>
  <c r="T44" i="11"/>
  <c r="R44" i="11"/>
  <c r="D44" i="11"/>
  <c r="T43" i="11"/>
  <c r="R43" i="11"/>
  <c r="X43" i="11" s="1"/>
  <c r="N43" i="11"/>
  <c r="L43" i="11"/>
  <c r="T42" i="11"/>
  <c r="R42" i="11"/>
  <c r="X42" i="11" s="1"/>
  <c r="L42" i="11"/>
  <c r="T41" i="11"/>
  <c r="R41" i="11"/>
  <c r="D41" i="11"/>
  <c r="T40" i="11"/>
  <c r="R40" i="11"/>
  <c r="X40" i="11" s="1"/>
  <c r="Z40" i="11" s="1"/>
  <c r="N40" i="11"/>
  <c r="L40" i="11"/>
  <c r="T39" i="11"/>
  <c r="R39" i="11"/>
  <c r="X39" i="11" s="1"/>
  <c r="L39" i="11"/>
  <c r="L41" i="11" s="1"/>
  <c r="D38" i="11"/>
  <c r="D37" i="11"/>
  <c r="D36" i="11"/>
  <c r="D35" i="11"/>
  <c r="D34" i="11"/>
  <c r="D33" i="11"/>
  <c r="D32" i="11"/>
  <c r="D31" i="11"/>
  <c r="D30" i="11"/>
  <c r="D29" i="11"/>
  <c r="D28" i="11"/>
  <c r="D27" i="11"/>
  <c r="D26" i="11"/>
  <c r="D25" i="11"/>
  <c r="D24" i="11"/>
  <c r="D23" i="11"/>
  <c r="T22" i="11"/>
  <c r="R22" i="11"/>
  <c r="X22" i="11" s="1"/>
  <c r="Z22" i="11" s="1"/>
  <c r="L22" i="11"/>
  <c r="D22" i="11"/>
  <c r="T21" i="11"/>
  <c r="R21" i="11"/>
  <c r="X21" i="11" s="1"/>
  <c r="Z21" i="11" s="1"/>
  <c r="L21" i="11"/>
  <c r="D21" i="11"/>
  <c r="T20" i="11"/>
  <c r="R20" i="11"/>
  <c r="X20" i="11" s="1"/>
  <c r="Z20" i="11" s="1"/>
  <c r="L20" i="11"/>
  <c r="D20" i="11"/>
  <c r="T19" i="11"/>
  <c r="R19" i="11"/>
  <c r="X19" i="11" s="1"/>
  <c r="Z19" i="11" s="1"/>
  <c r="L19" i="11"/>
  <c r="D19" i="11"/>
  <c r="T18" i="11"/>
  <c r="R18" i="11"/>
  <c r="X18" i="11" s="1"/>
  <c r="Z18" i="11" s="1"/>
  <c r="L18" i="11"/>
  <c r="D18" i="11"/>
  <c r="T17" i="11"/>
  <c r="R17" i="11"/>
  <c r="X17" i="11" s="1"/>
  <c r="Z17" i="11" s="1"/>
  <c r="L17" i="11"/>
  <c r="D17" i="11"/>
  <c r="T16" i="11"/>
  <c r="R16" i="11"/>
  <c r="X16" i="11" s="1"/>
  <c r="Z16" i="11" s="1"/>
  <c r="L16" i="11"/>
  <c r="D16" i="11"/>
  <c r="T15" i="11"/>
  <c r="R15" i="11"/>
  <c r="X15" i="11" s="1"/>
  <c r="Z15" i="11" s="1"/>
  <c r="L15" i="11"/>
  <c r="D15" i="11"/>
  <c r="T14" i="11"/>
  <c r="R14" i="11"/>
  <c r="X14" i="11" s="1"/>
  <c r="Z14" i="11" s="1"/>
  <c r="L14" i="11"/>
  <c r="D14" i="11"/>
  <c r="T13" i="11"/>
  <c r="R13" i="11"/>
  <c r="X13" i="11" s="1"/>
  <c r="Z13" i="11" s="1"/>
  <c r="L13" i="11"/>
  <c r="D13" i="11"/>
  <c r="T12" i="11"/>
  <c r="R12" i="11"/>
  <c r="X12" i="11" s="1"/>
  <c r="Z12" i="11" s="1"/>
  <c r="L12" i="11"/>
  <c r="D12" i="11"/>
  <c r="T11" i="11"/>
  <c r="R11" i="11"/>
  <c r="X11" i="11" s="1"/>
  <c r="Z11" i="11" s="1"/>
  <c r="L11" i="11"/>
  <c r="D11" i="11"/>
  <c r="T10" i="11"/>
  <c r="R10" i="11"/>
  <c r="X10" i="11" s="1"/>
  <c r="Z10" i="11" s="1"/>
  <c r="L10" i="11"/>
  <c r="D10" i="11"/>
  <c r="T9" i="11"/>
  <c r="R9" i="11"/>
  <c r="X9" i="11" s="1"/>
  <c r="Z9" i="11" s="1"/>
  <c r="L9" i="11"/>
  <c r="D9" i="11"/>
  <c r="T8" i="11"/>
  <c r="R8" i="11"/>
  <c r="X8" i="11" s="1"/>
  <c r="Z8" i="11" s="1"/>
  <c r="L8" i="11"/>
  <c r="D8" i="11"/>
  <c r="T7" i="11"/>
  <c r="R7" i="11"/>
  <c r="X7" i="11" s="1"/>
  <c r="Z7" i="11" s="1"/>
  <c r="L7" i="11"/>
  <c r="D7" i="11"/>
  <c r="T6" i="11"/>
  <c r="R6" i="11"/>
  <c r="X6" i="11" s="1"/>
  <c r="Z6" i="11" s="1"/>
  <c r="P22" i="11"/>
  <c r="N22" i="11"/>
  <c r="L6" i="11"/>
  <c r="D6" i="11"/>
  <c r="B23" i="10"/>
  <c r="B26" i="10" s="1"/>
  <c r="B29" i="10" s="1"/>
  <c r="B32" i="10" s="1"/>
  <c r="B35" i="10" s="1"/>
  <c r="B38" i="10" s="1"/>
  <c r="B41" i="10" s="1"/>
  <c r="B44" i="10" s="1"/>
  <c r="B47" i="10" s="1"/>
  <c r="B50" i="10" s="1"/>
  <c r="B53" i="10" s="1"/>
  <c r="B56" i="10" s="1"/>
  <c r="B59" i="10" s="1"/>
  <c r="B62" i="10" s="1"/>
  <c r="B65" i="10" s="1"/>
  <c r="AW16" i="10"/>
  <c r="AW17" i="10" s="1"/>
  <c r="AW18" i="10" s="1"/>
  <c r="AV16" i="10"/>
  <c r="AV17" i="10" s="1"/>
  <c r="AV18" i="10" s="1"/>
  <c r="AU16" i="10"/>
  <c r="AU17" i="10" s="1"/>
  <c r="AU18" i="10" s="1"/>
  <c r="AX14" i="10"/>
  <c r="AB2" i="10"/>
  <c r="AQ17" i="10" s="1"/>
  <c r="AQ18" i="10" s="1"/>
  <c r="Z43" i="11" l="1"/>
  <c r="L44" i="11"/>
  <c r="L47" i="11"/>
  <c r="X41" i="11"/>
  <c r="Z41" i="11" s="1"/>
  <c r="X47" i="11"/>
  <c r="Z47" i="11" s="1"/>
  <c r="X44" i="11"/>
  <c r="Z44" i="11" s="1"/>
  <c r="N39" i="11"/>
  <c r="P40" i="11"/>
  <c r="N42" i="11"/>
  <c r="P43" i="11"/>
  <c r="N45" i="11"/>
  <c r="P46" i="11"/>
  <c r="N8" i="11"/>
  <c r="N9" i="11"/>
  <c r="N10" i="11"/>
  <c r="N11" i="11"/>
  <c r="N12" i="11"/>
  <c r="N13" i="11"/>
  <c r="N14" i="11"/>
  <c r="N15" i="11"/>
  <c r="N16" i="11"/>
  <c r="N17" i="11"/>
  <c r="N18" i="11"/>
  <c r="N19" i="11"/>
  <c r="N20" i="11"/>
  <c r="N21" i="11"/>
  <c r="P39" i="11"/>
  <c r="Z39" i="11"/>
  <c r="P42" i="11"/>
  <c r="Z42" i="11"/>
  <c r="P45" i="11"/>
  <c r="Z45" i="11"/>
  <c r="P7" i="11"/>
  <c r="P8" i="11"/>
  <c r="P9" i="11"/>
  <c r="P10" i="11"/>
  <c r="P11" i="11"/>
  <c r="P12" i="11"/>
  <c r="P13" i="11"/>
  <c r="P14" i="11"/>
  <c r="P15" i="11"/>
  <c r="P16" i="11"/>
  <c r="P17" i="11"/>
  <c r="P18" i="11"/>
  <c r="P19" i="11"/>
  <c r="P20" i="11"/>
  <c r="P21" i="11"/>
  <c r="AF17" i="10"/>
  <c r="AF18" i="10" s="1"/>
  <c r="AJ17" i="10"/>
  <c r="AJ18" i="10" s="1"/>
  <c r="X17" i="10"/>
  <c r="X18" i="10" s="1"/>
  <c r="AN17" i="10"/>
  <c r="AN18" i="10" s="1"/>
  <c r="T17" i="10"/>
  <c r="T18" i="10" s="1"/>
  <c r="AB17" i="10"/>
  <c r="AB18" i="10" s="1"/>
  <c r="AR17" i="10"/>
  <c r="AR18" i="10" s="1"/>
  <c r="U17" i="10"/>
  <c r="U18" i="10" s="1"/>
  <c r="AG17" i="10"/>
  <c r="AG18" i="10" s="1"/>
  <c r="AO17" i="10"/>
  <c r="AO18" i="10" s="1"/>
  <c r="AC17" i="10"/>
  <c r="AC18" i="10" s="1"/>
  <c r="V17" i="10"/>
  <c r="V18" i="10" s="1"/>
  <c r="Z17" i="10"/>
  <c r="Z18" i="10" s="1"/>
  <c r="AD17" i="10"/>
  <c r="AD18" i="10" s="1"/>
  <c r="AH17" i="10"/>
  <c r="AH18" i="10" s="1"/>
  <c r="AL17" i="10"/>
  <c r="AL18" i="10" s="1"/>
  <c r="AP17" i="10"/>
  <c r="AP18" i="10" s="1"/>
  <c r="AT17" i="10"/>
  <c r="AT18" i="10" s="1"/>
  <c r="Y17" i="10"/>
  <c r="Y18" i="10" s="1"/>
  <c r="AK17" i="10"/>
  <c r="AK18" i="10" s="1"/>
  <c r="AS17" i="10"/>
  <c r="AS18" i="10" s="1"/>
  <c r="S17" i="10"/>
  <c r="S18" i="10" s="1"/>
  <c r="W17" i="10"/>
  <c r="W18" i="10" s="1"/>
  <c r="AA17" i="10"/>
  <c r="AA18" i="10" s="1"/>
  <c r="AE17" i="10"/>
  <c r="AE18" i="10" s="1"/>
  <c r="AI17" i="10"/>
  <c r="AI18" i="10" s="1"/>
  <c r="AM17" i="10"/>
  <c r="AM18" i="10" s="1"/>
  <c r="D47" i="9" l="1"/>
  <c r="L46" i="9"/>
  <c r="L45" i="9"/>
  <c r="L47" i="9" s="1"/>
  <c r="D44" i="9"/>
  <c r="L43" i="9"/>
  <c r="L42" i="9"/>
  <c r="L44" i="9" s="1"/>
  <c r="D41" i="9"/>
  <c r="L40" i="9"/>
  <c r="L39" i="9"/>
  <c r="D38" i="9"/>
  <c r="D37" i="9"/>
  <c r="D36" i="9"/>
  <c r="D35" i="9"/>
  <c r="D34" i="9"/>
  <c r="D33" i="9"/>
  <c r="D32" i="9"/>
  <c r="D31" i="9"/>
  <c r="D30" i="9"/>
  <c r="D29" i="9"/>
  <c r="D28" i="9"/>
  <c r="D27" i="9"/>
  <c r="D26" i="9"/>
  <c r="D25" i="9"/>
  <c r="D24" i="9"/>
  <c r="D23" i="9"/>
  <c r="L22" i="9"/>
  <c r="D22" i="9"/>
  <c r="L21" i="9"/>
  <c r="D21" i="9"/>
  <c r="L20" i="9"/>
  <c r="D20" i="9"/>
  <c r="L19" i="9"/>
  <c r="D19" i="9"/>
  <c r="L18" i="9"/>
  <c r="D18" i="9"/>
  <c r="L17" i="9"/>
  <c r="D17" i="9"/>
  <c r="L16" i="9"/>
  <c r="D16" i="9"/>
  <c r="L15" i="9"/>
  <c r="D15" i="9"/>
  <c r="L14" i="9"/>
  <c r="D14" i="9"/>
  <c r="L13" i="9"/>
  <c r="D13" i="9"/>
  <c r="L12" i="9"/>
  <c r="D12" i="9"/>
  <c r="L11" i="9"/>
  <c r="D11" i="9"/>
  <c r="L10" i="9"/>
  <c r="D10" i="9"/>
  <c r="L9" i="9"/>
  <c r="D9" i="9"/>
  <c r="L8" i="9"/>
  <c r="D8" i="9"/>
  <c r="L7" i="9"/>
  <c r="D7" i="9"/>
  <c r="L6" i="9"/>
  <c r="D6" i="9"/>
  <c r="B15" i="8"/>
  <c r="B17" i="8" s="1"/>
  <c r="B19" i="8" s="1"/>
  <c r="B21" i="8" s="1"/>
  <c r="B23" i="8" s="1"/>
  <c r="B25" i="8" s="1"/>
  <c r="B27" i="8" s="1"/>
  <c r="B29" i="8" s="1"/>
  <c r="B31" i="8" s="1"/>
  <c r="B33" i="8" s="1"/>
  <c r="B35" i="8" s="1"/>
  <c r="B37" i="8" s="1"/>
  <c r="B39" i="8" s="1"/>
  <c r="B41" i="8" s="1"/>
  <c r="B43" i="8" s="1"/>
  <c r="B45" i="8" s="1"/>
  <c r="B47" i="8" s="1"/>
  <c r="B49" i="8" s="1"/>
  <c r="B51" i="8" s="1"/>
  <c r="B53" i="8" s="1"/>
  <c r="B55" i="8" s="1"/>
  <c r="B57" i="8" s="1"/>
  <c r="B59" i="8" s="1"/>
  <c r="B61" i="8" s="1"/>
  <c r="B63" i="8" s="1"/>
  <c r="B65" i="8" s="1"/>
  <c r="B67" i="8" s="1"/>
  <c r="B69" i="8" s="1"/>
  <c r="B71" i="8" s="1"/>
  <c r="B73" i="8" s="1"/>
  <c r="BA12" i="8"/>
  <c r="BA13" i="8" s="1"/>
  <c r="BA14" i="8" s="1"/>
  <c r="AZ12" i="8"/>
  <c r="AZ13" i="8" s="1"/>
  <c r="AZ14" i="8" s="1"/>
  <c r="AY12" i="8"/>
  <c r="AY13" i="8" s="1"/>
  <c r="AY14" i="8" s="1"/>
  <c r="BB10" i="8"/>
  <c r="AF2" i="8"/>
  <c r="AW13" i="8" s="1"/>
  <c r="AW14" i="8" s="1"/>
  <c r="L41" i="9" l="1"/>
  <c r="W13" i="8"/>
  <c r="W14" i="8" s="1"/>
  <c r="AT13" i="8"/>
  <c r="AT14" i="8" s="1"/>
  <c r="AD13" i="8"/>
  <c r="AD14" i="8" s="1"/>
  <c r="AE13" i="8"/>
  <c r="AE14" i="8" s="1"/>
  <c r="AP13" i="8"/>
  <c r="AP14" i="8" s="1"/>
  <c r="Z13" i="8"/>
  <c r="Z14" i="8" s="1"/>
  <c r="AH13" i="8"/>
  <c r="AH14" i="8" s="1"/>
  <c r="AX13" i="8"/>
  <c r="AX14" i="8" s="1"/>
  <c r="AA13" i="8"/>
  <c r="AA14" i="8" s="1"/>
  <c r="AL13" i="8"/>
  <c r="AL14" i="8" s="1"/>
  <c r="AQ13" i="8"/>
  <c r="AQ14" i="8" s="1"/>
  <c r="AI13" i="8"/>
  <c r="AI14" i="8" s="1"/>
  <c r="AM13" i="8"/>
  <c r="AM14" i="8" s="1"/>
  <c r="AU13" i="8"/>
  <c r="AU14" i="8" s="1"/>
  <c r="X13" i="8"/>
  <c r="X14" i="8" s="1"/>
  <c r="AB13" i="8"/>
  <c r="AB14" i="8" s="1"/>
  <c r="AF13" i="8"/>
  <c r="AF14" i="8" s="1"/>
  <c r="AJ13" i="8"/>
  <c r="AJ14" i="8" s="1"/>
  <c r="AN13" i="8"/>
  <c r="AN14" i="8" s="1"/>
  <c r="AR13" i="8"/>
  <c r="AR14" i="8" s="1"/>
  <c r="AV13" i="8"/>
  <c r="AV14" i="8" s="1"/>
  <c r="Y13" i="8"/>
  <c r="Y14" i="8" s="1"/>
  <c r="AC13" i="8"/>
  <c r="AC14" i="8" s="1"/>
  <c r="AG13" i="8"/>
  <c r="AG14" i="8" s="1"/>
  <c r="AK13" i="8"/>
  <c r="AK14" i="8" s="1"/>
  <c r="AO13" i="8"/>
  <c r="AO14" i="8" s="1"/>
  <c r="AS13" i="8"/>
  <c r="AS14" i="8" s="1"/>
  <c r="S25" i="7" l="1"/>
  <c r="Q25" i="7"/>
  <c r="K25" i="7"/>
  <c r="S24" i="7"/>
  <c r="Q24" i="7"/>
  <c r="K24" i="7"/>
  <c r="S23" i="7"/>
  <c r="Q23" i="7"/>
  <c r="K23" i="7"/>
  <c r="S22" i="7"/>
  <c r="Q22" i="7"/>
  <c r="K22" i="7"/>
  <c r="S21" i="7"/>
  <c r="Q21" i="7"/>
  <c r="K21" i="7"/>
  <c r="S20" i="7"/>
  <c r="U20" i="7" s="1"/>
  <c r="Q20" i="7"/>
  <c r="K20" i="7"/>
  <c r="S19" i="7"/>
  <c r="Q19" i="7"/>
  <c r="K19" i="7"/>
  <c r="S18" i="7"/>
  <c r="U18" i="7" s="1"/>
  <c r="Q18" i="7"/>
  <c r="K18" i="7"/>
  <c r="S17" i="7"/>
  <c r="Q17" i="7"/>
  <c r="K17" i="7"/>
  <c r="S16" i="7"/>
  <c r="Q16" i="7"/>
  <c r="K16" i="7"/>
  <c r="S15" i="7"/>
  <c r="Q15" i="7"/>
  <c r="K15" i="7"/>
  <c r="S14" i="7"/>
  <c r="U14" i="7" s="1"/>
  <c r="Q14" i="7"/>
  <c r="K14" i="7"/>
  <c r="S13" i="7"/>
  <c r="Q13" i="7"/>
  <c r="K13" i="7"/>
  <c r="S12" i="7"/>
  <c r="U12" i="7" s="1"/>
  <c r="Q12" i="7"/>
  <c r="K12" i="7"/>
  <c r="S11" i="7"/>
  <c r="Q11" i="7"/>
  <c r="K11" i="7"/>
  <c r="S10" i="7"/>
  <c r="U10" i="7" s="1"/>
  <c r="Q10" i="7"/>
  <c r="K10" i="7"/>
  <c r="S9" i="7"/>
  <c r="Q9" i="7"/>
  <c r="K9" i="7"/>
  <c r="S8" i="7"/>
  <c r="Q8" i="7"/>
  <c r="K8" i="7"/>
  <c r="S7" i="7"/>
  <c r="Q7" i="7"/>
  <c r="K7" i="7"/>
  <c r="S6" i="7"/>
  <c r="Q6" i="7"/>
  <c r="K6" i="7"/>
  <c r="B23" i="6"/>
  <c r="B26" i="6" s="1"/>
  <c r="B29" i="6" s="1"/>
  <c r="B32" i="6" s="1"/>
  <c r="B35" i="6" s="1"/>
  <c r="B38" i="6" s="1"/>
  <c r="B41" i="6" s="1"/>
  <c r="B44" i="6" s="1"/>
  <c r="B47" i="6" s="1"/>
  <c r="B50" i="6" s="1"/>
  <c r="B53" i="6" s="1"/>
  <c r="B56" i="6" s="1"/>
  <c r="B59" i="6" s="1"/>
  <c r="B62" i="6" s="1"/>
  <c r="B65" i="6" s="1"/>
  <c r="B68" i="6" s="1"/>
  <c r="AV17" i="6"/>
  <c r="AV18" i="6" s="1"/>
  <c r="AV19" i="6" s="1"/>
  <c r="AU17" i="6"/>
  <c r="AU18" i="6" s="1"/>
  <c r="AU19" i="6" s="1"/>
  <c r="AT17" i="6"/>
  <c r="AT18" i="6" s="1"/>
  <c r="AT19" i="6" s="1"/>
  <c r="AW15" i="6"/>
  <c r="AB2" i="6"/>
  <c r="AM18" i="6" s="1"/>
  <c r="AM19" i="6" s="1"/>
  <c r="U7" i="7" l="1"/>
  <c r="U15" i="7"/>
  <c r="U23" i="7"/>
  <c r="U21" i="7"/>
  <c r="U8" i="7"/>
  <c r="U16" i="7"/>
  <c r="U24" i="7"/>
  <c r="U13" i="7"/>
  <c r="U11" i="7"/>
  <c r="U19" i="7"/>
  <c r="U22" i="7"/>
  <c r="U9" i="7"/>
  <c r="U17" i="7"/>
  <c r="U25" i="7"/>
  <c r="U6" i="7"/>
  <c r="AE18" i="6"/>
  <c r="AE19" i="6" s="1"/>
  <c r="S18" i="6"/>
  <c r="S19" i="6" s="1"/>
  <c r="AI18" i="6"/>
  <c r="AI19" i="6" s="1"/>
  <c r="W18" i="6"/>
  <c r="W19" i="6" s="1"/>
  <c r="AP18" i="6"/>
  <c r="AP19" i="6" s="1"/>
  <c r="AL18" i="6"/>
  <c r="AL19" i="6" s="1"/>
  <c r="AH18" i="6"/>
  <c r="AH19" i="6" s="1"/>
  <c r="AD18" i="6"/>
  <c r="AD19" i="6" s="1"/>
  <c r="Z18" i="6"/>
  <c r="Z19" i="6" s="1"/>
  <c r="V18" i="6"/>
  <c r="V19" i="6" s="1"/>
  <c r="R18" i="6"/>
  <c r="R19" i="6" s="1"/>
  <c r="AO18" i="6"/>
  <c r="AO19" i="6" s="1"/>
  <c r="AG18" i="6"/>
  <c r="AG19" i="6" s="1"/>
  <c r="Y18" i="6"/>
  <c r="Y19" i="6" s="1"/>
  <c r="AS18" i="6"/>
  <c r="AS19" i="6" s="1"/>
  <c r="AK18" i="6"/>
  <c r="AK19" i="6" s="1"/>
  <c r="AC18" i="6"/>
  <c r="AC19" i="6" s="1"/>
  <c r="U18" i="6"/>
  <c r="U19" i="6" s="1"/>
  <c r="AR18" i="6"/>
  <c r="AR19" i="6" s="1"/>
  <c r="AN18" i="6"/>
  <c r="AN19" i="6" s="1"/>
  <c r="AJ18" i="6"/>
  <c r="AJ19" i="6" s="1"/>
  <c r="AF18" i="6"/>
  <c r="AF19" i="6" s="1"/>
  <c r="AB18" i="6"/>
  <c r="AB19" i="6" s="1"/>
  <c r="X18" i="6"/>
  <c r="X19" i="6" s="1"/>
  <c r="T18" i="6"/>
  <c r="T19" i="6" s="1"/>
  <c r="AA18" i="6"/>
  <c r="AA19" i="6" s="1"/>
  <c r="AQ18" i="6"/>
  <c r="AQ19" i="6" s="1"/>
  <c r="AU7" i="1" l="1"/>
  <c r="B13" i="1" l="1"/>
  <c r="B14" i="1" s="1"/>
  <c r="B15" i="1" s="1"/>
  <c r="B16" i="1" s="1"/>
  <c r="B17" i="1" s="1"/>
  <c r="B18" i="1" s="1"/>
  <c r="B19" i="1" s="1"/>
  <c r="B20" i="1" s="1"/>
  <c r="B21" i="1" s="1"/>
  <c r="B22" i="1" l="1"/>
  <c r="B23" i="1" l="1"/>
  <c r="B24" i="1" s="1"/>
  <c r="B25" i="1" s="1"/>
  <c r="B26" i="1" s="1"/>
  <c r="B27" i="1" s="1"/>
  <c r="B28" i="1" s="1"/>
  <c r="B29" i="1" s="1"/>
  <c r="B30" i="1" s="1"/>
  <c r="B31" i="1" s="1"/>
  <c r="B32" i="1" s="1"/>
  <c r="B33" i="1" s="1"/>
  <c r="B34" i="1" s="1"/>
  <c r="B35" i="1" s="1"/>
  <c r="B36" i="1" s="1"/>
  <c r="B37" i="1" s="1"/>
  <c r="B38" i="1" s="1"/>
  <c r="B39" i="1" s="1"/>
  <c r="X2" i="1"/>
  <c r="AT9" i="1" l="1"/>
  <c r="AT10" i="1" s="1"/>
  <c r="AT11" i="1" s="1"/>
  <c r="AR9" i="1"/>
  <c r="AR10" i="1" s="1"/>
  <c r="AR11" i="1" s="1"/>
  <c r="AS9" i="1"/>
  <c r="AS10" i="1" s="1"/>
  <c r="AS11" i="1" s="1"/>
  <c r="P9" i="1"/>
  <c r="S10" i="1"/>
  <c r="S11" i="1" s="1"/>
  <c r="AL10" i="1"/>
  <c r="AL11" i="1" s="1"/>
  <c r="T10" i="1"/>
  <c r="T11" i="1" s="1"/>
  <c r="AD10" i="1"/>
  <c r="AD11" i="1" s="1"/>
  <c r="AN10" i="1"/>
  <c r="AN11" i="1" s="1"/>
  <c r="AQ10" i="1"/>
  <c r="AQ11" i="1" s="1"/>
  <c r="AA10" i="1"/>
  <c r="AA11" i="1" s="1"/>
  <c r="V10" i="1"/>
  <c r="V11" i="1" s="1"/>
  <c r="AF10" i="1"/>
  <c r="AF11" i="1" s="1"/>
  <c r="P10" i="1"/>
  <c r="P11" i="1" s="1"/>
  <c r="X10" i="1"/>
  <c r="X11" i="1" s="1"/>
  <c r="AI10" i="1"/>
  <c r="AI11" i="1" s="1"/>
  <c r="Z10" i="1"/>
  <c r="Z11" i="1" s="1"/>
  <c r="AE10" i="1"/>
  <c r="AE11" i="1" s="1"/>
  <c r="AJ10" i="1"/>
  <c r="AJ11" i="1" s="1"/>
  <c r="AP10" i="1"/>
  <c r="AP11" i="1" s="1"/>
  <c r="R10" i="1"/>
  <c r="R11" i="1" s="1"/>
  <c r="W10" i="1"/>
  <c r="W11" i="1" s="1"/>
  <c r="AB10" i="1"/>
  <c r="AB11" i="1" s="1"/>
  <c r="AH10" i="1"/>
  <c r="AH11" i="1" s="1"/>
  <c r="AM10" i="1"/>
  <c r="AM11" i="1" s="1"/>
  <c r="Q10" i="1"/>
  <c r="Q11" i="1" s="1"/>
  <c r="U10" i="1"/>
  <c r="U11" i="1" s="1"/>
  <c r="Y10" i="1"/>
  <c r="Y11" i="1" s="1"/>
  <c r="AC10" i="1"/>
  <c r="AC11" i="1" s="1"/>
  <c r="AG10" i="1"/>
  <c r="AG11" i="1" s="1"/>
  <c r="AK10" i="1"/>
  <c r="AK11" i="1" s="1"/>
  <c r="AO10" i="1"/>
  <c r="AO11" i="1" s="1"/>
  <c r="W9" i="1"/>
  <c r="AA9" i="1"/>
  <c r="AE9" i="1"/>
  <c r="AI9" i="1"/>
  <c r="AM9" i="1"/>
  <c r="AQ9" i="1"/>
  <c r="T9" i="1"/>
  <c r="X9" i="1"/>
  <c r="AB9" i="1"/>
  <c r="AF9" i="1"/>
  <c r="AJ9" i="1"/>
  <c r="AN9" i="1"/>
  <c r="Q9" i="1"/>
  <c r="U9" i="1"/>
  <c r="Y9" i="1"/>
  <c r="AC9" i="1"/>
  <c r="AG9" i="1"/>
  <c r="AK9" i="1"/>
  <c r="AO9" i="1"/>
  <c r="S9" i="1"/>
  <c r="R9" i="1"/>
  <c r="V9" i="1"/>
  <c r="Z9" i="1"/>
  <c r="AD9" i="1"/>
  <c r="AH9" i="1"/>
  <c r="AL9" i="1"/>
  <c r="AP9" i="1"/>
</calcChain>
</file>

<file path=xl/sharedStrings.xml><?xml version="1.0" encoding="utf-8"?>
<sst xmlns="http://schemas.openxmlformats.org/spreadsheetml/2006/main" count="1389" uniqueCount="251">
  <si>
    <t>）</t>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</si>
  <si>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</si>
  <si>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</si>
  <si>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</si>
  <si>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</si>
  <si>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</si>
  <si>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</si>
  <si>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</si>
  <si>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</si>
  <si>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</si>
  <si>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</si>
  <si>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</si>
  <si>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</si>
  <si>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</si>
  <si>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</si>
  <si>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</si>
  <si>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</si>
  <si>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</si>
  <si>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</si>
  <si>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</si>
  <si>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</si>
  <si>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</si>
  <si>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No</t>
    <phoneticPr fontId="1"/>
  </si>
  <si>
    <t xml:space="preserve"> 　　 記入の順序は、職種ごとにまとめてください。</t>
    <rPh sb="4" eb="6">
      <t>キニュウ</t>
    </rPh>
    <rPh sb="7" eb="9">
      <t>ジュンジョ</t>
    </rPh>
    <rPh sb="11" eb="13">
      <t>ショクシュ</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</si>
  <si>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</si>
  <si>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</si>
  <si>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</si>
  <si>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</si>
  <si>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</si>
  <si>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</si>
  <si>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</si>
  <si>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</si>
  <si>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</si>
  <si>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</si>
  <si>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</si>
  <si>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</si>
  <si>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</si>
  <si>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非常勤で兼務</t>
    <rPh sb="0" eb="3">
      <t>ヒジョウキン</t>
    </rPh>
    <rPh sb="4" eb="6">
      <t>ケンム</t>
    </rPh>
    <phoneticPr fontId="1"/>
  </si>
  <si>
    <t>(1)</t>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</si>
  <si>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</si>
  <si>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</si>
  <si>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時間/月</t>
    <rPh sb="0" eb="2">
      <t>ジカン</t>
    </rPh>
    <rPh sb="3" eb="4">
      <t>ツキ</t>
    </rPh>
    <phoneticPr fontId="1"/>
  </si>
  <si>
    <t>(2)</t>
    <phoneticPr fontId="1"/>
  </si>
  <si>
    <t>予定</t>
  </si>
  <si>
    <t>　(1) 「４週」・「暦月」のいずれかを選択してください。</t>
    <rPh sb="7" eb="8">
      <t>シュウ</t>
    </rPh>
    <rPh sb="11" eb="12">
      <t>レキ</t>
    </rPh>
    <rPh sb="12" eb="13">
      <t>ツキ</t>
    </rPh>
    <rPh sb="20" eb="22">
      <t>センタク</t>
    </rPh>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</si>
  <si>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</si>
  <si>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</si>
  <si>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</si>
  <si>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</si>
  <si>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</si>
  <si>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(8)</t>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</si>
  <si>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</si>
  <si>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</si>
  <si>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　　  ※ 指定基準の確認に際しては、４週分の入力で差し支えありません。</t>
  </si>
  <si>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
  </si>
  <si>
    <t>　(6) 従業者の保有する資格を入力してください。</t>
    <rPh sb="5" eb="8">
      <t>ジュウギョウシャ</t>
    </rPh>
    <rPh sb="9" eb="11">
      <t>ホユウ</t>
    </rPh>
    <rPh sb="13" eb="15">
      <t>シカク</t>
    </rPh>
    <rPh sb="16" eb="18">
      <t>ニュウリョク</t>
    </rPh>
    <phoneticPr fontId="1"/>
  </si>
  <si>
    <t>　(9) 従業者ごとに、合計勤務時間数を入力してください。</t>
    <rPh sb="5" eb="8">
      <t>ジュウギョウシャ</t>
    </rPh>
    <rPh sb="12" eb="14">
      <t>ゴウケイ</t>
    </rPh>
    <rPh sb="14" eb="16">
      <t>キンム</t>
    </rPh>
    <rPh sb="16" eb="19">
      <t>ジカンスウ</t>
    </rPh>
    <rPh sb="20" eb="22">
      <t>ニュウリョク</t>
    </rPh>
    <phoneticPr fontId="1"/>
  </si>
  <si>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
  </si>
  <si>
    <r>
      <t>　　　当該事業所における勤務時間が、当該事業所において定められている常勤の従業者が勤務すべき時間数に達していることをいいます。</t>
    </r>
    <r>
      <rPr>
        <u/>
        <sz val="16"/>
        <rFont val="HGSｺﾞｼｯｸE"/>
        <family val="3"/>
        <charset val="128"/>
      </rPr>
      <t>雇用の形態は考慮しません</t>
    </r>
    <r>
      <rPr>
        <sz val="16"/>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</si>
  <si>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r>
      <t xml:space="preserve">       ※選択した資格及び研修に関して、</t>
    </r>
    <r>
      <rPr>
        <b/>
        <u/>
        <sz val="16"/>
        <rFont val="HGSｺﾞｼｯｸM"/>
        <family val="3"/>
        <charset val="128"/>
      </rPr>
      <t>必要に応じて、</t>
    </r>
    <r>
      <rPr>
        <b/>
        <sz val="16"/>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</si>
  <si>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従業者の勤務の体制及び勤務形態一覧表　</t>
  </si>
  <si>
    <t>サービス種別（</t>
    <rPh sb="4" eb="6">
      <t>シュベツ</t>
    </rPh>
    <phoneticPr fontId="1"/>
  </si>
  <si>
    <t>事業所名（</t>
    <rPh sb="0" eb="3">
      <t>ジギョウショ</t>
    </rPh>
    <rPh sb="3" eb="4">
      <t>メイ</t>
    </rPh>
    <phoneticPr fontId="1"/>
  </si>
  <si>
    <t>(4) 事業所全体のサービス提供単位数</t>
    <phoneticPr fontId="1"/>
  </si>
  <si>
    <t>単位</t>
    <rPh sb="0" eb="2">
      <t>タンイ</t>
    </rPh>
    <phoneticPr fontId="1"/>
  </si>
  <si>
    <t>単位目</t>
    <rPh sb="0" eb="2">
      <t>タンイ</t>
    </rPh>
    <rPh sb="2" eb="3">
      <t>メ</t>
    </rPh>
    <phoneticPr fontId="1"/>
  </si>
  <si>
    <t xml:space="preserve">(5) 当該サービス提供単位のサービス提供時間 </t>
    <rPh sb="4" eb="6">
      <t>トウガイ</t>
    </rPh>
    <rPh sb="10" eb="12">
      <t>テイキョウ</t>
    </rPh>
    <rPh sb="12" eb="14">
      <t>タンイ</t>
    </rPh>
    <rPh sb="19" eb="21">
      <t>テイキョウ</t>
    </rPh>
    <rPh sb="21" eb="23">
      <t>ジカン</t>
    </rPh>
    <phoneticPr fontId="1"/>
  </si>
  <si>
    <t>～</t>
    <phoneticPr fontId="1"/>
  </si>
  <si>
    <t>（計</t>
    <rPh sb="1" eb="2">
      <t>ケイ</t>
    </rPh>
    <phoneticPr fontId="1"/>
  </si>
  <si>
    <t>時間）</t>
    <rPh sb="0" eb="2">
      <t>ジカン</t>
    </rPh>
    <phoneticPr fontId="1"/>
  </si>
  <si>
    <t>(6) 
職種</t>
    <phoneticPr fontId="2"/>
  </si>
  <si>
    <t>(7)
勤務
形態</t>
    <phoneticPr fontId="2"/>
  </si>
  <si>
    <t>(8)
資格</t>
    <rPh sb="4" eb="6">
      <t>シカク</t>
    </rPh>
    <phoneticPr fontId="1"/>
  </si>
  <si>
    <t>(9) 氏　名</t>
    <phoneticPr fontId="2"/>
  </si>
  <si>
    <t>(10)</t>
    <phoneticPr fontId="1"/>
  </si>
  <si>
    <t>(12)
週平均
勤務時間
数</t>
    <phoneticPr fontId="1"/>
  </si>
  <si>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2"/>
  </si>
  <si>
    <t>シフト記号</t>
    <phoneticPr fontId="1"/>
  </si>
  <si>
    <t>勤務時間数</t>
    <rPh sb="0" eb="2">
      <t>キンム</t>
    </rPh>
    <rPh sb="2" eb="4">
      <t>ジカン</t>
    </rPh>
    <rPh sb="4" eb="5">
      <t>スウ</t>
    </rPh>
    <phoneticPr fontId="1"/>
  </si>
  <si>
    <t>サービス提供時間内
の勤務時間数</t>
    <rPh sb="4" eb="6">
      <t>テイキョウ</t>
    </rPh>
    <rPh sb="6" eb="9">
      <t>ジカンナイ</t>
    </rPh>
    <rPh sb="11" eb="13">
      <t>キンム</t>
    </rPh>
    <rPh sb="13" eb="15">
      <t>ジカン</t>
    </rPh>
    <rPh sb="15" eb="16">
      <t>スウ</t>
    </rPh>
    <phoneticPr fontId="1"/>
  </si>
  <si>
    <t>(14) 利用者数　　　</t>
    <phoneticPr fontId="1"/>
  </si>
  <si>
    <t>(15) サービス提供時間（平均提供時間）</t>
    <rPh sb="9" eb="11">
      <t>テイキョウ</t>
    </rPh>
    <rPh sb="11" eb="13">
      <t>ジカン</t>
    </rPh>
    <rPh sb="14" eb="16">
      <t>ヘイキン</t>
    </rPh>
    <rPh sb="16" eb="18">
      <t>テイキョウ</t>
    </rPh>
    <rPh sb="18" eb="20">
      <t>ジカン</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</si>
  <si>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</si>
  <si>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(1) 「４週」・「暦月」のいずれかを選択してください。</t>
    <rPh sb="7" eb="8">
      <t>シュウ</t>
    </rPh>
    <rPh sb="11" eb="12">
      <t>レキ</t>
    </rPh>
    <rPh sb="12" eb="13">
      <t>ツキ</t>
    </rPh>
    <rPh sb="20" eb="22">
      <t>センタク</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</si>
  <si>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</si>
  <si>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</si>
  <si>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</si>
  <si>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</si>
  <si>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xml:space="preserve"> 　　 記入の順序は、職種ごとにまとめてください。</t>
    <rPh sb="4" eb="6">
      <t>キニュウ</t>
    </rPh>
    <rPh sb="7" eb="9">
      <t>ジュンジョ</t>
    </rPh>
    <rPh sb="11" eb="13">
      <t>ショクシュ</t>
    </rPh>
    <phoneticPr fontId="2"/>
  </si>
  <si>
    <t>（注）常勤・非常勤の区分について</t>
    <rPh sb="1" eb="2">
      <t>チュウ</t>
    </rPh>
    <rPh sb="3" eb="5">
      <t>ジョウキン</t>
    </rPh>
    <rPh sb="6" eb="9">
      <t>ヒジョウキン</t>
    </rPh>
    <rPh sb="10" eb="12">
      <t>クブン</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</si>
  <si>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</si>
  <si>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</si>
  <si>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</si>
  <si>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</si>
  <si>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</si>
  <si>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</si>
  <si>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</si>
  <si>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r>
      <t>　　　当該事業所における勤務時間が、当該事業所において定められている常勤の従業者が勤務すべき時間数に達していることをいいます。</t>
    </r>
    <r>
      <rPr>
        <u/>
        <sz val="16"/>
        <rFont val="HGSｺﾞｼｯｸE"/>
        <family val="3"/>
        <charset val="128"/>
      </rPr>
      <t>雇用の形態は考慮しません</t>
    </r>
    <r>
      <rPr>
        <sz val="16"/>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</si>
  <si>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r>
      <t xml:space="preserve">       ※選択した資格及び研修に関して、</t>
    </r>
    <r>
      <rPr>
        <b/>
        <u/>
        <sz val="16"/>
        <rFont val="HGSｺﾞｼｯｸM"/>
        <family val="3"/>
        <charset val="128"/>
      </rPr>
      <t>必要に応じて、資格証又は研修修了証等の写しを添付資料として提出</t>
    </r>
    <r>
      <rPr>
        <b/>
        <sz val="16"/>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</si>
  <si>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(6) 従業者の職種を入力してください。</t>
    <rPh sb="5" eb="8">
      <t>ジュウギョウシャ</t>
    </rPh>
    <rPh sb="9" eb="11">
      <t>ショクシュ</t>
    </rPh>
    <rPh sb="12" eb="14">
      <t>ニュウリョク</t>
    </rPh>
    <phoneticPr fontId="2"/>
  </si>
  <si>
    <t>　(4) 従業者の職種を入力してください。</t>
    <rPh sb="5" eb="8">
      <t>ジュウギョウシャ</t>
    </rPh>
    <rPh sb="9" eb="11">
      <t>ショクシュ</t>
    </rPh>
    <rPh sb="12" eb="14">
      <t>ニュウリョク</t>
    </rPh>
    <phoneticPr fontId="1"/>
  </si>
  <si>
    <t>　(7)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
  </si>
  <si>
    <t>　(8) 従業者の保有する資格入力してください。</t>
    <rPh sb="5" eb="8">
      <t>ジュウギョウシャ</t>
    </rPh>
    <rPh sb="9" eb="11">
      <t>ホユウ</t>
    </rPh>
    <rPh sb="13" eb="15">
      <t>シカク</t>
    </rPh>
    <rPh sb="15" eb="17">
      <t>ニュウリョク</t>
    </rPh>
    <phoneticPr fontId="2"/>
  </si>
  <si>
    <t>　(11) 従業者ごとに、合計勤務時間数を入力してください。</t>
    <rPh sb="6" eb="9">
      <t>ジュウギョウシャ</t>
    </rPh>
    <rPh sb="13" eb="15">
      <t>ゴウケイ</t>
    </rPh>
    <rPh sb="15" eb="17">
      <t>キンム</t>
    </rPh>
    <rPh sb="17" eb="20">
      <t>ジカンスウ</t>
    </rPh>
    <rPh sb="21" eb="23">
      <t>ニュウリョク</t>
    </rPh>
    <phoneticPr fontId="2"/>
  </si>
  <si>
    <t>　(12)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
  </si>
  <si>
    <t>　(14)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</si>
  <si>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(15)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</si>
  <si>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≪要 提出≫</t>
    <rPh sb="1" eb="2">
      <t>ヨウ</t>
    </rPh>
    <rPh sb="3" eb="5">
      <t>テイシュツ</t>
    </rPh>
    <phoneticPr fontId="1"/>
  </si>
  <si>
    <t>■シフト記号表（勤務時間帯）</t>
    <rPh sb="4" eb="6">
      <t>キゴウ</t>
    </rPh>
    <rPh sb="6" eb="7">
      <t>ヒョウ</t>
    </rPh>
    <rPh sb="8" eb="10">
      <t>キンム</t>
    </rPh>
    <rPh sb="10" eb="13">
      <t>ジカンタイ</t>
    </rPh>
    <phoneticPr fontId="1"/>
  </si>
  <si>
    <t>※24時間表記</t>
  </si>
  <si>
    <t>休憩時間1時間は「1:00」、休憩時間45分は「00:45」と入力してください。</t>
    <phoneticPr fontId="1"/>
  </si>
  <si>
    <t>勤務時間</t>
    <rPh sb="0" eb="2">
      <t>キンム</t>
    </rPh>
    <rPh sb="2" eb="4">
      <t>ジカン</t>
    </rPh>
    <phoneticPr fontId="1"/>
  </si>
  <si>
    <t>サービス提供時間</t>
    <rPh sb="4" eb="6">
      <t>テイキョウ</t>
    </rPh>
    <rPh sb="6" eb="8">
      <t>ジカン</t>
    </rPh>
    <phoneticPr fontId="1"/>
  </si>
  <si>
    <t>サービス提供時間内の勤務時間</t>
    <rPh sb="4" eb="6">
      <t>テイキョウ</t>
    </rPh>
    <rPh sb="6" eb="8">
      <t>ジカン</t>
    </rPh>
    <rPh sb="8" eb="9">
      <t>ナイ</t>
    </rPh>
    <rPh sb="10" eb="12">
      <t>キンム</t>
    </rPh>
    <rPh sb="12" eb="14">
      <t>ジカン</t>
    </rPh>
    <phoneticPr fontId="1"/>
  </si>
  <si>
    <t>自由記載欄</t>
    <rPh sb="0" eb="2">
      <t>ジユウ</t>
    </rPh>
    <rPh sb="2" eb="4">
      <t>キサイ</t>
    </rPh>
    <rPh sb="4" eb="5">
      <t>ラン</t>
    </rPh>
    <phoneticPr fontId="1"/>
  </si>
  <si>
    <t>始業時刻</t>
    <rPh sb="0" eb="2">
      <t>シギョウ</t>
    </rPh>
    <rPh sb="2" eb="4">
      <t>ジコク</t>
    </rPh>
    <phoneticPr fontId="1"/>
  </si>
  <si>
    <t>終業時刻</t>
    <rPh sb="0" eb="2">
      <t>シュウギョウ</t>
    </rPh>
    <rPh sb="2" eb="4">
      <t>ジコク</t>
    </rPh>
    <phoneticPr fontId="1"/>
  </si>
  <si>
    <t>うち、休憩時間</t>
    <rPh sb="3" eb="5">
      <t>キュウケイ</t>
    </rPh>
    <rPh sb="5" eb="7">
      <t>ジカン</t>
    </rPh>
    <phoneticPr fontId="1"/>
  </si>
  <si>
    <t>開始時刻</t>
    <rPh sb="0" eb="2">
      <t>カイシ</t>
    </rPh>
    <rPh sb="2" eb="4">
      <t>ジコク</t>
    </rPh>
    <phoneticPr fontId="1"/>
  </si>
  <si>
    <t>終了時刻</t>
    <rPh sb="0" eb="2">
      <t>シュウリョウ</t>
    </rPh>
    <rPh sb="2" eb="4">
      <t>ジコク</t>
    </rPh>
    <phoneticPr fontId="1"/>
  </si>
  <si>
    <t>a</t>
    <phoneticPr fontId="1"/>
  </si>
  <si>
    <t>：</t>
    <phoneticPr fontId="1"/>
  </si>
  <si>
    <t>（</t>
    <phoneticPr fontId="1"/>
  </si>
  <si>
    <t>b</t>
    <phoneticPr fontId="1"/>
  </si>
  <si>
    <t>c</t>
    <phoneticPr fontId="1"/>
  </si>
  <si>
    <t>d</t>
    <phoneticPr fontId="1"/>
  </si>
  <si>
    <t>e</t>
    <phoneticPr fontId="1"/>
  </si>
  <si>
    <t>f</t>
    <phoneticPr fontId="1"/>
  </si>
  <si>
    <t>g</t>
    <phoneticPr fontId="1"/>
  </si>
  <si>
    <t>h</t>
    <phoneticPr fontId="1"/>
  </si>
  <si>
    <t>i</t>
    <phoneticPr fontId="1"/>
  </si>
  <si>
    <t>j</t>
    <phoneticPr fontId="1"/>
  </si>
  <si>
    <t>k</t>
    <phoneticPr fontId="1"/>
  </si>
  <si>
    <t>l</t>
    <phoneticPr fontId="1"/>
  </si>
  <si>
    <t>m</t>
    <phoneticPr fontId="1"/>
  </si>
  <si>
    <t>n</t>
    <phoneticPr fontId="1"/>
  </si>
  <si>
    <t>o</t>
    <phoneticPr fontId="1"/>
  </si>
  <si>
    <t>p</t>
    <phoneticPr fontId="1"/>
  </si>
  <si>
    <t>q</t>
    <phoneticPr fontId="1"/>
  </si>
  <si>
    <t>r</t>
    <phoneticPr fontId="1"/>
  </si>
  <si>
    <t>s</t>
    <phoneticPr fontId="1"/>
  </si>
  <si>
    <t>t</t>
    <phoneticPr fontId="1"/>
  </si>
  <si>
    <t>u</t>
    <phoneticPr fontId="1"/>
  </si>
  <si>
    <t>v</t>
    <phoneticPr fontId="1"/>
  </si>
  <si>
    <t>w</t>
    <phoneticPr fontId="1"/>
  </si>
  <si>
    <t>x</t>
    <phoneticPr fontId="1"/>
  </si>
  <si>
    <t>y</t>
    <phoneticPr fontId="1"/>
  </si>
  <si>
    <t>z</t>
    <phoneticPr fontId="1"/>
  </si>
  <si>
    <t>休</t>
    <rPh sb="0" eb="1">
      <t>ヤス</t>
    </rPh>
    <phoneticPr fontId="1"/>
  </si>
  <si>
    <t>休日</t>
    <rPh sb="0" eb="2">
      <t>キュウジツ</t>
    </rPh>
    <phoneticPr fontId="1"/>
  </si>
  <si>
    <t>-</t>
    <phoneticPr fontId="1"/>
  </si>
  <si>
    <t>・職種ごとの勤務時間を「○：○○～○：○○」と表記することが困難な場合は、No21～30を活用し、勤務時間数のみを入力してください。</t>
    <rPh sb="45" eb="47">
      <t>カツヨウ</t>
    </rPh>
    <phoneticPr fontId="1"/>
  </si>
  <si>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1"/>
  </si>
  <si>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</si>
  <si>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</si>
  <si>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1"/>
  </si>
  <si>
    <t>　「サービス提供時間内の勤務時間」の計算にあたって休憩時間を差し引く必要はないのでご留意ください。（上記「U」列）</t>
    <rPh sb="6" eb="8">
      <t>テイキョウ</t>
    </rPh>
    <rPh sb="8" eb="10">
      <t>ジカン</t>
    </rPh>
    <rPh sb="10" eb="11">
      <t>ナイ</t>
    </rPh>
    <rPh sb="12" eb="14">
      <t>キンム</t>
    </rPh>
    <rPh sb="14" eb="16">
      <t>ジカン</t>
    </rPh>
    <rPh sb="18" eb="20">
      <t>ケイサン</t>
    </rPh>
    <rPh sb="25" eb="27">
      <t>キュウケイ</t>
    </rPh>
    <rPh sb="27" eb="29">
      <t>ジカン</t>
    </rPh>
    <rPh sb="30" eb="31">
      <t>サ</t>
    </rPh>
    <rPh sb="32" eb="33">
      <t>ヒ</t>
    </rPh>
    <rPh sb="34" eb="36">
      <t>ヒツヨウ</t>
    </rPh>
    <rPh sb="42" eb="44">
      <t>リュウイ</t>
    </rPh>
    <rPh sb="50" eb="52">
      <t>ジョウキ</t>
    </rPh>
    <rPh sb="55" eb="56">
      <t>レツ</t>
    </rPh>
    <phoneticPr fontId="1"/>
  </si>
  <si>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1"/>
  </si>
  <si>
    <t>(4) 入所者数（利用者数）</t>
    <rPh sb="4" eb="7">
      <t>ニュウショシャ</t>
    </rPh>
    <rPh sb="7" eb="8">
      <t>スウ</t>
    </rPh>
    <rPh sb="9" eb="12">
      <t>リヨウシャ</t>
    </rPh>
    <rPh sb="12" eb="13">
      <t>スウ</t>
    </rPh>
    <phoneticPr fontId="1"/>
  </si>
  <si>
    <t>（前年度の平均値または推定数）</t>
    <rPh sb="1" eb="4">
      <t>ゼンネンド</t>
    </rPh>
    <rPh sb="5" eb="8">
      <t>ヘイキンチ</t>
    </rPh>
    <rPh sb="11" eb="14">
      <t>スイテイスウ</t>
    </rPh>
    <phoneticPr fontId="1"/>
  </si>
  <si>
    <t>人</t>
    <rPh sb="0" eb="1">
      <t>ニン</t>
    </rPh>
    <phoneticPr fontId="1"/>
  </si>
  <si>
    <t>(5)
ユニットリーダー</t>
    <phoneticPr fontId="1"/>
  </si>
  <si>
    <t>(6)
ユニット名</t>
    <rPh sb="8" eb="9">
      <t>メイ</t>
    </rPh>
    <phoneticPr fontId="1"/>
  </si>
  <si>
    <t>(7) 
職種</t>
    <phoneticPr fontId="2"/>
  </si>
  <si>
    <t>(8)
勤務
形態</t>
    <phoneticPr fontId="2"/>
  </si>
  <si>
    <t>(9) 資格</t>
    <rPh sb="4" eb="6">
      <t>シカク</t>
    </rPh>
    <phoneticPr fontId="1"/>
  </si>
  <si>
    <t>(10) 氏　名</t>
    <phoneticPr fontId="2"/>
  </si>
  <si>
    <t>(11)</t>
    <phoneticPr fontId="1"/>
  </si>
  <si>
    <r>
      <t xml:space="preserve">(13)
</t>
    </r>
    <r>
      <rPr>
        <sz val="11"/>
        <rFont val="HGSｺﾞｼｯｸM"/>
        <family val="3"/>
        <charset val="128"/>
      </rPr>
      <t>週平均
勤務時間数</t>
    </r>
    <rPh sb="6" eb="8">
      <t>ヘイキン</t>
    </rPh>
    <rPh sb="9" eb="11">
      <t>キンム</t>
    </rPh>
    <rPh sb="11" eb="13">
      <t>ジカン</t>
    </rPh>
    <rPh sb="13" eb="14">
      <t>スウ</t>
    </rPh>
    <phoneticPr fontId="2"/>
  </si>
  <si>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</si>
  <si>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シフト記号</t>
    <rPh sb="3" eb="5">
      <t>キゴウ</t>
    </rPh>
    <phoneticPr fontId="20"/>
  </si>
  <si>
    <t>勤務時間数</t>
    <rPh sb="0" eb="2">
      <t>キンム</t>
    </rPh>
    <rPh sb="2" eb="5">
      <t>ジカンスウ</t>
    </rPh>
    <phoneticPr fontId="1"/>
  </si>
  <si>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</si>
  <si>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小数点第2位以下を切り上げ）とします。新規又は再開の場合は、推定数を入力してください。</t>
  </si>
  <si>
    <t>　(5) ユニットリーダーに以下の印をつけてください。</t>
    <rPh sb="14" eb="16">
      <t>イカ</t>
    </rPh>
    <rPh sb="17" eb="18">
      <t>シルシ</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</si>
  <si>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</si>
  <si>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</si>
  <si>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</si>
  <si>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</si>
  <si>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</si>
  <si>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</si>
  <si>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</si>
  <si>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</si>
  <si>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</si>
  <si>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</si>
  <si>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</si>
  <si>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</si>
  <si>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</si>
  <si>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(7) 従業者の職種について、下記のうち該当する職種を入力してください。</t>
    <rPh sb="5" eb="8">
      <t>ジュウギョウシャ</t>
    </rPh>
    <rPh sb="9" eb="11">
      <t>ショクシュ</t>
    </rPh>
    <rPh sb="16" eb="18">
      <t>カキ</t>
    </rPh>
    <rPh sb="21" eb="23">
      <t>ガイトウ</t>
    </rPh>
    <rPh sb="25" eb="27">
      <t>ショクシュ</t>
    </rPh>
    <rPh sb="28" eb="30">
      <t>ニュウリョク</t>
    </rPh>
    <phoneticPr fontId="2"/>
  </si>
  <si>
    <t>　(8)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
  </si>
  <si>
    <t>　(9) 従業者の保有する資格名称を入力してください。</t>
    <rPh sb="5" eb="8">
      <t>ジュウギョウシャ</t>
    </rPh>
    <rPh sb="9" eb="11">
      <t>ホユウ</t>
    </rPh>
    <rPh sb="13" eb="15">
      <t>シカク</t>
    </rPh>
    <rPh sb="15" eb="17">
      <t>メイショウ</t>
    </rPh>
    <rPh sb="16" eb="17">
      <t>ショウ</t>
    </rPh>
    <rPh sb="18" eb="20">
      <t>ニュウリョク</t>
    </rPh>
    <phoneticPr fontId="2"/>
  </si>
  <si>
    <t>　(12) 従業者ごとに、合計勤務時間数を入力してください。</t>
    <rPh sb="6" eb="9">
      <t>ジュウギョウシャ</t>
    </rPh>
    <rPh sb="13" eb="15">
      <t>ゴウケイ</t>
    </rPh>
    <rPh sb="15" eb="17">
      <t>キンム</t>
    </rPh>
    <rPh sb="17" eb="20">
      <t>ジカンスウ</t>
    </rPh>
    <rPh sb="21" eb="23">
      <t>ニュウリョク</t>
    </rPh>
    <phoneticPr fontId="2"/>
  </si>
  <si>
    <t>　(13)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2"/>
  </si>
  <si>
    <t>※24時間表記</t>
    <rPh sb="3" eb="5">
      <t>ジカン</t>
    </rPh>
    <rPh sb="5" eb="7">
      <t>ヒョウキ</t>
    </rPh>
    <phoneticPr fontId="1"/>
  </si>
  <si>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1"/>
  </si>
  <si>
    <t>aa</t>
    <phoneticPr fontId="1"/>
  </si>
  <si>
    <t>ab</t>
    <phoneticPr fontId="1"/>
  </si>
  <si>
    <t>ac</t>
    <phoneticPr fontId="1"/>
  </si>
  <si>
    <t>ad</t>
    <phoneticPr fontId="1"/>
  </si>
  <si>
    <t>ae</t>
    <phoneticPr fontId="1"/>
  </si>
  <si>
    <t>af</t>
    <phoneticPr fontId="1"/>
  </si>
  <si>
    <t>ag</t>
    <phoneticPr fontId="1"/>
  </si>
  <si>
    <t>1日に2回勤務する場合</t>
    <rPh sb="1" eb="2">
      <t>ニチ</t>
    </rPh>
    <rPh sb="4" eb="5">
      <t>カイ</t>
    </rPh>
    <rPh sb="5" eb="7">
      <t>キンム</t>
    </rPh>
    <rPh sb="9" eb="11">
      <t>バアイ</t>
    </rPh>
    <phoneticPr fontId="1"/>
  </si>
  <si>
    <t>ah</t>
    <phoneticPr fontId="1"/>
  </si>
  <si>
    <t>1日に2回勤務する場合</t>
    <phoneticPr fontId="1"/>
  </si>
  <si>
    <t>ai</t>
    <phoneticPr fontId="1"/>
  </si>
  <si>
    <t>・職種ごとの勤務時間を「○：○○～○：○○」と表記することが困難な場合は、No18～33を活用し、勤務時間数のみを入力してください。</t>
    <rPh sb="45" eb="47">
      <t>カツヨウ</t>
    </rPh>
    <phoneticPr fontId="1"/>
  </si>
  <si>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1"/>
  </si>
  <si>
    <t>(4) 利用者数（通いサービス）　</t>
    <rPh sb="4" eb="7">
      <t>リヨウシャ</t>
    </rPh>
    <rPh sb="7" eb="8">
      <t>スウ</t>
    </rPh>
    <rPh sb="9" eb="10">
      <t>カヨ</t>
    </rPh>
    <phoneticPr fontId="1"/>
  </si>
  <si>
    <t>(5) 日中／夜間及び深夜の時間帯の区分</t>
    <rPh sb="4" eb="6">
      <t>ニッチュウ</t>
    </rPh>
    <rPh sb="7" eb="9">
      <t>ヤカン</t>
    </rPh>
    <rPh sb="9" eb="10">
      <t>オヨ</t>
    </rPh>
    <rPh sb="11" eb="13">
      <t>シンヤ</t>
    </rPh>
    <rPh sb="14" eb="17">
      <t>ジカンタイ</t>
    </rPh>
    <rPh sb="18" eb="20">
      <t>クブン</t>
    </rPh>
    <phoneticPr fontId="1"/>
  </si>
  <si>
    <t>利用者の生活時間帯（日中）</t>
    <rPh sb="0" eb="3">
      <t>リヨウシャ</t>
    </rPh>
    <rPh sb="4" eb="6">
      <t>セイカツ</t>
    </rPh>
    <rPh sb="6" eb="9">
      <t>ジカンタイ</t>
    </rPh>
    <rPh sb="10" eb="12">
      <t>ニッチュウ</t>
    </rPh>
    <phoneticPr fontId="1"/>
  </si>
  <si>
    <t>夜間及び深夜の時間帯</t>
    <rPh sb="0" eb="2">
      <t>ヤカン</t>
    </rPh>
    <rPh sb="2" eb="3">
      <t>オヨ</t>
    </rPh>
    <rPh sb="4" eb="6">
      <t>シンヤ</t>
    </rPh>
    <rPh sb="7" eb="10">
      <t>ジカンタイ</t>
    </rPh>
    <phoneticPr fontId="1"/>
  </si>
  <si>
    <t>(8) 資格</t>
    <rPh sb="4" eb="6">
      <t>シカク</t>
    </rPh>
    <phoneticPr fontId="1"/>
  </si>
  <si>
    <t>日中／夜間及び深夜
の区分</t>
    <rPh sb="0" eb="2">
      <t>ニッチュウ</t>
    </rPh>
    <rPh sb="3" eb="5">
      <t>ヤカン</t>
    </rPh>
    <rPh sb="5" eb="6">
      <t>オヨ</t>
    </rPh>
    <rPh sb="7" eb="9">
      <t>シンヤ</t>
    </rPh>
    <rPh sb="11" eb="13">
      <t>クブン</t>
    </rPh>
    <phoneticPr fontId="1"/>
  </si>
  <si>
    <r>
      <t xml:space="preserve">(12)
</t>
    </r>
    <r>
      <rPr>
        <sz val="11"/>
        <rFont val="HGSｺﾞｼｯｸM"/>
        <family val="3"/>
        <charset val="128"/>
      </rPr>
      <t>週平均
勤務時間数</t>
    </r>
    <rPh sb="6" eb="8">
      <t>ヘイキン</t>
    </rPh>
    <rPh sb="9" eb="11">
      <t>キンム</t>
    </rPh>
    <rPh sb="11" eb="13">
      <t>ジカン</t>
    </rPh>
    <rPh sb="13" eb="14">
      <t>スウ</t>
    </rPh>
    <phoneticPr fontId="2"/>
  </si>
  <si>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</si>
  <si>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日中の勤務時間数</t>
    <rPh sb="0" eb="2">
      <t>ニッチュウ</t>
    </rPh>
    <rPh sb="3" eb="5">
      <t>キンム</t>
    </rPh>
    <rPh sb="5" eb="8">
      <t>ジカンスウ</t>
    </rPh>
    <phoneticPr fontId="1"/>
  </si>
  <si>
    <t>夜間・深夜の勤務時間数</t>
    <rPh sb="0" eb="2">
      <t>ヤカン</t>
    </rPh>
    <rPh sb="3" eb="5">
      <t>シンヤ</t>
    </rPh>
    <rPh sb="6" eb="8">
      <t>キンム</t>
    </rPh>
    <rPh sb="8" eb="11">
      <t>ジカンスウ</t>
    </rPh>
    <phoneticPr fontId="20"/>
  </si>
  <si>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1"/>
  </si>
  <si>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1"/>
  </si>
  <si>
    <t>(15) 日ごとの通いサービスの実利用者数</t>
    <rPh sb="5" eb="6">
      <t>ヒ</t>
    </rPh>
    <rPh sb="9" eb="10">
      <t>カヨ</t>
    </rPh>
    <rPh sb="16" eb="17">
      <t>ジツ</t>
    </rPh>
    <rPh sb="17" eb="20">
      <t>リヨウシャ</t>
    </rPh>
    <rPh sb="20" eb="21">
      <t>スウ</t>
    </rPh>
    <phoneticPr fontId="1"/>
  </si>
  <si>
    <t>(16) 日ごとの宿泊サービスの実利用者数</t>
    <rPh sb="5" eb="6">
      <t>ヒ</t>
    </rPh>
    <rPh sb="9" eb="11">
      <t>シュクハク</t>
    </rPh>
    <rPh sb="16" eb="17">
      <t>ジツ</t>
    </rPh>
    <rPh sb="17" eb="20">
      <t>リヨウシャ</t>
    </rPh>
    <rPh sb="20" eb="21">
      <t>スウ</t>
    </rPh>
    <phoneticPr fontId="1"/>
  </si>
  <si>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</si>
  <si>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</si>
  <si>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</si>
  <si>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</si>
  <si>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</si>
  <si>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</si>
  <si>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(8) 従業者の保有する資格を入力してください。</t>
    <rPh sb="5" eb="8">
      <t>ジュウギョウシャ</t>
    </rPh>
    <rPh sb="9" eb="11">
      <t>ホユウ</t>
    </rPh>
    <rPh sb="13" eb="15">
      <t>シカク</t>
    </rPh>
    <rPh sb="16" eb="18">
      <t>ニュウリョク</t>
    </rPh>
    <phoneticPr fontId="2"/>
  </si>
  <si>
    <t>　(10) 申請する事業に係る従業者（管理者を含む。）の1ヶ月分の勤務時間を入力してください。（別シートの「シフト記号表」を作成し、シフト記号を入力してください。）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ニュウリョク</t>
    </rPh>
    <phoneticPr fontId="2"/>
  </si>
  <si>
    <t>　(14) 宿直の従業者の「No（ナンバー）」（本一覧表におけるNo）を入力してください。</t>
    <rPh sb="6" eb="8">
      <t>シュクチョク</t>
    </rPh>
    <rPh sb="9" eb="12">
      <t>ジュウギョウシャ</t>
    </rPh>
    <rPh sb="24" eb="25">
      <t>ホン</t>
    </rPh>
    <rPh sb="25" eb="28">
      <t>イチランヒョウ</t>
    </rPh>
    <rPh sb="36" eb="38">
      <t>ニュウリョク</t>
    </rPh>
    <phoneticPr fontId="2"/>
  </si>
  <si>
    <t>小規模多機能型居宅介護等用</t>
    <rPh sb="0" eb="3">
      <t>ショウキボ</t>
    </rPh>
    <rPh sb="3" eb="6">
      <t>タキノウ</t>
    </rPh>
    <rPh sb="6" eb="7">
      <t>ガタ</t>
    </rPh>
    <rPh sb="7" eb="9">
      <t>キョタク</t>
    </rPh>
    <rPh sb="9" eb="11">
      <t>カイゴ</t>
    </rPh>
    <rPh sb="11" eb="12">
      <t>トウ</t>
    </rPh>
    <rPh sb="12" eb="13">
      <t>ヨウ</t>
    </rPh>
    <phoneticPr fontId="1"/>
  </si>
  <si>
    <t>訪問介護等用</t>
    <rPh sb="0" eb="2">
      <t>ホウモン</t>
    </rPh>
    <rPh sb="2" eb="4">
      <t>カイゴ</t>
    </rPh>
    <rPh sb="4" eb="5">
      <t>トウ</t>
    </rPh>
    <rPh sb="5" eb="6">
      <t>ヨウ</t>
    </rPh>
    <phoneticPr fontId="1"/>
  </si>
  <si>
    <t>通所介護等用</t>
    <rPh sb="0" eb="2">
      <t>ツウショ</t>
    </rPh>
    <rPh sb="2" eb="4">
      <t>カイゴ</t>
    </rPh>
    <rPh sb="4" eb="5">
      <t>トウ</t>
    </rPh>
    <rPh sb="5" eb="6">
      <t>ヨウ</t>
    </rPh>
    <phoneticPr fontId="1"/>
  </si>
  <si>
    <t>施設サービス用</t>
    <rPh sb="0" eb="2">
      <t>シセツ</t>
    </rPh>
    <rPh sb="6" eb="7">
      <t>ヨウ</t>
    </rPh>
    <phoneticPr fontId="1"/>
  </si>
  <si>
    <t>日中の時間帯</t>
    <rPh sb="0" eb="2">
      <t>ニッチュウ</t>
    </rPh>
    <rPh sb="3" eb="6">
      <t>ジカンタイ</t>
    </rPh>
    <phoneticPr fontId="1"/>
  </si>
  <si>
    <t>日中の勤務時間</t>
    <rPh sb="0" eb="2">
      <t>ニッチュウ</t>
    </rPh>
    <rPh sb="3" eb="5">
      <t>キンム</t>
    </rPh>
    <rPh sb="5" eb="7">
      <t>ジカン</t>
    </rPh>
    <phoneticPr fontId="1"/>
  </si>
  <si>
    <t>夜間及び深夜</t>
    <rPh sb="0" eb="2">
      <t>ヤカン</t>
    </rPh>
    <rPh sb="2" eb="3">
      <t>オヨ</t>
    </rPh>
    <rPh sb="4" eb="6">
      <t>シンヤ</t>
    </rPh>
    <phoneticPr fontId="1"/>
  </si>
  <si>
    <t>の勤務時間</t>
    <rPh sb="1" eb="3">
      <t>キンム</t>
    </rPh>
    <rPh sb="3" eb="5">
      <t>ジカン</t>
    </rPh>
    <phoneticPr fontId="1"/>
  </si>
  <si>
    <t>-</t>
  </si>
  <si>
    <t xml:space="preserve"> （12) 必要項目を満たしていれば、各事業所で使用するシフト表等をもって代替書類として差し支えありません。</t>
    <phoneticPr fontId="1"/>
  </si>
  <si>
    <t xml:space="preserve"> （16) 必要項目を満たしていれば、各事業所で使用するシフト表等をもって代替書類として差し支えありません。</t>
    <phoneticPr fontId="1"/>
  </si>
  <si>
    <t xml:space="preserve"> （17) 必要項目を満たしていれば、各事業所で使用するシフト表等をもって代替書類として差し支えありません。</t>
    <phoneticPr fontId="1"/>
  </si>
  <si>
    <t xml:space="preserve"> （15) 必要項目を満たしていれば、各事業所で使用するシフト表等をもって代替書類として差し支えありません。</t>
    <phoneticPr fontId="1"/>
  </si>
  <si>
    <t>　　  ※職員が育児・介護休業法による短時間勤務制度等を利用する場合、週30時間以上の勤務で、常勤換算方法での計算にあたり、常勤の従業者が勤務すべき時間数を満たしたものとし、</t>
    <rPh sb="5" eb="7">
      <t>ショクイン</t>
    </rPh>
    <rPh sb="8" eb="10">
      <t>イクジ</t>
    </rPh>
    <rPh sb="11" eb="13">
      <t>カイゴ</t>
    </rPh>
    <rPh sb="13" eb="15">
      <t>キュウギョウ</t>
    </rPh>
    <rPh sb="15" eb="16">
      <t>ホウ</t>
    </rPh>
    <rPh sb="19" eb="22">
      <t>タンジカン</t>
    </rPh>
    <rPh sb="22" eb="24">
      <t>キンム</t>
    </rPh>
    <rPh sb="24" eb="26">
      <t>セイド</t>
    </rPh>
    <rPh sb="26" eb="27">
      <t>トウ</t>
    </rPh>
    <rPh sb="28" eb="30">
      <t>リヨウ</t>
    </rPh>
    <rPh sb="32" eb="34">
      <t>バアイ</t>
    </rPh>
    <rPh sb="35" eb="36">
      <t>シュウ</t>
    </rPh>
    <rPh sb="38" eb="40">
      <t>ジカン</t>
    </rPh>
    <rPh sb="40" eb="42">
      <t>イジョウ</t>
    </rPh>
    <rPh sb="43" eb="45">
      <t>キンム</t>
    </rPh>
    <rPh sb="47" eb="49">
      <t>ジョウキン</t>
    </rPh>
    <rPh sb="49" eb="51">
      <t>カンサン</t>
    </rPh>
    <rPh sb="51" eb="53">
      <t>ホウホウ</t>
    </rPh>
    <rPh sb="55" eb="57">
      <t>ケイサン</t>
    </rPh>
    <rPh sb="62" eb="64">
      <t>ジョウキン</t>
    </rPh>
    <rPh sb="65" eb="68">
      <t>ジュウギョウシャ</t>
    </rPh>
    <rPh sb="69" eb="71">
      <t>キンム</t>
    </rPh>
    <rPh sb="74" eb="77">
      <t>ジカンスウ</t>
    </rPh>
    <rPh sb="78" eb="79">
      <t>ミ</t>
    </rPh>
    <phoneticPr fontId="1"/>
  </si>
  <si>
    <t>　 　    １（常勤）として取り扱うことが可能です。この場合、勤務形態の記号は「A」または「B」とし、「(11)兼務状況等」の欄に「短時間勤務制度利用」と記入してください。</t>
    <rPh sb="9" eb="11">
      <t>ジョウキン</t>
    </rPh>
    <rPh sb="15" eb="16">
      <t>ト</t>
    </rPh>
    <rPh sb="17" eb="18">
      <t>アツカ</t>
    </rPh>
    <rPh sb="22" eb="24">
      <t>カノウ</t>
    </rPh>
    <rPh sb="29" eb="31">
      <t>バアイ</t>
    </rPh>
    <rPh sb="32" eb="34">
      <t>キンム</t>
    </rPh>
    <rPh sb="34" eb="36">
      <t>ケイタイ</t>
    </rPh>
    <rPh sb="37" eb="39">
      <t>キゴウ</t>
    </rPh>
    <phoneticPr fontId="1"/>
  </si>
  <si>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1"/>
  </si>
  <si>
    <t xml:space="preserve">   入力の補助を目的とするものですので、結果に誤りがないかご確認ください。</t>
    <phoneticPr fontId="1"/>
  </si>
  <si>
    <t>・職種ごとの勤務時間を「○：○○～○：○○」と表記することが困難な場合は、No18～33を活用し、</t>
    <rPh sb="45" eb="47">
      <t>カツヨウ</t>
    </rPh>
    <phoneticPr fontId="1"/>
  </si>
  <si>
    <t xml:space="preserve">   勤務時間数のみを入力してください。</t>
    <phoneticPr fontId="1"/>
  </si>
  <si>
    <t>（標準様式1）</t>
    <rPh sb="1" eb="3">
      <t>ヒョウジュン</t>
    </rPh>
    <rPh sb="3" eb="5">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</si>
</sst>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
    <numFmt numFmtId="178" formatCode="h:mm;@"/>
  </numFmts>
  <fonts count="25"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sz val="11"/>
      <color theme="1"/>
      <name val="游ゴシック"/>
      <family val="2"/>
      <charset val="128"/>
      <scheme val="minor"/>
    </font>
    <font>
      <sz val="14"/>
      <name val="HGSｺﾞｼｯｸM"/>
      <family val="3"/>
      <charset val="128"/>
    </font>
    <font>
      <u/>
      <sz val="16"/>
      <name val="HGSｺﾞｼｯｸE"/>
      <family val="3"/>
      <charset val="128"/>
    </font>
    <font>
      <b/>
      <u/>
      <sz val="16"/>
      <name val="HGSｺﾞｼｯｸM"/>
      <family val="3"/>
      <charset val="128"/>
    </font>
    <font>
      <sz val="6"/>
      <name val="HGSｺﾞｼｯｸM"/>
      <family val="3"/>
      <charset val="128"/>
    </font>
    <font>
      <sz val="10"/>
      <name val="HGSｺﾞｼｯｸM"/>
      <family val="3"/>
      <charset val="128"/>
    </font>
    <font>
      <sz val="12"/>
      <color rgb="FFFFFF99"/>
      <name val="HGSｺﾞｼｯｸM"/>
      <family val="3"/>
      <charset val="128"/>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color rgb="FF000000"/>
      <name val="游ゴシック"/>
      <family val="3"/>
      <charset val="128"/>
      <scheme val="minor"/>
    </font>
    <font>
      <b/>
      <sz val="16"/>
      <name val="ＭＳ Ｐゴシック"/>
      <family val="3"/>
      <charset val="128"/>
    </font>
    <font>
      <sz val="16"/>
      <name val="游ゴシック"/>
      <family val="3"/>
      <charset val="128"/>
      <scheme val="minor"/>
    </font>
    <font>
      <b/>
      <sz val="14"/>
      <color rgb="FFFF0000"/>
      <name val="HGSｺﾞｼｯｸM"/>
      <family val="3"/>
      <charset val="128"/>
    </font>
    <font>
      <sz val="14"/>
      <color theme="1"/>
      <name val="游ゴシック"/>
      <family val="3"/>
      <charset val="128"/>
      <scheme val="minor"/>
    </font>
    <font>
      <sz val="16"/>
      <color rgb="FF000000"/>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s>
  <borders count="15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left style="thin">
        <color indexed="64"/>
      </left>
      <right style="thin">
        <color indexed="64"/>
      </right>
      <top style="medium">
        <color indexed="64"/>
      </top>
      <bottom style="thin">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diagonalUp="1">
      <left style="double">
        <color indexed="64"/>
      </left>
      <right/>
      <top style="medium">
        <color indexed="64"/>
      </top>
      <bottom style="dotted">
        <color indexed="64"/>
      </bottom>
      <diagonal style="hair">
        <color indexed="64"/>
      </diagonal>
    </border>
    <border>
      <left style="medium">
        <color indexed="64"/>
      </left>
      <right style="medium">
        <color indexed="64"/>
      </right>
      <top/>
      <bottom style="thin">
        <color indexed="64"/>
      </bottom>
      <diagonal/>
    </border>
    <border>
      <left style="double">
        <color indexed="64"/>
      </left>
      <right/>
      <top style="dotted">
        <color indexed="64"/>
      </top>
      <bottom style="dotted">
        <color indexed="64"/>
      </bottom>
      <diagonal/>
    </border>
    <border>
      <left style="thin">
        <color indexed="64"/>
      </left>
      <right style="double">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left style="double">
        <color indexed="64"/>
      </left>
      <right/>
      <top style="dotted">
        <color indexed="64"/>
      </top>
      <bottom style="thin">
        <color indexed="64"/>
      </bottom>
      <diagonal/>
    </border>
    <border>
      <left style="thin">
        <color indexed="64"/>
      </left>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double">
        <color indexed="64"/>
      </left>
      <right/>
      <top style="dotted">
        <color indexed="64"/>
      </top>
      <bottom style="medium">
        <color indexed="64"/>
      </bottom>
      <diagonal/>
    </border>
    <border>
      <left/>
      <right style="double">
        <color indexed="64"/>
      </right>
      <top style="medium">
        <color indexed="64"/>
      </top>
      <bottom style="thin">
        <color indexed="64"/>
      </bottom>
      <diagonal/>
    </border>
    <border>
      <left style="thin">
        <color indexed="64"/>
      </left>
      <right/>
      <top/>
      <bottom style="dashDot">
        <color indexed="64"/>
      </bottom>
      <diagonal/>
    </border>
    <border>
      <left/>
      <right/>
      <top/>
      <bottom style="dashDot">
        <color indexed="64"/>
      </bottom>
      <diagonal/>
    </border>
    <border>
      <left/>
      <right style="medium">
        <color indexed="64"/>
      </right>
      <top/>
      <bottom style="dashDot">
        <color indexed="64"/>
      </bottom>
      <diagonal/>
    </border>
    <border>
      <left style="thin">
        <color indexed="64"/>
      </left>
      <right/>
      <top style="thin">
        <color indexed="64"/>
      </top>
      <bottom style="dotted">
        <color indexed="64"/>
      </bottom>
      <diagonal/>
    </border>
    <border>
      <left/>
      <right style="thin">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diagonalUp="1">
      <left style="double">
        <color indexed="64"/>
      </left>
      <right/>
      <top style="medium">
        <color indexed="64"/>
      </top>
      <bottom/>
      <diagonal style="hair">
        <color indexed="64"/>
      </diagonal>
    </border>
    <border>
      <left style="thin">
        <color indexed="64"/>
      </left>
      <right style="double">
        <color indexed="64"/>
      </right>
      <top style="dotted">
        <color indexed="64"/>
      </top>
      <bottom style="thin">
        <color indexed="64"/>
      </bottom>
      <diagonal/>
    </border>
    <border diagonalUp="1">
      <left style="double">
        <color indexed="64"/>
      </left>
      <right/>
      <top/>
      <bottom/>
      <diagonal style="hair">
        <color indexed="64"/>
      </diagonal>
    </border>
    <border>
      <left/>
      <right style="thin">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diagonalUp="1">
      <left style="double">
        <color indexed="64"/>
      </left>
      <right/>
      <top/>
      <bottom style="medium">
        <color indexed="64"/>
      </bottom>
      <diagonal style="hair">
        <color indexed="64"/>
      </diagonal>
    </border>
  </borders>
  <cellStyleXfs count="2">
    <xf numFmtId="0" fontId="0" fillId="0" borderId="0">
      <alignment vertical="center"/>
    </xf>
    <xf numFmtId="38" fontId="9" fillId="0" borderId="0" applyFont="0" applyFill="0" applyBorder="0" applyAlignment="0" applyProtection="0">
      <alignment vertical="center"/>
    </xf>
  </cellStyleXfs>
  <cellXfs count="719">
    <xf numFmtId="0" fontId="0" fillId="0" borderId="0" xfId="0">
      <alignment vertical="center"/>
    </xf>
    <xf numFmtId="0" fontId="7" fillId="0" borderId="0" xfId="0" applyFont="1" applyFill="1" applyAlignment="1">
      <alignment vertical="center"/>
    </xf>
    <xf numFmtId="0" fontId="7"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6" fillId="0" borderId="0" xfId="0" applyFont="1" applyFill="1" applyAlignment="1">
      <alignment vertical="center"/>
    </xf>
    <xf numFmtId="0" fontId="4" fillId="3" borderId="0" xfId="0" applyFont="1" applyFill="1" applyBorder="1" applyAlignment="1">
      <alignment vertical="center"/>
    </xf>
    <xf numFmtId="0" fontId="6" fillId="0" borderId="0" xfId="0" applyFont="1" applyFill="1" applyAlignment="1" applyProtection="1">
      <alignment vertical="center"/>
    </xf>
    <xf numFmtId="0" fontId="6" fillId="0" borderId="0" xfId="0" applyFont="1" applyFill="1" applyAlignment="1" applyProtection="1">
      <alignment horizontal="left" vertical="center"/>
    </xf>
    <xf numFmtId="0" fontId="7"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5" fillId="0" borderId="0" xfId="0" applyFont="1" applyFill="1" applyAlignment="1" applyProtection="1">
      <alignment horizontal="left" vertical="center"/>
    </xf>
    <xf numFmtId="0" fontId="7" fillId="0" borderId="0" xfId="0" applyFont="1" applyFill="1" applyAlignment="1" applyProtection="1">
      <alignment vertical="center"/>
    </xf>
    <xf numFmtId="0" fontId="5" fillId="0" borderId="0" xfId="0" applyFont="1" applyFill="1" applyAlignment="1" applyProtection="1">
      <alignment horizontal="right" vertical="center"/>
    </xf>
    <xf numFmtId="0" fontId="5" fillId="0" borderId="0" xfId="0" applyFont="1" applyFill="1" applyAlignment="1" applyProtection="1">
      <alignment vertical="center"/>
    </xf>
    <xf numFmtId="0" fontId="5" fillId="3" borderId="0" xfId="0" applyFont="1" applyFill="1" applyAlignment="1" applyProtection="1">
      <alignment horizontal="center" vertical="center"/>
    </xf>
    <xf numFmtId="0" fontId="5" fillId="3" borderId="0" xfId="0" applyFont="1" applyFill="1" applyAlignment="1" applyProtection="1">
      <alignment horizontal="right" vertical="center"/>
    </xf>
    <xf numFmtId="0" fontId="5" fillId="3" borderId="0" xfId="0" applyFont="1" applyFill="1" applyAlignment="1" applyProtection="1">
      <alignment vertical="center"/>
    </xf>
    <xf numFmtId="0" fontId="7" fillId="0" borderId="0" xfId="0" applyFont="1" applyFill="1" applyAlignment="1" applyProtection="1">
      <alignment horizontal="center" vertical="center"/>
    </xf>
    <xf numFmtId="0" fontId="6" fillId="0" borderId="0" xfId="0" quotePrefix="1" applyFont="1" applyFill="1" applyAlignment="1" applyProtection="1">
      <alignment horizontal="center" vertical="center"/>
    </xf>
    <xf numFmtId="0" fontId="6" fillId="3" borderId="0" xfId="0" applyFont="1" applyFill="1" applyBorder="1" applyAlignment="1" applyProtection="1">
      <alignment vertical="center"/>
    </xf>
    <xf numFmtId="0" fontId="7" fillId="3" borderId="0" xfId="0" applyFont="1" applyFill="1" applyBorder="1" applyAlignment="1" applyProtection="1">
      <alignment horizontal="right" vertical="center"/>
    </xf>
    <xf numFmtId="0" fontId="7" fillId="3" borderId="0" xfId="0" applyFont="1" applyFill="1" applyBorder="1" applyProtection="1">
      <alignment vertical="center"/>
    </xf>
    <xf numFmtId="0" fontId="7" fillId="3" borderId="0" xfId="0" applyFont="1" applyFill="1" applyBorder="1" applyAlignment="1" applyProtection="1">
      <alignment horizontal="center" vertical="center"/>
    </xf>
    <xf numFmtId="0" fontId="7" fillId="0" borderId="0" xfId="0" applyFont="1" applyBorder="1" applyProtection="1">
      <alignment vertical="center"/>
    </xf>
    <xf numFmtId="0" fontId="6" fillId="3" borderId="0" xfId="0" applyFont="1" applyFill="1" applyBorder="1" applyAlignment="1" applyProtection="1">
      <alignment horizontal="center" vertical="center"/>
    </xf>
    <xf numFmtId="0" fontId="7" fillId="3" borderId="0" xfId="0" applyFont="1" applyFill="1" applyBorder="1" applyAlignment="1" applyProtection="1">
      <alignment vertical="center"/>
    </xf>
    <xf numFmtId="0" fontId="10" fillId="3" borderId="0" xfId="0" applyFont="1" applyFill="1" applyBorder="1" applyAlignment="1" applyProtection="1">
      <alignment horizontal="centerContinuous" vertical="center"/>
    </xf>
    <xf numFmtId="0" fontId="6" fillId="3" borderId="0" xfId="0" applyFont="1" applyFill="1" applyBorder="1" applyAlignment="1" applyProtection="1">
      <alignment horizontal="centerContinuous" vertical="center"/>
    </xf>
    <xf numFmtId="0" fontId="6" fillId="3" borderId="0" xfId="0" applyFont="1" applyFill="1" applyBorder="1" applyProtection="1">
      <alignment vertical="center"/>
    </xf>
    <xf numFmtId="0" fontId="6" fillId="0" borderId="0" xfId="0" applyFont="1" applyBorder="1" applyProtection="1">
      <alignment vertical="center"/>
    </xf>
    <xf numFmtId="0" fontId="6" fillId="0" borderId="0" xfId="0" applyFont="1" applyProtection="1">
      <alignment vertical="center"/>
    </xf>
    <xf numFmtId="0" fontId="10" fillId="0" borderId="0" xfId="0" applyFont="1" applyProtection="1">
      <alignment vertical="center"/>
    </xf>
    <xf numFmtId="20" fontId="6" fillId="3" borderId="0" xfId="0" applyNumberFormat="1" applyFont="1" applyFill="1" applyBorder="1" applyAlignment="1" applyProtection="1">
      <alignment vertical="center"/>
    </xf>
    <xf numFmtId="176" fontId="6" fillId="3" borderId="0" xfId="0" applyNumberFormat="1" applyFont="1" applyFill="1" applyBorder="1" applyAlignment="1" applyProtection="1">
      <alignment vertical="center"/>
    </xf>
    <xf numFmtId="0" fontId="6" fillId="3" borderId="0" xfId="0" applyFont="1" applyFill="1" applyBorder="1" applyAlignment="1" applyProtection="1">
      <alignment horizontal="left" vertical="center"/>
    </xf>
    <xf numFmtId="0" fontId="6" fillId="0" borderId="0" xfId="0" applyFont="1" applyBorder="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8"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6" fillId="0" borderId="46" xfId="0" applyFont="1" applyFill="1" applyBorder="1" applyAlignment="1" applyProtection="1">
      <alignment vertical="center"/>
    </xf>
    <xf numFmtId="0" fontId="6" fillId="0" borderId="33" xfId="0" applyFont="1" applyFill="1" applyBorder="1" applyAlignment="1" applyProtection="1">
      <alignment vertical="center"/>
    </xf>
    <xf numFmtId="0" fontId="6" fillId="0" borderId="47" xfId="0" applyFont="1" applyFill="1" applyBorder="1" applyAlignment="1" applyProtection="1">
      <alignment vertical="center"/>
    </xf>
    <xf numFmtId="0" fontId="10" fillId="0" borderId="9" xfId="0" applyFont="1" applyFill="1" applyBorder="1" applyAlignment="1" applyProtection="1">
      <alignment horizontal="center" vertical="center"/>
    </xf>
    <xf numFmtId="0" fontId="10" fillId="0" borderId="10" xfId="0" applyFont="1" applyFill="1" applyBorder="1" applyAlignment="1" applyProtection="1">
      <alignment horizontal="center" vertical="center"/>
    </xf>
    <xf numFmtId="0" fontId="10" fillId="0" borderId="11" xfId="0" applyFont="1" applyFill="1" applyBorder="1" applyAlignment="1" applyProtection="1">
      <alignment horizontal="center" vertical="center"/>
    </xf>
    <xf numFmtId="0" fontId="10" fillId="0" borderId="17" xfId="0" applyNumberFormat="1" applyFont="1" applyFill="1" applyBorder="1" applyAlignment="1" applyProtection="1">
      <alignment horizontal="center" vertical="center" wrapText="1"/>
    </xf>
    <xf numFmtId="0" fontId="10" fillId="0" borderId="18" xfId="0" applyNumberFormat="1" applyFont="1" applyFill="1" applyBorder="1" applyAlignment="1" applyProtection="1">
      <alignment horizontal="center" vertical="center" wrapText="1"/>
    </xf>
    <xf numFmtId="0" fontId="10" fillId="0" borderId="19" xfId="0" applyNumberFormat="1"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xf>
    <xf numFmtId="0" fontId="6" fillId="0" borderId="18" xfId="0" applyNumberFormat="1" applyFont="1" applyFill="1" applyBorder="1" applyAlignment="1" applyProtection="1">
      <alignment horizontal="center" vertical="center" wrapText="1"/>
    </xf>
    <xf numFmtId="177" fontId="7" fillId="3" borderId="24" xfId="0" applyNumberFormat="1" applyFont="1" applyFill="1" applyBorder="1" applyAlignment="1" applyProtection="1">
      <alignment horizontal="center" vertical="center" wrapText="1"/>
    </xf>
    <xf numFmtId="177" fontId="7" fillId="3" borderId="23" xfId="0" applyNumberFormat="1" applyFont="1" applyFill="1" applyBorder="1" applyAlignment="1" applyProtection="1">
      <alignment horizontal="center" vertical="center" wrapText="1"/>
    </xf>
    <xf numFmtId="177" fontId="7" fillId="3" borderId="24" xfId="1" applyNumberFormat="1" applyFont="1" applyFill="1" applyBorder="1" applyAlignment="1" applyProtection="1">
      <alignment horizontal="center" vertical="center" wrapText="1"/>
    </xf>
    <xf numFmtId="177" fontId="7" fillId="3" borderId="23" xfId="1" applyNumberFormat="1" applyFont="1" applyFill="1" applyBorder="1" applyAlignment="1" applyProtection="1">
      <alignment horizontal="center" vertical="center" wrapText="1"/>
    </xf>
    <xf numFmtId="177" fontId="6" fillId="3" borderId="30" xfId="0" applyNumberFormat="1" applyFont="1" applyFill="1" applyBorder="1" applyAlignment="1" applyProtection="1">
      <alignment horizontal="center" vertical="center" shrinkToFit="1"/>
      <protection locked="0"/>
    </xf>
    <xf numFmtId="177" fontId="6" fillId="3" borderId="31" xfId="0" applyNumberFormat="1" applyFont="1" applyFill="1" applyBorder="1" applyAlignment="1" applyProtection="1">
      <alignment horizontal="center" vertical="center" shrinkToFit="1"/>
      <protection locked="0"/>
    </xf>
    <xf numFmtId="177" fontId="6" fillId="3" borderId="32" xfId="0" applyNumberFormat="1" applyFont="1" applyFill="1" applyBorder="1" applyAlignment="1" applyProtection="1">
      <alignment horizontal="center" vertical="center" shrinkToFit="1"/>
      <protection locked="0"/>
    </xf>
    <xf numFmtId="0" fontId="4" fillId="3" borderId="24" xfId="0" applyFont="1" applyFill="1" applyBorder="1" applyAlignment="1" applyProtection="1">
      <alignment horizontal="center" vertical="center" wrapText="1"/>
      <protection locked="0"/>
    </xf>
    <xf numFmtId="0" fontId="4"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shrinkToFit="1"/>
      <protection locked="0"/>
    </xf>
    <xf numFmtId="0" fontId="6" fillId="3" borderId="12"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177" fontId="6" fillId="3" borderId="34" xfId="0" applyNumberFormat="1" applyFont="1" applyFill="1" applyBorder="1" applyAlignment="1" applyProtection="1">
      <alignment horizontal="center" vertical="center" shrinkToFit="1"/>
      <protection locked="0"/>
    </xf>
    <xf numFmtId="177" fontId="6" fillId="3" borderId="35" xfId="0" applyNumberFormat="1" applyFont="1" applyFill="1" applyBorder="1" applyAlignment="1" applyProtection="1">
      <alignment horizontal="center" vertical="center" shrinkToFit="1"/>
      <protection locked="0"/>
    </xf>
    <xf numFmtId="177" fontId="6" fillId="3" borderId="36" xfId="0" applyNumberFormat="1" applyFont="1" applyFill="1" applyBorder="1" applyAlignment="1" applyProtection="1">
      <alignment horizontal="center" vertical="center" shrinkToFit="1"/>
      <protection locked="0"/>
    </xf>
    <xf numFmtId="0" fontId="6" fillId="3" borderId="24" xfId="0" applyFont="1" applyFill="1" applyBorder="1" applyAlignment="1" applyProtection="1">
      <alignment horizontal="left" vertical="center" wrapText="1"/>
      <protection locked="0"/>
    </xf>
    <xf numFmtId="0" fontId="6" fillId="3" borderId="22" xfId="0" applyFont="1" applyFill="1" applyBorder="1" applyAlignment="1" applyProtection="1">
      <alignment horizontal="left" vertical="center" wrapText="1"/>
      <protection locked="0"/>
    </xf>
    <xf numFmtId="0" fontId="6" fillId="3" borderId="23" xfId="0" applyFont="1" applyFill="1" applyBorder="1" applyAlignment="1" applyProtection="1">
      <alignment horizontal="left" vertical="center" wrapText="1"/>
      <protection locked="0"/>
    </xf>
    <xf numFmtId="177" fontId="6" fillId="3" borderId="17" xfId="0" applyNumberFormat="1" applyFont="1" applyFill="1" applyBorder="1" applyAlignment="1" applyProtection="1">
      <alignment horizontal="center" vertical="center" shrinkToFit="1"/>
      <protection locked="0"/>
    </xf>
    <xf numFmtId="177" fontId="6" fillId="3" borderId="18" xfId="0" applyNumberFormat="1" applyFont="1" applyFill="1" applyBorder="1" applyAlignment="1" applyProtection="1">
      <alignment horizontal="center" vertical="center" shrinkToFit="1"/>
      <protection locked="0"/>
    </xf>
    <xf numFmtId="177" fontId="6" fillId="3" borderId="19" xfId="0" applyNumberFormat="1" applyFont="1" applyFill="1" applyBorder="1" applyAlignment="1" applyProtection="1">
      <alignment horizontal="center" vertical="center" shrinkToFit="1"/>
      <protection locked="0"/>
    </xf>
    <xf numFmtId="0" fontId="10" fillId="3" borderId="0" xfId="0" applyFont="1" applyFill="1" applyProtection="1">
      <alignment vertical="center"/>
    </xf>
    <xf numFmtId="0" fontId="6" fillId="3" borderId="0" xfId="0" applyFont="1" applyFill="1" applyProtection="1">
      <alignment vertical="center"/>
    </xf>
    <xf numFmtId="0" fontId="4" fillId="3" borderId="10" xfId="0" applyFont="1" applyFill="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horizontal="left" vertical="center"/>
    </xf>
    <xf numFmtId="0" fontId="6" fillId="0" borderId="0" xfId="0" applyFont="1" applyFill="1" applyBorder="1" applyAlignment="1">
      <alignment vertical="center" wrapText="1"/>
    </xf>
    <xf numFmtId="0" fontId="6" fillId="0" borderId="0" xfId="0" applyFont="1" applyFill="1" applyBorder="1" applyAlignment="1">
      <alignment horizontal="justify" vertical="center" wrapText="1"/>
    </xf>
    <xf numFmtId="0" fontId="6" fillId="3" borderId="10" xfId="0" applyFont="1" applyFill="1" applyBorder="1" applyAlignment="1">
      <alignment horizontal="center" vertical="center"/>
    </xf>
    <xf numFmtId="0" fontId="6" fillId="3" borderId="0" xfId="0" applyFont="1" applyFill="1" applyBorder="1" applyAlignment="1">
      <alignment vertical="center"/>
    </xf>
    <xf numFmtId="0" fontId="6" fillId="3" borderId="0" xfId="0" applyFont="1" applyFill="1" applyBorder="1" applyAlignment="1">
      <alignment horizontal="center" vertical="center"/>
    </xf>
    <xf numFmtId="0" fontId="6" fillId="0" borderId="0" xfId="0" applyFont="1">
      <alignment vertical="center"/>
    </xf>
    <xf numFmtId="0" fontId="6" fillId="0" borderId="0" xfId="0" applyFont="1" applyAlignment="1">
      <alignment horizontal="left" vertical="center"/>
    </xf>
    <xf numFmtId="0" fontId="7" fillId="0" borderId="0" xfId="0" applyFont="1" applyAlignment="1">
      <alignment horizontal="left" vertical="center"/>
    </xf>
    <xf numFmtId="0" fontId="5" fillId="0" borderId="0" xfId="0" applyFont="1" applyAlignment="1">
      <alignment horizontal="left" vertical="center"/>
    </xf>
    <xf numFmtId="0" fontId="7" fillId="0" borderId="0" xfId="0" applyFont="1" applyAlignment="1">
      <alignment horizontal="right" vertical="center"/>
    </xf>
    <xf numFmtId="0" fontId="7" fillId="0" borderId="0" xfId="0" applyFont="1" applyProtection="1">
      <alignment vertical="center"/>
    </xf>
    <xf numFmtId="0" fontId="7" fillId="0" borderId="0" xfId="0" applyFont="1" applyAlignment="1" applyProtection="1">
      <alignment horizontal="left" vertical="center"/>
    </xf>
    <xf numFmtId="0" fontId="7" fillId="0" borderId="0" xfId="0" applyFont="1" applyAlignment="1" applyProtection="1">
      <alignment horizontal="right" vertical="center"/>
    </xf>
    <xf numFmtId="0" fontId="7" fillId="3" borderId="0" xfId="0" applyFont="1" applyFill="1" applyAlignment="1" applyProtection="1">
      <alignment vertical="center"/>
    </xf>
    <xf numFmtId="0" fontId="7" fillId="3" borderId="0" xfId="0" applyFont="1" applyFill="1" applyProtection="1">
      <alignment vertical="center"/>
    </xf>
    <xf numFmtId="0" fontId="7" fillId="3" borderId="0" xfId="0" applyFont="1" applyFill="1" applyAlignment="1" applyProtection="1">
      <alignment horizontal="center" vertical="center"/>
    </xf>
    <xf numFmtId="0" fontId="7" fillId="0" borderId="0" xfId="0" applyFont="1">
      <alignment vertical="center"/>
    </xf>
    <xf numFmtId="0" fontId="6" fillId="3" borderId="0" xfId="0" quotePrefix="1" applyFont="1" applyFill="1" applyBorder="1" applyAlignment="1">
      <alignment vertical="center"/>
    </xf>
    <xf numFmtId="0" fontId="7" fillId="0" borderId="0" xfId="0" applyFont="1" applyAlignment="1" applyProtection="1">
      <alignment horizontal="center" vertical="center"/>
    </xf>
    <xf numFmtId="0" fontId="6" fillId="0" borderId="0" xfId="0" applyFont="1" applyAlignment="1">
      <alignment horizontal="right" vertical="center"/>
    </xf>
    <xf numFmtId="0" fontId="6" fillId="0" borderId="0" xfId="0" applyFont="1" applyBorder="1" applyAlignment="1" applyProtection="1">
      <alignment horizontal="left" vertical="center"/>
    </xf>
    <xf numFmtId="0" fontId="6" fillId="0" borderId="0" xfId="0" applyFont="1" applyBorder="1" applyAlignment="1" applyProtection="1">
      <alignment horizontal="right" vertical="center"/>
    </xf>
    <xf numFmtId="0" fontId="6" fillId="3" borderId="0" xfId="0" applyFont="1" applyFill="1" applyBorder="1" applyAlignment="1" applyProtection="1">
      <alignment horizontal="right" vertical="center"/>
    </xf>
    <xf numFmtId="176" fontId="6" fillId="0" borderId="0" xfId="0" applyNumberFormat="1" applyFont="1" applyBorder="1" applyAlignment="1" applyProtection="1">
      <alignment vertical="center"/>
    </xf>
    <xf numFmtId="0" fontId="7" fillId="0" borderId="0" xfId="0" applyFont="1" applyBorder="1" applyAlignment="1" applyProtection="1">
      <alignment horizontal="center" vertical="center"/>
    </xf>
    <xf numFmtId="20" fontId="6" fillId="0" borderId="0" xfId="0" applyNumberFormat="1" applyFont="1" applyBorder="1" applyAlignment="1" applyProtection="1">
      <alignment vertical="center"/>
    </xf>
    <xf numFmtId="0" fontId="6" fillId="0" borderId="0" xfId="0" applyFont="1" applyBorder="1" applyAlignment="1" applyProtection="1">
      <alignment vertical="center"/>
    </xf>
    <xf numFmtId="0" fontId="10" fillId="0" borderId="0" xfId="0" applyFont="1" applyBorder="1" applyAlignment="1" applyProtection="1">
      <alignment horizontal="left" vertical="center"/>
    </xf>
    <xf numFmtId="0" fontId="6" fillId="3" borderId="0" xfId="0" applyFont="1" applyFill="1" applyBorder="1" applyAlignment="1" applyProtection="1">
      <alignment vertical="center"/>
      <protection locked="0"/>
    </xf>
    <xf numFmtId="0" fontId="7" fillId="0" borderId="0" xfId="0" applyFont="1" applyBorder="1" applyAlignment="1" applyProtection="1">
      <alignment vertical="center"/>
    </xf>
    <xf numFmtId="0" fontId="6" fillId="0" borderId="0" xfId="0" applyFont="1" applyAlignment="1" applyProtection="1">
      <alignment horizontal="center" vertical="center"/>
    </xf>
    <xf numFmtId="1" fontId="6" fillId="3" borderId="0" xfId="0" applyNumberFormat="1" applyFont="1" applyFill="1" applyBorder="1" applyAlignment="1" applyProtection="1">
      <alignment vertical="center"/>
    </xf>
    <xf numFmtId="0" fontId="6" fillId="0" borderId="0" xfId="0" applyFont="1" applyAlignment="1">
      <alignment horizontal="center" vertical="center"/>
    </xf>
    <xf numFmtId="0" fontId="6" fillId="0" borderId="0" xfId="0" applyFont="1" applyBorder="1" applyAlignment="1">
      <alignment vertical="center"/>
    </xf>
    <xf numFmtId="0" fontId="10" fillId="0" borderId="0" xfId="0" applyFont="1" applyAlignment="1"/>
    <xf numFmtId="0" fontId="10" fillId="0" borderId="0" xfId="0" applyFont="1" applyAlignment="1" applyProtection="1">
      <alignment horizontal="center" vertical="center"/>
    </xf>
    <xf numFmtId="0" fontId="6" fillId="0" borderId="0" xfId="0" applyFont="1" applyBorder="1" applyAlignment="1">
      <alignment horizontal="center" vertical="center"/>
    </xf>
    <xf numFmtId="0" fontId="4" fillId="3" borderId="0" xfId="0" applyFont="1" applyFill="1" applyBorder="1" applyAlignment="1" applyProtection="1">
      <alignment vertical="center"/>
    </xf>
    <xf numFmtId="0" fontId="4" fillId="0" borderId="0" xfId="0" applyFont="1" applyBorder="1" applyAlignment="1" applyProtection="1">
      <alignment vertical="center"/>
    </xf>
    <xf numFmtId="0" fontId="10" fillId="0" borderId="0" xfId="0" applyFont="1" applyAlignment="1">
      <alignment horizontal="left"/>
    </xf>
    <xf numFmtId="0" fontId="4" fillId="0" borderId="0" xfId="0" applyFont="1" applyBorder="1" applyAlignment="1" applyProtection="1">
      <alignment horizontal="left" vertical="center"/>
    </xf>
    <xf numFmtId="0" fontId="6" fillId="0" borderId="0" xfId="0" applyFont="1" applyAlignment="1" applyProtection="1">
      <alignment horizontal="right" vertical="center"/>
    </xf>
    <xf numFmtId="0" fontId="6" fillId="0" borderId="0" xfId="0" applyFont="1" applyBorder="1" applyAlignment="1">
      <alignment horizontal="left" vertical="center"/>
    </xf>
    <xf numFmtId="0" fontId="6" fillId="0" borderId="0" xfId="0" applyNumberFormat="1" applyFont="1" applyBorder="1" applyAlignment="1" applyProtection="1">
      <alignment horizontal="center" vertical="center"/>
    </xf>
    <xf numFmtId="20" fontId="7" fillId="0" borderId="0" xfId="0" applyNumberFormat="1" applyFont="1" applyBorder="1" applyAlignment="1" applyProtection="1">
      <alignment vertical="center"/>
    </xf>
    <xf numFmtId="0" fontId="7" fillId="0" borderId="0" xfId="0" applyFont="1" applyAlignment="1">
      <alignment horizontal="center" vertical="center"/>
    </xf>
    <xf numFmtId="0" fontId="7" fillId="0" borderId="0" xfId="0" applyFont="1" applyBorder="1" applyAlignment="1">
      <alignment vertical="center"/>
    </xf>
    <xf numFmtId="0" fontId="5" fillId="0" borderId="0" xfId="0" applyFont="1" applyAlignment="1">
      <alignment horizontal="right" vertical="center"/>
    </xf>
    <xf numFmtId="0" fontId="7" fillId="0" borderId="0" xfId="0" applyFont="1" applyBorder="1" applyAlignment="1">
      <alignment horizontal="center" vertical="center"/>
    </xf>
    <xf numFmtId="0" fontId="8" fillId="0" borderId="0" xfId="0" applyFont="1" applyAlignment="1"/>
    <xf numFmtId="0" fontId="4" fillId="0" borderId="0" xfId="0" applyFont="1" applyProtection="1">
      <alignment vertical="center"/>
    </xf>
    <xf numFmtId="0" fontId="4" fillId="0" borderId="0" xfId="0" applyFont="1" applyAlignment="1" applyProtection="1">
      <alignment horizontal="left" vertical="center"/>
    </xf>
    <xf numFmtId="0" fontId="4" fillId="0" borderId="0" xfId="0" applyFont="1">
      <alignment vertical="center"/>
    </xf>
    <xf numFmtId="0" fontId="4" fillId="0" borderId="0" xfId="0" applyFont="1" applyAlignment="1">
      <alignment horizontal="right" vertical="center"/>
    </xf>
    <xf numFmtId="0" fontId="10" fillId="0" borderId="9" xfId="0" applyFont="1" applyBorder="1" applyAlignment="1">
      <alignment horizontal="center" vertical="center"/>
    </xf>
    <xf numFmtId="0" fontId="10" fillId="0" borderId="10"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9"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17" xfId="0" applyNumberFormat="1" applyFont="1" applyFill="1" applyBorder="1" applyAlignment="1">
      <alignment horizontal="center" vertical="center" wrapText="1"/>
    </xf>
    <xf numFmtId="0" fontId="10" fillId="0" borderId="18" xfId="0" applyNumberFormat="1" applyFont="1" applyFill="1" applyBorder="1" applyAlignment="1">
      <alignment horizontal="center" vertical="center" wrapText="1"/>
    </xf>
    <xf numFmtId="0" fontId="10" fillId="0" borderId="19" xfId="0" applyNumberFormat="1" applyFont="1" applyFill="1" applyBorder="1" applyAlignment="1">
      <alignment horizontal="center" vertical="center" wrapText="1"/>
    </xf>
    <xf numFmtId="0" fontId="4" fillId="3" borderId="104" xfId="0" applyFont="1" applyFill="1" applyBorder="1">
      <alignment vertical="center"/>
    </xf>
    <xf numFmtId="0" fontId="15" fillId="3" borderId="105" xfId="0" applyFont="1" applyFill="1" applyBorder="1" applyAlignment="1">
      <alignment horizontal="center" vertical="center"/>
    </xf>
    <xf numFmtId="0" fontId="4" fillId="3" borderId="105" xfId="0" applyFont="1" applyFill="1" applyBorder="1" applyAlignment="1">
      <alignment horizontal="center" vertical="center" wrapText="1"/>
    </xf>
    <xf numFmtId="0" fontId="4" fillId="3" borderId="105" xfId="0" applyFont="1" applyFill="1" applyBorder="1" applyAlignment="1">
      <alignment horizontal="center" vertical="center" shrinkToFit="1"/>
    </xf>
    <xf numFmtId="0" fontId="13" fillId="3" borderId="105" xfId="0" applyFont="1" applyFill="1" applyBorder="1" applyAlignment="1">
      <alignment horizontal="center" vertical="center" wrapText="1"/>
    </xf>
    <xf numFmtId="1" fontId="4" fillId="3" borderId="105" xfId="0" applyNumberFormat="1" applyFont="1" applyFill="1" applyBorder="1" applyAlignment="1">
      <alignment horizontal="center" vertical="center" wrapText="1"/>
    </xf>
    <xf numFmtId="0" fontId="4" fillId="3" borderId="106" xfId="0" applyFont="1" applyFill="1" applyBorder="1" applyAlignment="1">
      <alignment horizontal="center" vertical="center" wrapText="1"/>
    </xf>
    <xf numFmtId="0" fontId="4" fillId="3" borderId="0" xfId="0" applyFont="1" applyFill="1">
      <alignment vertical="center"/>
    </xf>
    <xf numFmtId="0" fontId="4" fillId="0" borderId="40" xfId="0" applyFont="1" applyBorder="1">
      <alignment vertical="center"/>
    </xf>
    <xf numFmtId="0" fontId="4" fillId="0" borderId="45" xfId="0" applyFont="1" applyFill="1" applyBorder="1" applyAlignment="1">
      <alignment vertical="center" wrapText="1"/>
    </xf>
    <xf numFmtId="0" fontId="4" fillId="0" borderId="42" xfId="0" applyFont="1" applyBorder="1">
      <alignment vertical="center"/>
    </xf>
    <xf numFmtId="0" fontId="4" fillId="0" borderId="49" xfId="0" applyFont="1" applyFill="1" applyBorder="1" applyAlignment="1">
      <alignment vertical="center" wrapText="1"/>
    </xf>
    <xf numFmtId="0" fontId="8" fillId="0" borderId="0" xfId="0" applyFont="1">
      <alignment vertical="center"/>
    </xf>
    <xf numFmtId="0" fontId="4" fillId="0" borderId="0" xfId="0" applyFont="1" applyAlignment="1">
      <alignment vertical="center" shrinkToFit="1"/>
    </xf>
    <xf numFmtId="0" fontId="3" fillId="0" borderId="0" xfId="0" applyFont="1" applyAlignment="1">
      <alignment vertical="center" shrinkToFit="1"/>
    </xf>
    <xf numFmtId="0" fontId="4" fillId="0" borderId="0" xfId="0" applyFont="1" applyAlignment="1">
      <alignment horizontal="left" vertical="center"/>
    </xf>
    <xf numFmtId="0" fontId="4" fillId="0" borderId="0" xfId="0" applyFont="1" applyFill="1">
      <alignment vertical="center"/>
    </xf>
    <xf numFmtId="0" fontId="4" fillId="0" borderId="0" xfId="0" applyFont="1" applyFill="1" applyAlignment="1">
      <alignment vertical="center" wrapText="1"/>
    </xf>
    <xf numFmtId="0" fontId="4" fillId="0" borderId="0" xfId="0" applyFont="1" applyAlignment="1">
      <alignment vertical="center" wrapText="1"/>
    </xf>
    <xf numFmtId="0" fontId="4" fillId="0" borderId="0" xfId="0" applyFont="1" applyFill="1" applyAlignment="1">
      <alignment horizontal="left" vertical="center"/>
    </xf>
    <xf numFmtId="0" fontId="6" fillId="3" borderId="62" xfId="0" applyFont="1" applyFill="1" applyBorder="1" applyAlignment="1" applyProtection="1">
      <alignment horizontal="center" vertical="center" shrinkToFit="1"/>
      <protection locked="0"/>
    </xf>
    <xf numFmtId="0" fontId="6" fillId="3" borderId="63" xfId="0" applyFont="1" applyFill="1" applyBorder="1" applyAlignment="1" applyProtection="1">
      <alignment horizontal="center" vertical="center" shrinkToFit="1"/>
      <protection locked="0"/>
    </xf>
    <xf numFmtId="0" fontId="6" fillId="3" borderId="64" xfId="0" applyFont="1" applyFill="1" applyBorder="1" applyAlignment="1" applyProtection="1">
      <alignment horizontal="center" vertical="center" shrinkToFit="1"/>
      <protection locked="0"/>
    </xf>
    <xf numFmtId="177" fontId="6" fillId="3" borderId="72" xfId="0" applyNumberFormat="1" applyFont="1" applyFill="1" applyBorder="1" applyAlignment="1">
      <alignment horizontal="center" vertical="center" shrinkToFit="1"/>
    </xf>
    <xf numFmtId="177" fontId="6" fillId="3" borderId="73" xfId="0" applyNumberFormat="1" applyFont="1" applyFill="1" applyBorder="1" applyAlignment="1">
      <alignment horizontal="center" vertical="center" shrinkToFit="1"/>
    </xf>
    <xf numFmtId="177" fontId="6" fillId="3" borderId="74" xfId="0" applyNumberFormat="1" applyFont="1" applyFill="1" applyBorder="1" applyAlignment="1">
      <alignment horizontal="center" vertical="center" shrinkToFit="1"/>
    </xf>
    <xf numFmtId="177" fontId="6" fillId="3" borderId="83" xfId="0" applyNumberFormat="1" applyFont="1" applyFill="1" applyBorder="1" applyAlignment="1">
      <alignment horizontal="center" vertical="center" shrinkToFit="1"/>
    </xf>
    <xf numFmtId="177" fontId="6" fillId="3" borderId="84" xfId="0" applyNumberFormat="1" applyFont="1" applyFill="1" applyBorder="1" applyAlignment="1">
      <alignment horizontal="center" vertical="center" shrinkToFit="1"/>
    </xf>
    <xf numFmtId="177" fontId="6" fillId="3" borderId="85" xfId="0" applyNumberFormat="1" applyFont="1" applyFill="1" applyBorder="1" applyAlignment="1">
      <alignment horizontal="center" vertical="center" shrinkToFit="1"/>
    </xf>
    <xf numFmtId="177" fontId="10" fillId="3" borderId="9" xfId="0" applyNumberFormat="1" applyFont="1" applyFill="1" applyBorder="1" applyAlignment="1" applyProtection="1">
      <alignment horizontal="center" vertical="center" shrinkToFit="1"/>
      <protection locked="0"/>
    </xf>
    <xf numFmtId="177" fontId="10" fillId="3" borderId="11" xfId="0" applyNumberFormat="1" applyFont="1" applyFill="1" applyBorder="1" applyAlignment="1" applyProtection="1">
      <alignment horizontal="center" vertical="center" shrinkToFit="1"/>
      <protection locked="0"/>
    </xf>
    <xf numFmtId="0" fontId="6" fillId="3" borderId="0" xfId="0" applyFont="1" applyFill="1">
      <alignment vertical="center"/>
    </xf>
    <xf numFmtId="0" fontId="10" fillId="3" borderId="0" xfId="0" applyFont="1" applyFill="1" applyAlignment="1">
      <alignment horizontal="right" vertical="center"/>
    </xf>
    <xf numFmtId="0" fontId="6" fillId="3" borderId="0" xfId="0" applyFont="1" applyFill="1" applyAlignment="1">
      <alignment horizontal="right" vertical="center"/>
    </xf>
    <xf numFmtId="0" fontId="6" fillId="3" borderId="0" xfId="0" applyFont="1" applyFill="1" applyBorder="1" applyAlignment="1">
      <alignment horizontal="right" vertical="center"/>
    </xf>
    <xf numFmtId="0" fontId="6" fillId="0" borderId="0" xfId="0" applyFont="1" applyFill="1" applyBorder="1">
      <alignment vertical="center"/>
    </xf>
    <xf numFmtId="0" fontId="6" fillId="0" borderId="0" xfId="0" applyFont="1" applyFill="1">
      <alignment vertical="center"/>
    </xf>
    <xf numFmtId="0" fontId="6" fillId="0" borderId="0" xfId="0" applyFont="1" applyBorder="1">
      <alignment vertical="center"/>
    </xf>
    <xf numFmtId="0" fontId="6" fillId="0" borderId="0" xfId="0" applyFont="1" applyFill="1" applyAlignment="1"/>
    <xf numFmtId="0" fontId="6" fillId="0" borderId="0" xfId="0" applyFont="1" applyFill="1" applyAlignment="1">
      <alignment vertical="center" textRotation="90"/>
    </xf>
    <xf numFmtId="0" fontId="6" fillId="0" borderId="0" xfId="0" applyFont="1" applyFill="1" applyAlignment="1">
      <alignment horizontal="left" vertical="center"/>
    </xf>
    <xf numFmtId="177" fontId="10" fillId="3" borderId="5" xfId="0" applyNumberFormat="1" applyFont="1" applyFill="1" applyBorder="1" applyAlignment="1" applyProtection="1">
      <alignment horizontal="center" vertical="center" shrinkToFit="1"/>
      <protection locked="0"/>
    </xf>
    <xf numFmtId="177" fontId="10" fillId="3" borderId="115" xfId="0" applyNumberFormat="1" applyFont="1" applyFill="1" applyBorder="1" applyAlignment="1" applyProtection="1">
      <alignment horizontal="center" vertical="center" shrinkToFit="1"/>
      <protection locked="0"/>
    </xf>
    <xf numFmtId="177" fontId="10" fillId="3" borderId="6" xfId="0" applyNumberFormat="1" applyFont="1" applyFill="1" applyBorder="1" applyAlignment="1" applyProtection="1">
      <alignment horizontal="center" vertical="center" shrinkToFit="1"/>
      <protection locked="0"/>
    </xf>
    <xf numFmtId="177" fontId="10" fillId="3" borderId="17" xfId="0" applyNumberFormat="1" applyFont="1" applyFill="1" applyBorder="1" applyAlignment="1" applyProtection="1">
      <alignment horizontal="center" vertical="center" shrinkToFit="1"/>
      <protection locked="0"/>
    </xf>
    <xf numFmtId="177" fontId="10" fillId="3" borderId="18" xfId="0" applyNumberFormat="1" applyFont="1" applyFill="1" applyBorder="1" applyAlignment="1" applyProtection="1">
      <alignment horizontal="center" vertical="center" shrinkToFit="1"/>
      <protection locked="0"/>
    </xf>
    <xf numFmtId="177" fontId="10" fillId="3" borderId="19" xfId="0" applyNumberFormat="1" applyFont="1" applyFill="1" applyBorder="1" applyAlignment="1" applyProtection="1">
      <alignment horizontal="center" vertical="center" shrinkToFit="1"/>
      <protection locked="0"/>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7" fillId="4" borderId="10" xfId="0" applyFont="1" applyFill="1" applyBorder="1" applyAlignment="1" applyProtection="1">
      <alignment horizontal="center" vertical="center"/>
      <protection locked="0"/>
    </xf>
    <xf numFmtId="20" fontId="17" fillId="4" borderId="10" xfId="0" applyNumberFormat="1"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xf>
    <xf numFmtId="178" fontId="17" fillId="3" borderId="10" xfId="0" applyNumberFormat="1" applyFont="1" applyFill="1" applyBorder="1" applyAlignment="1" applyProtection="1">
      <alignment horizontal="center" vertical="center"/>
    </xf>
    <xf numFmtId="0" fontId="17" fillId="3" borderId="10" xfId="0" applyNumberFormat="1" applyFont="1" applyFill="1" applyBorder="1" applyAlignment="1" applyProtection="1">
      <alignment horizontal="center" vertical="center"/>
    </xf>
    <xf numFmtId="0" fontId="17" fillId="4" borderId="10" xfId="0" applyFont="1" applyFill="1" applyBorder="1" applyAlignment="1" applyProtection="1">
      <alignment horizontal="left" vertical="center"/>
      <protection locked="0"/>
    </xf>
    <xf numFmtId="0" fontId="17" fillId="3" borderId="10" xfId="1" applyNumberFormat="1" applyFont="1" applyFill="1" applyBorder="1" applyAlignment="1" applyProtection="1">
      <alignment horizontal="center" vertical="center"/>
    </xf>
    <xf numFmtId="20" fontId="17" fillId="3" borderId="10" xfId="0" applyNumberFormat="1" applyFont="1" applyFill="1" applyBorder="1" applyAlignment="1" applyProtection="1">
      <alignment horizontal="center" vertical="center"/>
    </xf>
    <xf numFmtId="0" fontId="19" fillId="3" borderId="0" xfId="0" applyFont="1" applyFill="1" applyAlignment="1" applyProtection="1">
      <alignment horizontal="left" vertical="center"/>
    </xf>
    <xf numFmtId="0" fontId="17" fillId="3" borderId="0" xfId="0" applyFont="1" applyFill="1" applyAlignment="1" applyProtection="1">
      <alignment vertical="center"/>
    </xf>
    <xf numFmtId="0" fontId="7" fillId="3" borderId="0" xfId="0" applyFont="1" applyFill="1" applyAlignment="1">
      <alignment vertical="center"/>
    </xf>
    <xf numFmtId="0" fontId="7" fillId="3" borderId="0" xfId="0" applyFont="1" applyFill="1">
      <alignment vertical="center"/>
    </xf>
    <xf numFmtId="0" fontId="7" fillId="3" borderId="0" xfId="0" applyFont="1" applyFill="1" applyAlignment="1">
      <alignment horizontal="center" vertical="center"/>
    </xf>
    <xf numFmtId="0" fontId="10" fillId="0" borderId="0" xfId="0" applyFont="1">
      <alignment vertical="center"/>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0" xfId="0" applyFont="1" applyBorder="1" applyAlignment="1">
      <alignment vertical="center" wrapText="1"/>
    </xf>
    <xf numFmtId="0" fontId="6" fillId="0" borderId="8" xfId="0" applyFont="1" applyBorder="1" applyAlignment="1">
      <alignment vertical="center" wrapText="1"/>
    </xf>
    <xf numFmtId="0" fontId="6" fillId="0" borderId="15" xfId="0" applyFont="1" applyBorder="1" applyAlignment="1">
      <alignment vertical="center" wrapText="1"/>
    </xf>
    <xf numFmtId="0" fontId="6" fillId="0" borderId="16" xfId="0" applyFont="1" applyBorder="1" applyAlignment="1">
      <alignment vertical="center" wrapText="1"/>
    </xf>
    <xf numFmtId="0" fontId="10" fillId="0" borderId="39" xfId="0" applyNumberFormat="1" applyFont="1" applyFill="1" applyBorder="1" applyAlignment="1">
      <alignment horizontal="center" vertical="center" wrapText="1"/>
    </xf>
    <xf numFmtId="0" fontId="4" fillId="3" borderId="0" xfId="0" applyFont="1" applyFill="1" applyBorder="1" applyAlignment="1">
      <alignment horizontal="center" vertical="center"/>
    </xf>
    <xf numFmtId="0" fontId="4" fillId="3" borderId="0" xfId="0" applyFont="1" applyFill="1" applyBorder="1" applyAlignment="1" applyProtection="1">
      <alignment horizontal="center" vertical="center" shrinkToFit="1"/>
      <protection locked="0"/>
    </xf>
    <xf numFmtId="0" fontId="4" fillId="3" borderId="0" xfId="0" applyFont="1" applyFill="1" applyBorder="1" applyAlignment="1" applyProtection="1">
      <alignment horizontal="center" vertical="center" wrapText="1"/>
      <protection locked="0"/>
    </xf>
    <xf numFmtId="0" fontId="4" fillId="3" borderId="0" xfId="0" applyFont="1" applyFill="1" applyBorder="1" applyAlignment="1" applyProtection="1">
      <alignment horizontal="left" vertical="center" wrapText="1"/>
      <protection locked="0"/>
    </xf>
    <xf numFmtId="0" fontId="3" fillId="3" borderId="0" xfId="0" applyFont="1" applyFill="1" applyBorder="1" applyAlignment="1">
      <alignment vertical="center"/>
    </xf>
    <xf numFmtId="0" fontId="14" fillId="3" borderId="0" xfId="0" applyFont="1" applyFill="1" applyBorder="1" applyAlignment="1">
      <alignment vertical="center"/>
    </xf>
    <xf numFmtId="0" fontId="14" fillId="3" borderId="0" xfId="0" applyFont="1" applyFill="1" applyBorder="1" applyAlignment="1">
      <alignment horizontal="center" vertical="center"/>
    </xf>
    <xf numFmtId="0" fontId="4" fillId="3" borderId="0" xfId="0" applyFont="1" applyFill="1" applyBorder="1" applyAlignment="1">
      <alignment horizontal="center" vertical="center" wrapText="1"/>
    </xf>
    <xf numFmtId="1" fontId="4" fillId="3" borderId="0" xfId="0" applyNumberFormat="1" applyFont="1" applyFill="1" applyBorder="1" applyAlignment="1">
      <alignment horizontal="center" vertical="center" wrapText="1"/>
    </xf>
    <xf numFmtId="0" fontId="10" fillId="3" borderId="0" xfId="0" applyFont="1" applyFill="1">
      <alignment vertical="center"/>
    </xf>
    <xf numFmtId="0" fontId="4" fillId="0" borderId="0" xfId="0" applyFont="1" applyFill="1" applyAlignment="1">
      <alignment horizontal="left" vertical="center" wrapText="1"/>
    </xf>
    <xf numFmtId="0" fontId="4" fillId="0" borderId="0" xfId="0" applyFont="1" applyAlignment="1">
      <alignment horizontal="left" vertical="center" wrapText="1"/>
    </xf>
    <xf numFmtId="0" fontId="6" fillId="0" borderId="127" xfId="0" applyFont="1" applyBorder="1" applyAlignment="1">
      <alignment horizontal="center" vertical="center"/>
    </xf>
    <xf numFmtId="0" fontId="4" fillId="3" borderId="1" xfId="0" applyFont="1" applyFill="1" applyBorder="1" applyAlignment="1">
      <alignment vertical="center"/>
    </xf>
    <xf numFmtId="0" fontId="4" fillId="3" borderId="2" xfId="0" applyFont="1" applyFill="1" applyBorder="1" applyAlignment="1">
      <alignment vertical="center"/>
    </xf>
    <xf numFmtId="0" fontId="4" fillId="3" borderId="3" xfId="0" applyFont="1" applyFill="1" applyBorder="1" applyAlignment="1">
      <alignment vertical="center"/>
    </xf>
    <xf numFmtId="0" fontId="6" fillId="3" borderId="123" xfId="0" applyFont="1" applyFill="1" applyBorder="1" applyAlignment="1" applyProtection="1">
      <alignment horizontal="center" vertical="center" shrinkToFit="1"/>
      <protection locked="0"/>
    </xf>
    <xf numFmtId="0" fontId="6" fillId="3" borderId="124" xfId="0" applyFont="1" applyFill="1" applyBorder="1" applyAlignment="1" applyProtection="1">
      <alignment horizontal="center" vertical="center" shrinkToFit="1"/>
      <protection locked="0"/>
    </xf>
    <xf numFmtId="0" fontId="6" fillId="3" borderId="125" xfId="0" applyFont="1" applyFill="1" applyBorder="1" applyAlignment="1" applyProtection="1">
      <alignment horizontal="center" vertical="center" shrinkToFit="1"/>
      <protection locked="0"/>
    </xf>
    <xf numFmtId="0" fontId="4" fillId="3" borderId="76" xfId="0" applyFont="1" applyFill="1" applyBorder="1" applyAlignment="1">
      <alignment vertical="center"/>
    </xf>
    <xf numFmtId="0" fontId="4" fillId="3" borderId="70" xfId="0" applyFont="1" applyFill="1" applyBorder="1" applyAlignment="1">
      <alignment vertical="center"/>
    </xf>
    <xf numFmtId="0" fontId="4" fillId="3" borderId="71" xfId="0" applyFont="1" applyFill="1" applyBorder="1" applyAlignment="1">
      <alignment vertical="center"/>
    </xf>
    <xf numFmtId="0" fontId="4" fillId="3" borderId="92" xfId="0" applyFont="1" applyFill="1" applyBorder="1" applyAlignment="1">
      <alignment vertical="center"/>
    </xf>
    <xf numFmtId="0" fontId="4" fillId="3" borderId="90" xfId="0" applyFont="1" applyFill="1" applyBorder="1" applyAlignment="1">
      <alignment vertical="center"/>
    </xf>
    <xf numFmtId="0" fontId="4" fillId="3" borderId="93" xfId="0" applyFont="1" applyFill="1" applyBorder="1" applyAlignment="1">
      <alignment vertical="center"/>
    </xf>
    <xf numFmtId="0" fontId="6" fillId="3" borderId="129" xfId="0" applyFont="1" applyFill="1" applyBorder="1" applyAlignment="1" applyProtection="1">
      <alignment horizontal="center" vertical="center" shrinkToFit="1"/>
      <protection locked="0"/>
    </xf>
    <xf numFmtId="0" fontId="4" fillId="3" borderId="87" xfId="0" applyFont="1" applyFill="1" applyBorder="1" applyAlignment="1">
      <alignment vertical="center"/>
    </xf>
    <xf numFmtId="0" fontId="4" fillId="3" borderId="81" xfId="0" applyFont="1" applyFill="1" applyBorder="1" applyAlignment="1">
      <alignment vertical="center"/>
    </xf>
    <xf numFmtId="0" fontId="4" fillId="3" borderId="82" xfId="0" applyFont="1" applyFill="1" applyBorder="1" applyAlignment="1">
      <alignment vertical="center"/>
    </xf>
    <xf numFmtId="0" fontId="4" fillId="3" borderId="7" xfId="0" applyFont="1" applyFill="1" applyBorder="1" applyAlignment="1">
      <alignment vertical="center"/>
    </xf>
    <xf numFmtId="0" fontId="4" fillId="3" borderId="8" xfId="0" applyFont="1" applyFill="1" applyBorder="1" applyAlignment="1">
      <alignment vertical="center"/>
    </xf>
    <xf numFmtId="0" fontId="4" fillId="3" borderId="132" xfId="0" applyFont="1" applyFill="1" applyBorder="1" applyAlignment="1">
      <alignment vertical="center"/>
    </xf>
    <xf numFmtId="0" fontId="4" fillId="3" borderId="102" xfId="0" applyFont="1" applyFill="1" applyBorder="1" applyAlignment="1">
      <alignment vertical="center"/>
    </xf>
    <xf numFmtId="0" fontId="4" fillId="3" borderId="103" xfId="0" applyFont="1" applyFill="1" applyBorder="1" applyAlignment="1">
      <alignment vertical="center"/>
    </xf>
    <xf numFmtId="177" fontId="6" fillId="3" borderId="133" xfId="0" applyNumberFormat="1" applyFont="1" applyFill="1" applyBorder="1" applyAlignment="1">
      <alignment horizontal="center" vertical="center" shrinkToFit="1"/>
    </xf>
    <xf numFmtId="177" fontId="6" fillId="3" borderId="134" xfId="0" applyNumberFormat="1" applyFont="1" applyFill="1" applyBorder="1" applyAlignment="1">
      <alignment horizontal="center" vertical="center" shrinkToFit="1"/>
    </xf>
    <xf numFmtId="177" fontId="6" fillId="3" borderId="135" xfId="0" applyNumberFormat="1" applyFont="1" applyFill="1" applyBorder="1" applyAlignment="1">
      <alignment horizontal="center" vertical="center" shrinkToFit="1"/>
    </xf>
    <xf numFmtId="0" fontId="6" fillId="3" borderId="0" xfId="0" applyFont="1" applyFill="1" applyAlignment="1" applyProtection="1">
      <alignment horizontal="righ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4" borderId="0" xfId="0"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10" xfId="0" applyNumberFormat="1" applyFont="1" applyFill="1" applyBorder="1" applyAlignment="1" applyProtection="1">
      <alignment horizontal="center" vertical="center"/>
      <protection locked="0"/>
    </xf>
    <xf numFmtId="0" fontId="21" fillId="4" borderId="51" xfId="0" applyFont="1" applyFill="1" applyBorder="1" applyAlignment="1" applyProtection="1">
      <alignment horizontal="center" vertical="center"/>
      <protection locked="0"/>
    </xf>
    <xf numFmtId="0" fontId="21" fillId="4" borderId="56" xfId="0" applyFont="1" applyFill="1" applyBorder="1" applyAlignment="1" applyProtection="1">
      <alignment horizontal="center" vertical="center"/>
      <protection locked="0"/>
    </xf>
    <xf numFmtId="0" fontId="21" fillId="4" borderId="79" xfId="0"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protection locked="0"/>
    </xf>
    <xf numFmtId="0" fontId="6" fillId="0" borderId="40" xfId="0" applyFont="1" applyBorder="1" applyAlignment="1">
      <alignment vertical="center"/>
    </xf>
    <xf numFmtId="0" fontId="6" fillId="0" borderId="45" xfId="0" applyFont="1" applyBorder="1" applyAlignment="1">
      <alignment vertical="center"/>
    </xf>
    <xf numFmtId="0" fontId="6" fillId="0" borderId="45" xfId="0" quotePrefix="1" applyFont="1" applyBorder="1" applyAlignment="1">
      <alignment vertical="center"/>
    </xf>
    <xf numFmtId="0" fontId="6" fillId="3" borderId="45" xfId="0" applyFont="1" applyFill="1" applyBorder="1" applyAlignment="1">
      <alignment vertical="center"/>
    </xf>
    <xf numFmtId="0" fontId="6" fillId="0" borderId="137" xfId="0" applyFont="1" applyBorder="1" applyAlignment="1">
      <alignment vertical="center"/>
    </xf>
    <xf numFmtId="0" fontId="6" fillId="0" borderId="20" xfId="0" applyFont="1" applyBorder="1" applyAlignment="1">
      <alignment vertical="center"/>
    </xf>
    <xf numFmtId="0" fontId="3" fillId="0" borderId="1" xfId="0" applyFont="1" applyBorder="1" applyAlignment="1">
      <alignment vertical="center"/>
    </xf>
    <xf numFmtId="0" fontId="3" fillId="0" borderId="2" xfId="0" applyFont="1" applyBorder="1" applyAlignment="1">
      <alignment vertical="center"/>
    </xf>
    <xf numFmtId="0" fontId="14" fillId="0" borderId="2" xfId="0" applyFont="1" applyBorder="1" applyAlignment="1">
      <alignment vertical="center"/>
    </xf>
    <xf numFmtId="0" fontId="14" fillId="0" borderId="3" xfId="0" applyFont="1" applyBorder="1" applyAlignment="1">
      <alignment vertical="center"/>
    </xf>
    <xf numFmtId="0" fontId="6" fillId="0" borderId="37" xfId="0" applyFont="1" applyBorder="1" applyAlignment="1">
      <alignment horizontal="center" vertical="center"/>
    </xf>
    <xf numFmtId="0" fontId="3" fillId="0" borderId="76" xfId="0" applyFont="1" applyBorder="1" applyAlignment="1">
      <alignment vertical="center"/>
    </xf>
    <xf numFmtId="0" fontId="3" fillId="0" borderId="70" xfId="0" applyFont="1" applyBorder="1" applyAlignment="1">
      <alignment vertical="center"/>
    </xf>
    <xf numFmtId="0" fontId="14" fillId="0" borderId="70" xfId="0" applyFont="1" applyBorder="1" applyAlignment="1">
      <alignment vertical="center"/>
    </xf>
    <xf numFmtId="0" fontId="14" fillId="0" borderId="71" xfId="0" applyFont="1" applyBorder="1" applyAlignment="1">
      <alignment vertical="center"/>
    </xf>
    <xf numFmtId="0" fontId="3" fillId="0" borderId="138" xfId="0" applyFont="1" applyBorder="1" applyAlignment="1">
      <alignment vertical="center"/>
    </xf>
    <xf numFmtId="0" fontId="3" fillId="0" borderId="53" xfId="0" applyFont="1" applyBorder="1" applyAlignment="1">
      <alignment vertical="center"/>
    </xf>
    <xf numFmtId="0" fontId="14" fillId="0" borderId="139" xfId="0" applyFont="1" applyBorder="1" applyAlignment="1">
      <alignment vertical="center"/>
    </xf>
    <xf numFmtId="0" fontId="14" fillId="0" borderId="140" xfId="0" applyFont="1" applyBorder="1" applyAlignment="1">
      <alignment horizontal="center" vertical="center"/>
    </xf>
    <xf numFmtId="0" fontId="6" fillId="0" borderId="122" xfId="0" applyFont="1" applyBorder="1" applyAlignment="1">
      <alignment vertical="center"/>
    </xf>
    <xf numFmtId="0" fontId="3" fillId="0" borderId="92" xfId="0" applyFont="1" applyBorder="1" applyAlignment="1">
      <alignment vertical="center"/>
    </xf>
    <xf numFmtId="0" fontId="3" fillId="0" borderId="90" xfId="0" applyFont="1" applyBorder="1" applyAlignment="1">
      <alignment vertical="center"/>
    </xf>
    <xf numFmtId="0" fontId="14" fillId="0" borderId="90" xfId="0" applyFont="1" applyBorder="1" applyAlignment="1">
      <alignment vertical="center"/>
    </xf>
    <xf numFmtId="0" fontId="14" fillId="0" borderId="93" xfId="0" applyFont="1" applyBorder="1" applyAlignment="1">
      <alignment vertical="center"/>
    </xf>
    <xf numFmtId="0" fontId="3" fillId="0" borderId="0" xfId="0" applyFont="1" applyBorder="1" applyAlignment="1">
      <alignment vertical="center"/>
    </xf>
    <xf numFmtId="0" fontId="14" fillId="0" borderId="0" xfId="0" applyFont="1" applyBorder="1" applyAlignment="1">
      <alignment vertical="center"/>
    </xf>
    <xf numFmtId="0" fontId="14" fillId="0" borderId="8" xfId="0" applyFont="1" applyBorder="1" applyAlignment="1">
      <alignment horizontal="center" vertical="center"/>
    </xf>
    <xf numFmtId="0" fontId="3" fillId="0" borderId="139" xfId="0" applyFont="1" applyBorder="1" applyAlignment="1">
      <alignment vertical="center"/>
    </xf>
    <xf numFmtId="0" fontId="14" fillId="0" borderId="53" xfId="0" applyFont="1" applyBorder="1" applyAlignment="1">
      <alignment vertical="center"/>
    </xf>
    <xf numFmtId="0" fontId="14" fillId="0" borderId="88" xfId="0" applyFont="1" applyBorder="1" applyAlignment="1">
      <alignment horizontal="center" vertical="center"/>
    </xf>
    <xf numFmtId="0" fontId="14" fillId="0" borderId="8" xfId="0" applyFont="1" applyBorder="1" applyAlignment="1">
      <alignment vertical="center"/>
    </xf>
    <xf numFmtId="0" fontId="3" fillId="0" borderId="87" xfId="0" applyFont="1" applyBorder="1" applyAlignment="1">
      <alignment vertical="center"/>
    </xf>
    <xf numFmtId="0" fontId="3" fillId="0" borderId="81" xfId="0" applyFont="1" applyBorder="1" applyAlignment="1">
      <alignment vertical="center"/>
    </xf>
    <xf numFmtId="0" fontId="14" fillId="0" borderId="81" xfId="0" applyFont="1" applyBorder="1" applyAlignment="1">
      <alignment vertical="center"/>
    </xf>
    <xf numFmtId="0" fontId="14" fillId="0" borderId="82" xfId="0" applyFont="1" applyBorder="1" applyAlignment="1">
      <alignment horizontal="center" vertical="center"/>
    </xf>
    <xf numFmtId="0" fontId="3" fillId="0" borderId="141" xfId="0" applyFont="1" applyBorder="1" applyAlignment="1">
      <alignment vertical="center"/>
    </xf>
    <xf numFmtId="0" fontId="3" fillId="0" borderId="95" xfId="0" applyFont="1" applyBorder="1" applyAlignment="1">
      <alignment vertical="center"/>
    </xf>
    <xf numFmtId="0" fontId="14" fillId="0" borderId="95" xfId="0" applyFont="1" applyBorder="1" applyAlignment="1">
      <alignment vertical="center"/>
    </xf>
    <xf numFmtId="0" fontId="14" fillId="0" borderId="96"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14" fillId="0" borderId="15" xfId="0" applyFont="1" applyBorder="1" applyAlignment="1">
      <alignment vertical="center"/>
    </xf>
    <xf numFmtId="0" fontId="14" fillId="0" borderId="16" xfId="0" applyFont="1" applyBorder="1" applyAlignment="1">
      <alignment horizontal="center" vertical="center"/>
    </xf>
    <xf numFmtId="0" fontId="3" fillId="0" borderId="0" xfId="0" applyFont="1">
      <alignment vertical="center"/>
    </xf>
    <xf numFmtId="0" fontId="14" fillId="0" borderId="0" xfId="0" applyFont="1">
      <alignment vertical="center"/>
    </xf>
    <xf numFmtId="0" fontId="3" fillId="0" borderId="0" xfId="0" applyFont="1" applyBorder="1">
      <alignment vertical="center"/>
    </xf>
    <xf numFmtId="0" fontId="3" fillId="0" borderId="0" xfId="0" applyFont="1" applyAlignment="1">
      <alignment horizontal="right" vertical="center"/>
    </xf>
    <xf numFmtId="177" fontId="6" fillId="3" borderId="26" xfId="0" applyNumberFormat="1" applyFont="1" applyFill="1" applyBorder="1" applyAlignment="1" applyProtection="1">
      <alignment horizontal="center" vertical="center" shrinkToFit="1"/>
      <protection locked="0"/>
    </xf>
    <xf numFmtId="177" fontId="6" fillId="3" borderId="108" xfId="0" applyNumberFormat="1" applyFont="1" applyFill="1" applyBorder="1" applyAlignment="1" applyProtection="1">
      <alignment horizontal="center" vertical="center" shrinkToFit="1"/>
      <protection locked="0"/>
    </xf>
    <xf numFmtId="177" fontId="6" fillId="3" borderId="107" xfId="0" applyNumberFormat="1" applyFont="1" applyFill="1" applyBorder="1" applyAlignment="1" applyProtection="1">
      <alignment horizontal="center" vertical="center" shrinkToFit="1"/>
      <protection locked="0"/>
    </xf>
    <xf numFmtId="177" fontId="6" fillId="3" borderId="62" xfId="0" applyNumberFormat="1" applyFont="1" applyFill="1" applyBorder="1" applyAlignment="1" applyProtection="1">
      <alignment horizontal="center" vertical="center" shrinkToFit="1"/>
      <protection locked="0"/>
    </xf>
    <xf numFmtId="177" fontId="6" fillId="3" borderId="63" xfId="0" applyNumberFormat="1" applyFont="1" applyFill="1" applyBorder="1" applyAlignment="1" applyProtection="1">
      <alignment horizontal="center" vertical="center" shrinkToFit="1"/>
      <protection locked="0"/>
    </xf>
    <xf numFmtId="177" fontId="6" fillId="3" borderId="64" xfId="0" applyNumberFormat="1" applyFont="1" applyFill="1" applyBorder="1" applyAlignment="1" applyProtection="1">
      <alignment horizontal="center" vertical="center" shrinkToFit="1"/>
      <protection locked="0"/>
    </xf>
    <xf numFmtId="177" fontId="10" fillId="3" borderId="142" xfId="0" applyNumberFormat="1" applyFont="1" applyFill="1" applyBorder="1" applyAlignment="1" applyProtection="1">
      <alignment horizontal="center" vertical="center" shrinkToFit="1"/>
      <protection locked="0"/>
    </xf>
    <xf numFmtId="177" fontId="10" fillId="3" borderId="124" xfId="0" applyNumberFormat="1" applyFont="1" applyFill="1" applyBorder="1" applyAlignment="1" applyProtection="1">
      <alignment horizontal="center" vertical="center" shrinkToFit="1"/>
      <protection locked="0"/>
    </xf>
    <xf numFmtId="177" fontId="10" fillId="3" borderId="125" xfId="0" applyNumberFormat="1" applyFont="1" applyFill="1" applyBorder="1" applyAlignment="1" applyProtection="1">
      <alignment horizontal="center" vertical="center" shrinkToFit="1"/>
      <protection locked="0"/>
    </xf>
    <xf numFmtId="177" fontId="10" fillId="3" borderId="123" xfId="0" applyNumberFormat="1" applyFont="1" applyFill="1" applyBorder="1" applyAlignment="1" applyProtection="1">
      <alignment horizontal="center" vertical="center" shrinkToFit="1"/>
      <protection locked="0"/>
    </xf>
    <xf numFmtId="177" fontId="10" fillId="3" borderId="143" xfId="0" applyNumberFormat="1" applyFont="1" applyFill="1" applyBorder="1" applyAlignment="1" applyProtection="1">
      <alignment horizontal="center" vertical="center" shrinkToFit="1"/>
      <protection locked="0"/>
    </xf>
    <xf numFmtId="177" fontId="10" fillId="3" borderId="86" xfId="0" applyNumberFormat="1" applyFont="1" applyFill="1" applyBorder="1" applyAlignment="1" applyProtection="1">
      <alignment horizontal="center" vertical="center" shrinkToFit="1"/>
      <protection locked="0"/>
    </xf>
    <xf numFmtId="177" fontId="10" fillId="3" borderId="84" xfId="0" applyNumberFormat="1" applyFont="1" applyFill="1" applyBorder="1" applyAlignment="1" applyProtection="1">
      <alignment horizontal="center" vertical="center" shrinkToFit="1"/>
      <protection locked="0"/>
    </xf>
    <xf numFmtId="177" fontId="10" fillId="3" borderId="85" xfId="0" applyNumberFormat="1" applyFont="1" applyFill="1" applyBorder="1" applyAlignment="1" applyProtection="1">
      <alignment horizontal="center" vertical="center" shrinkToFit="1"/>
      <protection locked="0"/>
    </xf>
    <xf numFmtId="177" fontId="10" fillId="3" borderId="83" xfId="0" applyNumberFormat="1" applyFont="1" applyFill="1" applyBorder="1" applyAlignment="1" applyProtection="1">
      <alignment horizontal="center" vertical="center" shrinkToFit="1"/>
      <protection locked="0"/>
    </xf>
    <xf numFmtId="177" fontId="10" fillId="3" borderId="145" xfId="0" applyNumberFormat="1" applyFont="1" applyFill="1" applyBorder="1" applyAlignment="1" applyProtection="1">
      <alignment horizontal="center" vertical="center" shrinkToFit="1"/>
      <protection locked="0"/>
    </xf>
    <xf numFmtId="177" fontId="10" fillId="3" borderId="147" xfId="0" applyNumberFormat="1" applyFont="1" applyFill="1" applyBorder="1" applyAlignment="1" applyProtection="1">
      <alignment horizontal="center" vertical="center" shrinkToFit="1"/>
      <protection locked="0"/>
    </xf>
    <xf numFmtId="177" fontId="10" fillId="3" borderId="134" xfId="0" applyNumberFormat="1" applyFont="1" applyFill="1" applyBorder="1" applyAlignment="1" applyProtection="1">
      <alignment horizontal="center" vertical="center" shrinkToFit="1"/>
      <protection locked="0"/>
    </xf>
    <xf numFmtId="177" fontId="10" fillId="3" borderId="148" xfId="0" applyNumberFormat="1" applyFont="1" applyFill="1" applyBorder="1" applyAlignment="1" applyProtection="1">
      <alignment horizontal="center" vertical="center" shrinkToFit="1"/>
      <protection locked="0"/>
    </xf>
    <xf numFmtId="0" fontId="6" fillId="0" borderId="0" xfId="0" applyFont="1" applyFill="1" applyAlignment="1">
      <alignment horizontal="left" vertical="center" wrapText="1"/>
    </xf>
    <xf numFmtId="0" fontId="23" fillId="3" borderId="51" xfId="0" applyFont="1" applyFill="1" applyBorder="1" applyAlignment="1" applyProtection="1">
      <alignment horizontal="center" vertical="center" shrinkToFit="1"/>
    </xf>
    <xf numFmtId="0" fontId="23" fillId="3" borderId="79" xfId="0"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4" borderId="10" xfId="0" applyNumberFormat="1" applyFont="1" applyFill="1" applyBorder="1" applyAlignment="1" applyProtection="1">
      <alignment horizontal="center" vertical="center"/>
      <protection locked="0"/>
    </xf>
    <xf numFmtId="0" fontId="24" fillId="3" borderId="0" xfId="0" applyFont="1" applyFill="1" applyAlignment="1">
      <alignment horizontal="left" vertical="center"/>
    </xf>
    <xf numFmtId="177" fontId="7" fillId="3" borderId="24" xfId="0" applyNumberFormat="1" applyFont="1" applyFill="1" applyBorder="1" applyAlignment="1" applyProtection="1">
      <alignment horizontal="center" vertical="center" wrapText="1"/>
    </xf>
    <xf numFmtId="177" fontId="7" fillId="3" borderId="23" xfId="0" applyNumberFormat="1" applyFont="1" applyFill="1" applyBorder="1" applyAlignment="1" applyProtection="1">
      <alignment horizontal="center" vertical="center" wrapText="1"/>
    </xf>
    <xf numFmtId="177" fontId="7" fillId="3" borderId="24" xfId="1" applyNumberFormat="1" applyFont="1" applyFill="1" applyBorder="1" applyAlignment="1" applyProtection="1">
      <alignment horizontal="center" vertical="center" wrapText="1"/>
    </xf>
    <xf numFmtId="177" fontId="7" fillId="3" borderId="23" xfId="1" applyNumberFormat="1" applyFont="1" applyFill="1" applyBorder="1" applyAlignment="1" applyProtection="1">
      <alignment horizontal="center" vertical="center" wrapText="1"/>
    </xf>
    <xf numFmtId="0" fontId="7" fillId="3" borderId="0" xfId="0" applyFont="1" applyFill="1" applyAlignment="1" applyProtection="1">
      <alignment horizontal="center" vertical="center"/>
      <protection locked="0"/>
    </xf>
    <xf numFmtId="0" fontId="7" fillId="0" borderId="0" xfId="0" applyFont="1" applyFill="1" applyAlignment="1" applyProtection="1">
      <alignment horizontal="center" vertical="center"/>
    </xf>
    <xf numFmtId="0" fontId="7" fillId="4" borderId="0" xfId="0" applyFont="1" applyFill="1" applyAlignment="1" applyProtection="1">
      <alignment horizontal="center" vertical="center"/>
      <protection locked="0"/>
    </xf>
    <xf numFmtId="0" fontId="6" fillId="0" borderId="4" xfId="0" applyFont="1" applyFill="1" applyBorder="1" applyAlignment="1" applyProtection="1">
      <alignment horizontal="center" vertical="center" wrapText="1"/>
    </xf>
    <xf numFmtId="0" fontId="6" fillId="0" borderId="20" xfId="0" applyFont="1" applyFill="1" applyBorder="1" applyAlignment="1" applyProtection="1">
      <alignment horizontal="center" vertical="center" wrapText="1"/>
    </xf>
    <xf numFmtId="0" fontId="6" fillId="3" borderId="13" xfId="0" applyFont="1" applyFill="1" applyBorder="1" applyAlignment="1" applyProtection="1">
      <alignment horizontal="center" vertical="center"/>
      <protection locked="0"/>
    </xf>
    <xf numFmtId="0" fontId="6" fillId="3" borderId="12" xfId="0" applyFont="1" applyFill="1" applyBorder="1" applyAlignment="1" applyProtection="1">
      <alignment horizontal="center" vertical="center"/>
      <protection locked="0"/>
    </xf>
    <xf numFmtId="0" fontId="6" fillId="0" borderId="24" xfId="0" applyFont="1" applyFill="1" applyBorder="1" applyAlignment="1" applyProtection="1">
      <alignment horizontal="center" vertical="center"/>
    </xf>
    <xf numFmtId="0" fontId="6" fillId="0" borderId="22" xfId="0" applyFont="1" applyFill="1" applyBorder="1" applyAlignment="1" applyProtection="1">
      <alignment horizontal="center" vertical="center"/>
    </xf>
    <xf numFmtId="0" fontId="6" fillId="0" borderId="23" xfId="0" applyFont="1" applyFill="1" applyBorder="1" applyAlignment="1" applyProtection="1">
      <alignment horizontal="center" vertical="center"/>
    </xf>
    <xf numFmtId="0" fontId="6" fillId="0" borderId="21" xfId="0" quotePrefix="1" applyFont="1" applyFill="1" applyBorder="1" applyAlignment="1" applyProtection="1">
      <alignment horizontal="center" vertical="center"/>
    </xf>
    <xf numFmtId="0" fontId="6" fillId="0" borderId="2" xfId="0" applyFont="1" applyFill="1" applyBorder="1" applyAlignment="1" applyProtection="1">
      <alignment horizontal="center" vertical="center"/>
    </xf>
    <xf numFmtId="0" fontId="6" fillId="2" borderId="10"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28" xfId="0" applyFont="1" applyFill="1" applyBorder="1" applyAlignment="1" applyProtection="1">
      <alignment horizontal="center" vertical="center" wrapText="1"/>
    </xf>
    <xf numFmtId="0" fontId="4" fillId="0" borderId="29"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6" fillId="0" borderId="20" xfId="0" applyFont="1" applyFill="1" applyBorder="1" applyAlignment="1" applyProtection="1">
      <alignment horizontal="center" vertical="center"/>
    </xf>
    <xf numFmtId="0" fontId="6" fillId="0" borderId="37" xfId="0" applyFont="1" applyFill="1" applyBorder="1" applyAlignment="1" applyProtection="1">
      <alignment horizontal="center" vertical="center"/>
    </xf>
    <xf numFmtId="0" fontId="6" fillId="0" borderId="38" xfId="0" applyFont="1" applyFill="1" applyBorder="1" applyAlignment="1" applyProtection="1">
      <alignment horizontal="center" vertical="center"/>
    </xf>
    <xf numFmtId="0" fontId="6"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6" fillId="0" borderId="7"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6" fillId="0" borderId="8" xfId="0" applyFont="1" applyFill="1" applyBorder="1" applyAlignment="1" applyProtection="1">
      <alignment horizontal="center" vertical="center" wrapText="1"/>
    </xf>
    <xf numFmtId="0" fontId="6" fillId="0" borderId="14" xfId="0" applyFont="1" applyFill="1" applyBorder="1" applyAlignment="1" applyProtection="1">
      <alignment horizontal="center" vertical="center" wrapText="1"/>
    </xf>
    <xf numFmtId="0" fontId="6" fillId="0" borderId="15" xfId="0" applyFont="1" applyFill="1" applyBorder="1" applyAlignment="1" applyProtection="1">
      <alignment horizontal="center" vertical="center" wrapText="1"/>
    </xf>
    <xf numFmtId="0" fontId="6" fillId="0" borderId="16" xfId="0" applyFont="1" applyFill="1" applyBorder="1" applyAlignment="1" applyProtection="1">
      <alignment horizontal="center" vertical="center" wrapText="1"/>
    </xf>
    <xf numFmtId="0" fontId="6" fillId="0" borderId="27" xfId="0" applyFont="1" applyFill="1" applyBorder="1" applyAlignment="1" applyProtection="1">
      <alignment horizontal="center" vertical="center" wrapText="1"/>
    </xf>
    <xf numFmtId="0" fontId="6" fillId="0" borderId="26" xfId="0" applyFont="1" applyFill="1" applyBorder="1" applyAlignment="1" applyProtection="1">
      <alignment horizontal="center" vertical="center" wrapText="1"/>
    </xf>
    <xf numFmtId="0" fontId="6" fillId="0" borderId="25" xfId="0" applyFont="1" applyFill="1" applyBorder="1" applyAlignment="1" applyProtection="1">
      <alignment horizontal="center" vertical="center" wrapText="1"/>
    </xf>
    <xf numFmtId="177" fontId="7" fillId="3" borderId="40" xfId="0" applyNumberFormat="1" applyFont="1" applyFill="1" applyBorder="1" applyAlignment="1" applyProtection="1">
      <alignment horizontal="center" vertical="center" wrapText="1"/>
    </xf>
    <xf numFmtId="177" fontId="7" fillId="3" borderId="43" xfId="0" applyNumberFormat="1" applyFont="1" applyFill="1" applyBorder="1" applyAlignment="1" applyProtection="1">
      <alignment horizontal="center" vertical="center" wrapText="1"/>
    </xf>
    <xf numFmtId="177" fontId="7" fillId="3" borderId="40" xfId="1" applyNumberFormat="1" applyFont="1" applyFill="1" applyBorder="1" applyAlignment="1" applyProtection="1">
      <alignment horizontal="center" vertical="center" wrapText="1"/>
    </xf>
    <xf numFmtId="177" fontId="7" fillId="3" borderId="43" xfId="1" applyNumberFormat="1" applyFont="1" applyFill="1" applyBorder="1" applyAlignment="1" applyProtection="1">
      <alignment horizontal="center" vertical="center" wrapText="1"/>
    </xf>
    <xf numFmtId="177" fontId="7" fillId="3" borderId="42" xfId="0" applyNumberFormat="1" applyFont="1" applyFill="1" applyBorder="1" applyAlignment="1" applyProtection="1">
      <alignment horizontal="center" vertical="center" wrapText="1"/>
    </xf>
    <xf numFmtId="177" fontId="7" fillId="3" borderId="50" xfId="0" applyNumberFormat="1" applyFont="1" applyFill="1" applyBorder="1" applyAlignment="1" applyProtection="1">
      <alignment horizontal="center" vertical="center" wrapText="1"/>
    </xf>
    <xf numFmtId="177" fontId="7" fillId="3" borderId="42" xfId="1" applyNumberFormat="1" applyFont="1" applyFill="1" applyBorder="1" applyAlignment="1" applyProtection="1">
      <alignment horizontal="center" vertical="center" wrapText="1"/>
    </xf>
    <xf numFmtId="177" fontId="7" fillId="3" borderId="50" xfId="1" applyNumberFormat="1" applyFont="1" applyFill="1" applyBorder="1" applyAlignment="1" applyProtection="1">
      <alignment horizontal="center" vertical="center" wrapText="1"/>
    </xf>
    <xf numFmtId="0" fontId="4" fillId="3" borderId="40" xfId="0" applyFont="1" applyFill="1" applyBorder="1" applyAlignment="1" applyProtection="1">
      <alignment horizontal="center" vertical="center" wrapText="1"/>
      <protection locked="0"/>
    </xf>
    <xf numFmtId="0" fontId="4" fillId="3" borderId="41" xfId="0" applyFont="1" applyFill="1" applyBorder="1" applyAlignment="1" applyProtection="1">
      <alignment horizontal="center" vertical="center" wrapText="1"/>
      <protection locked="0"/>
    </xf>
    <xf numFmtId="0" fontId="6" fillId="3" borderId="44" xfId="0" applyFont="1" applyFill="1" applyBorder="1" applyAlignment="1" applyProtection="1">
      <alignment horizontal="center" vertical="center" wrapText="1"/>
      <protection locked="0"/>
    </xf>
    <xf numFmtId="0" fontId="6" fillId="3" borderId="41" xfId="0" applyFont="1" applyFill="1" applyBorder="1" applyAlignment="1" applyProtection="1">
      <alignment horizontal="center" vertical="center" wrapText="1"/>
      <protection locked="0"/>
    </xf>
    <xf numFmtId="0" fontId="6" fillId="3" borderId="44" xfId="0" applyFont="1" applyFill="1" applyBorder="1" applyAlignment="1" applyProtection="1">
      <alignment horizontal="center" vertical="center" shrinkToFit="1"/>
      <protection locked="0"/>
    </xf>
    <xf numFmtId="0" fontId="6" fillId="3" borderId="45" xfId="0" applyFont="1" applyFill="1" applyBorder="1" applyAlignment="1" applyProtection="1">
      <alignment horizontal="center" vertical="center" shrinkToFit="1"/>
      <protection locked="0"/>
    </xf>
    <xf numFmtId="0" fontId="6" fillId="3" borderId="41" xfId="0" applyFont="1" applyFill="1" applyBorder="1" applyAlignment="1" applyProtection="1">
      <alignment horizontal="center" vertical="center" shrinkToFit="1"/>
      <protection locked="0"/>
    </xf>
    <xf numFmtId="0" fontId="4" fillId="3" borderId="24" xfId="0" applyFont="1" applyFill="1" applyBorder="1" applyAlignment="1" applyProtection="1">
      <alignment horizontal="center" vertical="center" wrapText="1"/>
      <protection locked="0"/>
    </xf>
    <xf numFmtId="0" fontId="4" fillId="3" borderId="12" xfId="0" applyFont="1" applyFill="1" applyBorder="1" applyAlignment="1" applyProtection="1">
      <alignment horizontal="center" vertical="center" wrapText="1"/>
      <protection locked="0"/>
    </xf>
    <xf numFmtId="0" fontId="6" fillId="3" borderId="45" xfId="0" applyFont="1" applyFill="1" applyBorder="1" applyAlignment="1" applyProtection="1">
      <alignment horizontal="center" vertical="center" wrapText="1"/>
      <protection locked="0"/>
    </xf>
    <xf numFmtId="0" fontId="6" fillId="3" borderId="43"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wrapText="1"/>
      <protection locked="0"/>
    </xf>
    <xf numFmtId="0" fontId="6" fillId="3" borderId="22" xfId="0" applyFont="1" applyFill="1" applyBorder="1" applyAlignment="1" applyProtection="1">
      <alignment horizontal="center" vertical="center" wrapText="1"/>
      <protection locked="0"/>
    </xf>
    <xf numFmtId="0" fontId="6" fillId="3" borderId="23" xfId="0" applyFont="1" applyFill="1" applyBorder="1" applyAlignment="1" applyProtection="1">
      <alignment horizontal="center" vertical="center" wrapText="1"/>
      <protection locked="0"/>
    </xf>
    <xf numFmtId="0" fontId="6" fillId="3" borderId="12" xfId="0" applyFont="1" applyFill="1" applyBorder="1" applyAlignment="1" applyProtection="1">
      <alignment horizontal="center" vertical="center" wrapText="1"/>
      <protection locked="0"/>
    </xf>
    <xf numFmtId="0" fontId="6" fillId="3" borderId="13" xfId="0" applyFont="1" applyFill="1" applyBorder="1" applyAlignment="1" applyProtection="1">
      <alignment horizontal="center" vertical="center" shrinkToFit="1"/>
      <protection locked="0"/>
    </xf>
    <xf numFmtId="0" fontId="6" fillId="3" borderId="22" xfId="0" applyFont="1" applyFill="1" applyBorder="1" applyAlignment="1" applyProtection="1">
      <alignment horizontal="center" vertical="center" shrinkToFit="1"/>
      <protection locked="0"/>
    </xf>
    <xf numFmtId="0" fontId="6" fillId="3" borderId="12" xfId="0" applyFont="1" applyFill="1" applyBorder="1" applyAlignment="1" applyProtection="1">
      <alignment horizontal="center" vertical="center" shrinkToFit="1"/>
      <protection locked="0"/>
    </xf>
    <xf numFmtId="0" fontId="4" fillId="3" borderId="42" xfId="0" applyFont="1" applyFill="1" applyBorder="1" applyAlignment="1" applyProtection="1">
      <alignment horizontal="center" vertical="center" wrapText="1"/>
      <protection locked="0"/>
    </xf>
    <xf numFmtId="0" fontId="4" fillId="3" borderId="39" xfId="0" applyFont="1" applyFill="1" applyBorder="1" applyAlignment="1" applyProtection="1">
      <alignment horizontal="center" vertical="center" wrapText="1"/>
      <protection locked="0"/>
    </xf>
    <xf numFmtId="0" fontId="6" fillId="3" borderId="48" xfId="0" applyFont="1" applyFill="1" applyBorder="1" applyAlignment="1" applyProtection="1">
      <alignment horizontal="center" vertical="center" wrapText="1"/>
      <protection locked="0"/>
    </xf>
    <xf numFmtId="0" fontId="6" fillId="3" borderId="39" xfId="0" applyFont="1" applyFill="1" applyBorder="1" applyAlignment="1" applyProtection="1">
      <alignment horizontal="center" vertical="center" wrapText="1"/>
      <protection locked="0"/>
    </xf>
    <xf numFmtId="0" fontId="6" fillId="3" borderId="48" xfId="0" applyFont="1" applyFill="1" applyBorder="1" applyAlignment="1" applyProtection="1">
      <alignment horizontal="center" vertical="center" shrinkToFit="1"/>
      <protection locked="0"/>
    </xf>
    <xf numFmtId="0" fontId="6" fillId="3" borderId="49" xfId="0" applyFont="1" applyFill="1" applyBorder="1" applyAlignment="1" applyProtection="1">
      <alignment horizontal="center" vertical="center" shrinkToFit="1"/>
      <protection locked="0"/>
    </xf>
    <xf numFmtId="0" fontId="6" fillId="3" borderId="39" xfId="0" applyFont="1" applyFill="1" applyBorder="1" applyAlignment="1" applyProtection="1">
      <alignment horizontal="center" vertical="center" shrinkToFit="1"/>
      <protection locked="0"/>
    </xf>
    <xf numFmtId="0" fontId="6" fillId="3" borderId="49" xfId="0" applyFont="1" applyFill="1" applyBorder="1" applyAlignment="1" applyProtection="1">
      <alignment horizontal="center" vertical="center" wrapText="1"/>
      <protection locked="0"/>
    </xf>
    <xf numFmtId="0" fontId="6" fillId="3" borderId="50" xfId="0" applyFont="1" applyFill="1" applyBorder="1" applyAlignment="1" applyProtection="1">
      <alignment horizontal="center" vertical="center" wrapText="1"/>
      <protection locked="0"/>
    </xf>
    <xf numFmtId="0" fontId="6" fillId="3" borderId="24" xfId="0" applyFont="1" applyFill="1" applyBorder="1" applyAlignment="1" applyProtection="1">
      <alignment horizontal="left" vertical="center" wrapText="1"/>
      <protection locked="0"/>
    </xf>
    <xf numFmtId="0" fontId="6" fillId="3" borderId="22" xfId="0" applyFont="1" applyFill="1" applyBorder="1" applyAlignment="1" applyProtection="1">
      <alignment horizontal="left" vertical="center" wrapText="1"/>
      <protection locked="0"/>
    </xf>
    <xf numFmtId="0" fontId="6" fillId="3" borderId="23" xfId="0" applyFont="1" applyFill="1" applyBorder="1" applyAlignment="1" applyProtection="1">
      <alignment horizontal="left" vertical="center" wrapText="1"/>
      <protection locked="0"/>
    </xf>
    <xf numFmtId="0" fontId="6" fillId="3" borderId="42" xfId="0" applyFont="1" applyFill="1" applyBorder="1" applyAlignment="1" applyProtection="1">
      <alignment horizontal="left" vertical="center" wrapText="1"/>
      <protection locked="0"/>
    </xf>
    <xf numFmtId="0" fontId="6" fillId="3" borderId="49" xfId="0" applyFont="1" applyFill="1" applyBorder="1" applyAlignment="1" applyProtection="1">
      <alignment horizontal="left" vertical="center" wrapText="1"/>
      <protection locked="0"/>
    </xf>
    <xf numFmtId="0" fontId="6" fillId="3" borderId="50" xfId="0" applyFont="1" applyFill="1" applyBorder="1" applyAlignment="1" applyProtection="1">
      <alignment horizontal="left" vertical="center" wrapText="1"/>
      <protection locked="0"/>
    </xf>
    <xf numFmtId="0" fontId="6" fillId="3" borderId="40" xfId="0" applyFont="1" applyFill="1" applyBorder="1" applyAlignment="1" applyProtection="1">
      <alignment horizontal="left" vertical="center" wrapText="1"/>
      <protection locked="0"/>
    </xf>
    <xf numFmtId="0" fontId="6" fillId="3" borderId="45" xfId="0" applyFont="1" applyFill="1" applyBorder="1" applyAlignment="1" applyProtection="1">
      <alignment horizontal="left" vertical="center" wrapText="1"/>
      <protection locked="0"/>
    </xf>
    <xf numFmtId="0" fontId="6" fillId="3" borderId="43" xfId="0" applyFont="1" applyFill="1" applyBorder="1" applyAlignment="1" applyProtection="1">
      <alignment horizontal="left" vertical="center" wrapText="1"/>
      <protection locked="0"/>
    </xf>
    <xf numFmtId="0" fontId="6" fillId="3" borderId="10" xfId="0" applyFont="1" applyFill="1" applyBorder="1" applyAlignment="1">
      <alignment horizontal="center" vertical="center"/>
    </xf>
    <xf numFmtId="0" fontId="6" fillId="2" borderId="13" xfId="0" applyFont="1" applyFill="1" applyBorder="1" applyAlignment="1" applyProtection="1">
      <alignment horizontal="center" vertical="center"/>
      <protection locked="0"/>
    </xf>
    <xf numFmtId="0" fontId="6" fillId="5" borderId="22" xfId="0" applyFont="1" applyFill="1" applyBorder="1" applyAlignment="1" applyProtection="1">
      <alignment horizontal="center" vertical="center"/>
      <protection locked="0"/>
    </xf>
    <xf numFmtId="0" fontId="6" fillId="5" borderId="12" xfId="0" applyFont="1" applyFill="1" applyBorder="1" applyAlignment="1" applyProtection="1">
      <alignment horizontal="center" vertical="center"/>
      <protection locked="0"/>
    </xf>
    <xf numFmtId="0" fontId="6" fillId="3" borderId="22" xfId="0" applyFont="1" applyFill="1" applyBorder="1" applyAlignment="1" applyProtection="1">
      <alignment horizontal="center" vertical="center"/>
      <protection locked="0"/>
    </xf>
    <xf numFmtId="38" fontId="6" fillId="3" borderId="0" xfId="1" applyFont="1" applyFill="1" applyBorder="1" applyAlignment="1" applyProtection="1">
      <alignment horizontal="center" vertical="center"/>
    </xf>
    <xf numFmtId="0" fontId="7" fillId="0" borderId="0" xfId="0" applyFont="1" applyFill="1" applyAlignment="1">
      <alignment horizontal="center" vertical="center"/>
    </xf>
    <xf numFmtId="20" fontId="6" fillId="3" borderId="13" xfId="0" applyNumberFormat="1" applyFont="1" applyFill="1" applyBorder="1" applyAlignment="1" applyProtection="1">
      <alignment horizontal="center" vertical="center"/>
      <protection locked="0"/>
    </xf>
    <xf numFmtId="20" fontId="6" fillId="3" borderId="22" xfId="0" applyNumberFormat="1" applyFont="1" applyFill="1" applyBorder="1" applyAlignment="1" applyProtection="1">
      <alignment horizontal="center" vertical="center"/>
      <protection locked="0"/>
    </xf>
    <xf numFmtId="20" fontId="6" fillId="3" borderId="12" xfId="0" applyNumberFormat="1" applyFont="1" applyFill="1" applyBorder="1" applyAlignment="1" applyProtection="1">
      <alignment horizontal="center" vertical="center"/>
      <protection locked="0"/>
    </xf>
    <xf numFmtId="4" fontId="6" fillId="3" borderId="13" xfId="0" applyNumberFormat="1" applyFont="1" applyFill="1" applyBorder="1" applyAlignment="1">
      <alignment horizontal="center" vertical="center"/>
    </xf>
    <xf numFmtId="4" fontId="6" fillId="3" borderId="12" xfId="0" applyNumberFormat="1" applyFont="1" applyFill="1" applyBorder="1" applyAlignment="1">
      <alignment horizontal="center" vertical="center"/>
    </xf>
    <xf numFmtId="0" fontId="6" fillId="0" borderId="20" xfId="0" applyFon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6" fillId="0" borderId="2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27"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0" xfId="0" applyFont="1" applyBorder="1" applyAlignment="1">
      <alignment horizontal="center" vertical="center" wrapText="1"/>
    </xf>
    <xf numFmtId="0" fontId="6" fillId="0" borderId="26" xfId="0" applyFont="1" applyBorder="1" applyAlignment="1">
      <alignment horizontal="center" vertical="center" wrapText="1"/>
    </xf>
    <xf numFmtId="0" fontId="6" fillId="0" borderId="57"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25" xfId="0" applyFont="1" applyBorder="1" applyAlignment="1">
      <alignment horizontal="center" vertical="center" wrapText="1"/>
    </xf>
    <xf numFmtId="0" fontId="4" fillId="0" borderId="54" xfId="0" applyFont="1" applyBorder="1" applyAlignment="1">
      <alignment horizontal="center" vertical="center" wrapText="1"/>
    </xf>
    <xf numFmtId="0" fontId="4" fillId="0" borderId="56" xfId="0" applyFont="1" applyBorder="1" applyAlignment="1">
      <alignment horizontal="center" vertical="center" wrapText="1"/>
    </xf>
    <xf numFmtId="0" fontId="4" fillId="0" borderId="5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7"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6"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5" xfId="0" applyFont="1" applyBorder="1" applyAlignment="1">
      <alignment horizontal="center" vertical="center" wrapText="1"/>
    </xf>
    <xf numFmtId="0" fontId="4" fillId="0" borderId="0" xfId="0" applyFont="1" applyBorder="1" applyAlignment="1">
      <alignment horizontal="center" vertical="center" wrapText="1"/>
    </xf>
    <xf numFmtId="0" fontId="4" fillId="0" borderId="8"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6" fillId="0" borderId="21" xfId="0" quotePrefix="1" applyFont="1" applyBorder="1" applyAlignment="1" applyProtection="1">
      <alignment horizontal="center" vertical="center"/>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46" xfId="0" applyFont="1" applyBorder="1" applyAlignment="1">
      <alignment horizontal="center" vertical="center" shrinkToFit="1"/>
    </xf>
    <xf numFmtId="0" fontId="6" fillId="0" borderId="33" xfId="0" applyFont="1" applyBorder="1" applyAlignment="1">
      <alignment horizontal="center" vertical="center" shrinkToFit="1"/>
    </xf>
    <xf numFmtId="0" fontId="6" fillId="3" borderId="21" xfId="0" applyFont="1" applyFill="1" applyBorder="1" applyAlignment="1" applyProtection="1">
      <alignment horizontal="center" vertical="center"/>
      <protection locked="0"/>
    </xf>
    <xf numFmtId="0" fontId="6" fillId="3" borderId="2" xfId="0" applyFont="1" applyFill="1" applyBorder="1" applyAlignment="1" applyProtection="1">
      <alignment horizontal="center" vertical="center"/>
      <protection locked="0"/>
    </xf>
    <xf numFmtId="0" fontId="6" fillId="3" borderId="27" xfId="0" applyFont="1" applyFill="1" applyBorder="1" applyAlignment="1" applyProtection="1">
      <alignment horizontal="center" vertical="center"/>
      <protection locked="0"/>
    </xf>
    <xf numFmtId="0" fontId="6" fillId="3" borderId="55" xfId="0" applyFont="1" applyFill="1" applyBorder="1" applyAlignment="1" applyProtection="1">
      <alignment horizontal="center" vertical="center"/>
      <protection locked="0"/>
    </xf>
    <xf numFmtId="0" fontId="6" fillId="3" borderId="0" xfId="0" applyFont="1" applyFill="1" applyBorder="1" applyAlignment="1" applyProtection="1">
      <alignment horizontal="center" vertical="center"/>
      <protection locked="0"/>
    </xf>
    <xf numFmtId="0" fontId="6" fillId="3" borderId="26" xfId="0" applyFont="1" applyFill="1" applyBorder="1" applyAlignment="1" applyProtection="1">
      <alignment horizontal="center" vertical="center"/>
      <protection locked="0"/>
    </xf>
    <xf numFmtId="0" fontId="6" fillId="3" borderId="77" xfId="0" applyFont="1" applyFill="1" applyBorder="1" applyAlignment="1" applyProtection="1">
      <alignment horizontal="center" vertical="center"/>
      <protection locked="0"/>
    </xf>
    <xf numFmtId="0" fontId="6" fillId="3" borderId="53" xfId="0" applyFont="1" applyFill="1" applyBorder="1" applyAlignment="1" applyProtection="1">
      <alignment horizontal="center" vertical="center"/>
      <protection locked="0"/>
    </xf>
    <xf numFmtId="0" fontId="6" fillId="3" borderId="78" xfId="0" applyFont="1" applyFill="1" applyBorder="1" applyAlignment="1" applyProtection="1">
      <alignment horizontal="center" vertical="center"/>
      <protection locked="0"/>
    </xf>
    <xf numFmtId="0" fontId="6" fillId="3" borderId="54" xfId="0" applyFont="1" applyFill="1" applyBorder="1" applyAlignment="1" applyProtection="1">
      <alignment horizontal="center" vertical="center" wrapText="1"/>
      <protection locked="0"/>
    </xf>
    <xf numFmtId="0" fontId="6" fillId="3" borderId="56"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0" fontId="6" fillId="3" borderId="3" xfId="0" applyFont="1" applyFill="1" applyBorder="1" applyAlignment="1" applyProtection="1">
      <alignment horizontal="center" vertical="center" wrapText="1"/>
      <protection locked="0"/>
    </xf>
    <xf numFmtId="0" fontId="6" fillId="3" borderId="7" xfId="0" applyFont="1" applyFill="1" applyBorder="1" applyAlignment="1" applyProtection="1">
      <alignment horizontal="center" vertical="center" wrapText="1"/>
      <protection locked="0"/>
    </xf>
    <xf numFmtId="0" fontId="6" fillId="3" borderId="0"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3" fillId="0" borderId="5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3" fillId="0" borderId="61" xfId="0" applyFont="1" applyFill="1" applyBorder="1" applyAlignment="1">
      <alignment horizontal="center" vertical="center" wrapText="1"/>
    </xf>
    <xf numFmtId="0" fontId="14" fillId="3" borderId="21"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4" fillId="3" borderId="55" xfId="0" applyFont="1" applyFill="1" applyBorder="1" applyAlignment="1">
      <alignment horizontal="center" vertical="center" wrapText="1"/>
    </xf>
    <xf numFmtId="0" fontId="14" fillId="3" borderId="26" xfId="0" applyFont="1" applyFill="1" applyBorder="1" applyAlignment="1">
      <alignment horizontal="center" vertical="center" wrapText="1"/>
    </xf>
    <xf numFmtId="0" fontId="14" fillId="3" borderId="57" xfId="0" applyFont="1" applyFill="1" applyBorder="1" applyAlignment="1">
      <alignment horizontal="center" vertical="center" wrapText="1"/>
    </xf>
    <xf numFmtId="0" fontId="14" fillId="3" borderId="25"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3" borderId="3" xfId="0" applyFont="1" applyFill="1" applyBorder="1" applyAlignment="1">
      <alignment horizontal="center" vertical="center" wrapText="1"/>
    </xf>
    <xf numFmtId="0" fontId="14" fillId="3" borderId="7" xfId="0" applyFont="1" applyFill="1" applyBorder="1" applyAlignment="1">
      <alignment horizontal="center" vertical="center" wrapText="1"/>
    </xf>
    <xf numFmtId="0" fontId="14" fillId="3" borderId="8" xfId="0" applyFont="1" applyFill="1" applyBorder="1" applyAlignment="1">
      <alignment horizontal="center" vertical="center" wrapText="1"/>
    </xf>
    <xf numFmtId="0" fontId="14" fillId="3" borderId="14" xfId="0" applyFont="1" applyFill="1" applyBorder="1" applyAlignment="1">
      <alignment horizontal="center" vertical="center" wrapText="1"/>
    </xf>
    <xf numFmtId="0" fontId="14" fillId="3" borderId="16" xfId="0" applyFont="1" applyFill="1" applyBorder="1" applyAlignment="1">
      <alignment horizontal="center" vertical="center" wrapText="1"/>
    </xf>
    <xf numFmtId="0" fontId="10" fillId="0" borderId="2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55"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15" xfId="0" applyFont="1" applyBorder="1" applyAlignment="1">
      <alignment horizontal="center" vertical="center" wrapText="1"/>
    </xf>
    <xf numFmtId="0" fontId="10" fillId="0" borderId="16" xfId="0" applyFont="1" applyBorder="1" applyAlignment="1">
      <alignment horizontal="center" vertical="center" wrapText="1"/>
    </xf>
    <xf numFmtId="0" fontId="6" fillId="0" borderId="24" xfId="0" applyFont="1" applyBorder="1" applyAlignment="1">
      <alignment horizontal="center" vertical="center"/>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3" borderId="24" xfId="0" applyFont="1" applyFill="1" applyBorder="1" applyAlignment="1">
      <alignment horizontal="center" vertical="center"/>
    </xf>
    <xf numFmtId="0" fontId="6" fillId="3" borderId="22" xfId="0" applyFont="1" applyFill="1" applyBorder="1" applyAlignment="1">
      <alignment horizontal="center" vertical="center"/>
    </xf>
    <xf numFmtId="0" fontId="6" fillId="3" borderId="23" xfId="0" applyFont="1" applyFill="1" applyBorder="1" applyAlignment="1">
      <alignment horizontal="center" vertical="center"/>
    </xf>
    <xf numFmtId="1" fontId="6" fillId="3" borderId="65" xfId="0" applyNumberFormat="1" applyFont="1" applyFill="1" applyBorder="1" applyAlignment="1">
      <alignment horizontal="center" vertical="center" wrapText="1"/>
    </xf>
    <xf numFmtId="1" fontId="6" fillId="3" borderId="66" xfId="0" applyNumberFormat="1" applyFont="1" applyFill="1" applyBorder="1" applyAlignment="1">
      <alignment horizontal="center" vertical="center" wrapText="1"/>
    </xf>
    <xf numFmtId="1" fontId="6" fillId="3" borderId="67" xfId="0" applyNumberFormat="1" applyFont="1" applyFill="1" applyBorder="1" applyAlignment="1">
      <alignment horizontal="center" vertical="center" wrapText="1"/>
    </xf>
    <xf numFmtId="1" fontId="6" fillId="3" borderId="68" xfId="0" applyNumberFormat="1" applyFont="1" applyFill="1" applyBorder="1" applyAlignment="1">
      <alignment horizontal="center" vertical="center" wrapText="1"/>
    </xf>
    <xf numFmtId="0" fontId="6" fillId="3" borderId="21" xfId="0" applyFont="1" applyFill="1" applyBorder="1" applyAlignment="1" applyProtection="1">
      <alignment horizontal="left" vertical="center" wrapText="1"/>
      <protection locked="0"/>
    </xf>
    <xf numFmtId="0" fontId="6" fillId="3" borderId="2" xfId="0" applyFont="1" applyFill="1" applyBorder="1" applyAlignment="1" applyProtection="1">
      <alignment horizontal="left" vertical="center" wrapText="1"/>
      <protection locked="0"/>
    </xf>
    <xf numFmtId="0" fontId="6" fillId="3" borderId="3" xfId="0" applyFont="1" applyFill="1" applyBorder="1" applyAlignment="1" applyProtection="1">
      <alignment horizontal="left" vertical="center" wrapText="1"/>
      <protection locked="0"/>
    </xf>
    <xf numFmtId="0" fontId="6" fillId="3" borderId="55" xfId="0" applyFont="1" applyFill="1" applyBorder="1" applyAlignment="1" applyProtection="1">
      <alignment horizontal="left" vertical="center" wrapText="1"/>
      <protection locked="0"/>
    </xf>
    <xf numFmtId="0" fontId="6" fillId="3" borderId="0" xfId="0" applyFont="1" applyFill="1" applyBorder="1" applyAlignment="1" applyProtection="1">
      <alignment horizontal="left" vertical="center" wrapText="1"/>
      <protection locked="0"/>
    </xf>
    <xf numFmtId="0" fontId="6" fillId="3" borderId="8" xfId="0" applyFont="1" applyFill="1" applyBorder="1" applyAlignment="1" applyProtection="1">
      <alignment horizontal="left" vertical="center" wrapText="1"/>
      <protection locked="0"/>
    </xf>
    <xf numFmtId="0" fontId="6" fillId="3" borderId="77" xfId="0" applyFont="1" applyFill="1" applyBorder="1" applyAlignment="1" applyProtection="1">
      <alignment horizontal="left" vertical="center" wrapText="1"/>
      <protection locked="0"/>
    </xf>
    <xf numFmtId="0" fontId="6" fillId="3" borderId="53" xfId="0" applyFont="1" applyFill="1" applyBorder="1" applyAlignment="1" applyProtection="1">
      <alignment horizontal="left" vertical="center" wrapText="1"/>
      <protection locked="0"/>
    </xf>
    <xf numFmtId="0" fontId="6" fillId="3" borderId="88" xfId="0" applyFont="1" applyFill="1" applyBorder="1" applyAlignment="1" applyProtection="1">
      <alignment horizontal="left" vertical="center" wrapText="1"/>
      <protection locked="0"/>
    </xf>
    <xf numFmtId="0" fontId="3" fillId="0" borderId="69" xfId="0" applyFont="1" applyFill="1" applyBorder="1" applyAlignment="1">
      <alignment horizontal="center" vertical="center" wrapText="1"/>
    </xf>
    <xf numFmtId="0" fontId="3" fillId="0" borderId="70" xfId="0" applyFont="1" applyFill="1" applyBorder="1" applyAlignment="1">
      <alignment horizontal="center" vertical="center" wrapText="1"/>
    </xf>
    <xf numFmtId="0" fontId="3" fillId="0" borderId="71" xfId="0" applyFont="1" applyFill="1" applyBorder="1" applyAlignment="1">
      <alignment horizontal="center" vertical="center" wrapText="1"/>
    </xf>
    <xf numFmtId="177" fontId="6" fillId="3" borderId="69" xfId="0" applyNumberFormat="1" applyFont="1" applyFill="1" applyBorder="1" applyAlignment="1">
      <alignment horizontal="center" vertical="center" wrapText="1"/>
    </xf>
    <xf numFmtId="177" fontId="6" fillId="3" borderId="75" xfId="0" applyNumberFormat="1" applyFont="1" applyFill="1" applyBorder="1" applyAlignment="1">
      <alignment horizontal="center" vertical="center" wrapText="1"/>
    </xf>
    <xf numFmtId="177" fontId="6" fillId="3" borderId="76" xfId="0" applyNumberFormat="1" applyFont="1" applyFill="1" applyBorder="1" applyAlignment="1">
      <alignment horizontal="center" vertical="center" wrapText="1"/>
    </xf>
    <xf numFmtId="177" fontId="6" fillId="3" borderId="71" xfId="0" applyNumberFormat="1"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177" fontId="6" fillId="3" borderId="80" xfId="0" applyNumberFormat="1" applyFont="1" applyFill="1" applyBorder="1" applyAlignment="1">
      <alignment horizontal="center" vertical="center" wrapText="1"/>
    </xf>
    <xf numFmtId="177" fontId="6" fillId="3" borderId="86" xfId="0" applyNumberFormat="1" applyFont="1" applyFill="1" applyBorder="1" applyAlignment="1">
      <alignment horizontal="center" vertical="center" wrapText="1"/>
    </xf>
    <xf numFmtId="177" fontId="6" fillId="3" borderId="87" xfId="0" applyNumberFormat="1" applyFont="1" applyFill="1" applyBorder="1" applyAlignment="1">
      <alignment horizontal="center" vertical="center" wrapText="1"/>
    </xf>
    <xf numFmtId="177" fontId="6" fillId="3" borderId="82" xfId="0" applyNumberFormat="1" applyFont="1" applyFill="1" applyBorder="1" applyAlignment="1">
      <alignment horizontal="center" vertical="center" wrapText="1"/>
    </xf>
    <xf numFmtId="0" fontId="6" fillId="3" borderId="89" xfId="0" applyFont="1" applyFill="1" applyBorder="1" applyAlignment="1" applyProtection="1">
      <alignment horizontal="center" vertical="center"/>
      <protection locked="0"/>
    </xf>
    <xf numFmtId="0" fontId="6" fillId="3" borderId="90" xfId="0" applyFont="1" applyFill="1" applyBorder="1" applyAlignment="1" applyProtection="1">
      <alignment horizontal="center" vertical="center"/>
      <protection locked="0"/>
    </xf>
    <xf numFmtId="0" fontId="6" fillId="3" borderId="91" xfId="0" applyFont="1" applyFill="1" applyBorder="1" applyAlignment="1" applyProtection="1">
      <alignment horizontal="center" vertical="center"/>
      <protection locked="0"/>
    </xf>
    <xf numFmtId="0" fontId="6" fillId="3" borderId="51" xfId="0" applyFont="1" applyFill="1" applyBorder="1" applyAlignment="1" applyProtection="1">
      <alignment horizontal="center" vertical="center" wrapText="1"/>
      <protection locked="0"/>
    </xf>
    <xf numFmtId="0" fontId="6" fillId="3" borderId="79" xfId="0" applyFont="1" applyFill="1" applyBorder="1" applyAlignment="1" applyProtection="1">
      <alignment horizontal="center" vertical="center" wrapText="1"/>
      <protection locked="0"/>
    </xf>
    <xf numFmtId="0" fontId="6" fillId="3" borderId="92" xfId="0" applyFont="1" applyFill="1" applyBorder="1" applyAlignment="1" applyProtection="1">
      <alignment horizontal="center" vertical="center" wrapText="1"/>
      <protection locked="0"/>
    </xf>
    <xf numFmtId="0" fontId="6" fillId="3" borderId="90" xfId="0" applyFont="1" applyFill="1" applyBorder="1" applyAlignment="1" applyProtection="1">
      <alignment horizontal="center" vertical="center" wrapText="1"/>
      <protection locked="0"/>
    </xf>
    <xf numFmtId="0" fontId="6" fillId="3" borderId="93" xfId="0" applyFont="1" applyFill="1" applyBorder="1" applyAlignment="1" applyProtection="1">
      <alignment horizontal="center" vertical="center" wrapText="1"/>
      <protection locked="0"/>
    </xf>
    <xf numFmtId="0" fontId="6" fillId="3" borderId="52" xfId="0" applyFont="1" applyFill="1" applyBorder="1" applyAlignment="1" applyProtection="1">
      <alignment horizontal="center" vertical="center" wrapText="1"/>
      <protection locked="0"/>
    </xf>
    <xf numFmtId="0" fontId="6" fillId="3" borderId="53" xfId="0" applyFont="1" applyFill="1" applyBorder="1" applyAlignment="1" applyProtection="1">
      <alignment horizontal="center" vertical="center" wrapText="1"/>
      <protection locked="0"/>
    </xf>
    <xf numFmtId="0" fontId="6" fillId="3" borderId="88" xfId="0" applyFont="1" applyFill="1" applyBorder="1" applyAlignment="1" applyProtection="1">
      <alignment horizontal="center" vertical="center" wrapText="1"/>
      <protection locked="0"/>
    </xf>
    <xf numFmtId="0" fontId="3" fillId="0" borderId="94" xfId="0" applyFont="1" applyFill="1" applyBorder="1" applyAlignment="1">
      <alignment horizontal="center" vertical="center" wrapText="1"/>
    </xf>
    <xf numFmtId="0" fontId="3" fillId="0" borderId="95" xfId="0" applyFont="1" applyFill="1" applyBorder="1" applyAlignment="1">
      <alignment horizontal="center" vertical="center" wrapText="1"/>
    </xf>
    <xf numFmtId="0" fontId="3" fillId="0" borderId="96" xfId="0" applyFont="1" applyFill="1" applyBorder="1" applyAlignment="1">
      <alignment horizontal="center" vertical="center" wrapText="1"/>
    </xf>
    <xf numFmtId="1" fontId="6" fillId="3" borderId="97" xfId="0" applyNumberFormat="1" applyFont="1" applyFill="1" applyBorder="1" applyAlignment="1">
      <alignment horizontal="center" vertical="center" wrapText="1"/>
    </xf>
    <xf numFmtId="1" fontId="6" fillId="3" borderId="98" xfId="0" applyNumberFormat="1" applyFont="1" applyFill="1" applyBorder="1" applyAlignment="1">
      <alignment horizontal="center" vertical="center" wrapText="1"/>
    </xf>
    <xf numFmtId="1" fontId="6" fillId="3" borderId="99" xfId="0" applyNumberFormat="1" applyFont="1" applyFill="1" applyBorder="1" applyAlignment="1">
      <alignment horizontal="center" vertical="center" wrapText="1"/>
    </xf>
    <xf numFmtId="1" fontId="6" fillId="3" borderId="100" xfId="0" applyNumberFormat="1" applyFont="1" applyFill="1" applyBorder="1" applyAlignment="1">
      <alignment horizontal="center" vertical="center" wrapText="1"/>
    </xf>
    <xf numFmtId="0" fontId="6" fillId="3" borderId="89" xfId="0" applyFont="1" applyFill="1" applyBorder="1" applyAlignment="1" applyProtection="1">
      <alignment horizontal="left" vertical="center" wrapText="1"/>
      <protection locked="0"/>
    </xf>
    <xf numFmtId="0" fontId="6" fillId="3" borderId="90" xfId="0" applyFont="1" applyFill="1" applyBorder="1" applyAlignment="1" applyProtection="1">
      <alignment horizontal="left" vertical="center" wrapText="1"/>
      <protection locked="0"/>
    </xf>
    <xf numFmtId="0" fontId="6" fillId="3" borderId="93" xfId="0" applyFont="1" applyFill="1" applyBorder="1" applyAlignment="1" applyProtection="1">
      <alignment horizontal="left" vertical="center" wrapText="1"/>
      <protection locked="0"/>
    </xf>
    <xf numFmtId="0" fontId="6" fillId="3" borderId="89" xfId="0" applyFont="1" applyFill="1" applyBorder="1" applyAlignment="1" applyProtection="1">
      <alignment horizontal="center" vertical="center" shrinkToFit="1"/>
      <protection locked="0"/>
    </xf>
    <xf numFmtId="0" fontId="6" fillId="3" borderId="90" xfId="0" applyFont="1" applyFill="1" applyBorder="1" applyAlignment="1" applyProtection="1">
      <alignment horizontal="center" vertical="center" shrinkToFit="1"/>
      <protection locked="0"/>
    </xf>
    <xf numFmtId="0" fontId="6" fillId="3" borderId="91" xfId="0" applyFont="1" applyFill="1" applyBorder="1" applyAlignment="1" applyProtection="1">
      <alignment horizontal="center" vertical="center" shrinkToFit="1"/>
      <protection locked="0"/>
    </xf>
    <xf numFmtId="0" fontId="6" fillId="3" borderId="55" xfId="0" applyFont="1" applyFill="1" applyBorder="1" applyAlignment="1" applyProtection="1">
      <alignment horizontal="center" vertical="center" shrinkToFit="1"/>
      <protection locked="0"/>
    </xf>
    <xf numFmtId="0" fontId="6" fillId="3" borderId="0" xfId="0" applyFont="1" applyFill="1" applyBorder="1" applyAlignment="1" applyProtection="1">
      <alignment horizontal="center" vertical="center" shrinkToFit="1"/>
      <protection locked="0"/>
    </xf>
    <xf numFmtId="0" fontId="6" fillId="3" borderId="26" xfId="0" applyFont="1" applyFill="1" applyBorder="1" applyAlignment="1" applyProtection="1">
      <alignment horizontal="center" vertical="center" shrinkToFit="1"/>
      <protection locked="0"/>
    </xf>
    <xf numFmtId="0" fontId="6" fillId="3" borderId="77" xfId="0" applyFont="1" applyFill="1" applyBorder="1" applyAlignment="1" applyProtection="1">
      <alignment horizontal="center" vertical="center" shrinkToFit="1"/>
      <protection locked="0"/>
    </xf>
    <xf numFmtId="0" fontId="6" fillId="3" borderId="53" xfId="0" applyFont="1" applyFill="1" applyBorder="1" applyAlignment="1" applyProtection="1">
      <alignment horizontal="center" vertical="center" shrinkToFit="1"/>
      <protection locked="0"/>
    </xf>
    <xf numFmtId="0" fontId="6" fillId="3" borderId="78" xfId="0" applyFont="1" applyFill="1" applyBorder="1" applyAlignment="1" applyProtection="1">
      <alignment horizontal="center" vertical="center" shrinkToFit="1"/>
      <protection locked="0"/>
    </xf>
    <xf numFmtId="0" fontId="4" fillId="3" borderId="109" xfId="0" applyFont="1" applyFill="1" applyBorder="1" applyAlignment="1">
      <alignment horizontal="center" vertical="center" wrapText="1"/>
    </xf>
    <xf numFmtId="0" fontId="4" fillId="3" borderId="110" xfId="0" applyFont="1" applyFill="1" applyBorder="1" applyAlignment="1">
      <alignment horizontal="center" vertical="center" wrapText="1"/>
    </xf>
    <xf numFmtId="0" fontId="4" fillId="3" borderId="111" xfId="0" applyFont="1" applyFill="1" applyBorder="1" applyAlignment="1">
      <alignment horizontal="center" vertical="center" wrapText="1"/>
    </xf>
    <xf numFmtId="0" fontId="4" fillId="3" borderId="116" xfId="0" applyFont="1" applyFill="1" applyBorder="1" applyAlignment="1">
      <alignment horizontal="center" vertical="center" wrapText="1"/>
    </xf>
    <xf numFmtId="0" fontId="4" fillId="3" borderId="117" xfId="0" applyFont="1" applyFill="1" applyBorder="1" applyAlignment="1">
      <alignment horizontal="center" vertical="center" wrapText="1"/>
    </xf>
    <xf numFmtId="0" fontId="4" fillId="3" borderId="118" xfId="0" applyFont="1" applyFill="1" applyBorder="1" applyAlignment="1">
      <alignment horizontal="center" vertical="center" wrapText="1"/>
    </xf>
    <xf numFmtId="0" fontId="10" fillId="0" borderId="45" xfId="0" applyFont="1" applyFill="1" applyBorder="1" applyAlignment="1">
      <alignment horizontal="left" vertical="center" wrapText="1"/>
    </xf>
    <xf numFmtId="0" fontId="10" fillId="0" borderId="43" xfId="0" applyFont="1" applyFill="1" applyBorder="1" applyAlignment="1">
      <alignment horizontal="left" vertical="center" wrapText="1"/>
    </xf>
    <xf numFmtId="177" fontId="4" fillId="3" borderId="109" xfId="0" applyNumberFormat="1" applyFont="1" applyFill="1" applyBorder="1" applyAlignment="1">
      <alignment horizontal="center" vertical="center" wrapText="1"/>
    </xf>
    <xf numFmtId="177" fontId="4" fillId="3" borderId="110" xfId="0" applyNumberFormat="1" applyFont="1" applyFill="1" applyBorder="1" applyAlignment="1">
      <alignment horizontal="center" vertical="center" wrapText="1"/>
    </xf>
    <xf numFmtId="177" fontId="4" fillId="3" borderId="111" xfId="0" applyNumberFormat="1" applyFont="1" applyFill="1" applyBorder="1" applyAlignment="1">
      <alignment horizontal="center" vertical="center" wrapText="1"/>
    </xf>
    <xf numFmtId="177" fontId="4" fillId="3" borderId="116" xfId="0" applyNumberFormat="1" applyFont="1" applyFill="1" applyBorder="1" applyAlignment="1">
      <alignment horizontal="center" vertical="center" wrapText="1"/>
    </xf>
    <xf numFmtId="177" fontId="4" fillId="3" borderId="117" xfId="0" applyNumberFormat="1" applyFont="1" applyFill="1" applyBorder="1" applyAlignment="1">
      <alignment horizontal="center" vertical="center" wrapText="1"/>
    </xf>
    <xf numFmtId="177" fontId="4" fillId="3" borderId="118" xfId="0" applyNumberFormat="1" applyFont="1" applyFill="1" applyBorder="1" applyAlignment="1">
      <alignment horizontal="center" vertical="center" wrapText="1"/>
    </xf>
    <xf numFmtId="0" fontId="10" fillId="0" borderId="49" xfId="0" applyFont="1" applyFill="1" applyBorder="1" applyAlignment="1">
      <alignment horizontal="left" vertical="center" wrapText="1"/>
    </xf>
    <xf numFmtId="0" fontId="10" fillId="0" borderId="50" xfId="0" applyFont="1" applyFill="1" applyBorder="1" applyAlignment="1">
      <alignment horizontal="left" vertical="center" wrapText="1"/>
    </xf>
    <xf numFmtId="0" fontId="17" fillId="3" borderId="10" xfId="0" applyFont="1" applyFill="1" applyBorder="1" applyAlignment="1" applyProtection="1">
      <alignment horizontal="center" vertical="center"/>
    </xf>
    <xf numFmtId="0" fontId="7" fillId="3" borderId="0" xfId="0" applyFont="1" applyFill="1" applyAlignment="1" applyProtection="1">
      <alignment horizontal="center" vertical="center" shrinkToFit="1"/>
      <protection locked="0"/>
    </xf>
    <xf numFmtId="0" fontId="6" fillId="0" borderId="46" xfId="0" applyFont="1" applyBorder="1" applyAlignment="1">
      <alignment horizontal="center" vertical="center"/>
    </xf>
    <xf numFmtId="0" fontId="6" fillId="0" borderId="33" xfId="0" applyFont="1" applyBorder="1" applyAlignment="1">
      <alignment horizontal="center" vertical="center"/>
    </xf>
    <xf numFmtId="0" fontId="6" fillId="0" borderId="47" xfId="0" applyFont="1" applyBorder="1" applyAlignment="1">
      <alignment horizontal="center" vertical="center"/>
    </xf>
    <xf numFmtId="176" fontId="6" fillId="0" borderId="0" xfId="0" applyNumberFormat="1" applyFont="1" applyBorder="1" applyAlignment="1" applyProtection="1">
      <alignment horizontal="center" vertical="center"/>
    </xf>
    <xf numFmtId="0" fontId="4" fillId="0" borderId="119"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121"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6" fillId="0" borderId="22" xfId="0" applyFont="1" applyFill="1" applyBorder="1" applyAlignment="1">
      <alignment horizontal="center" vertical="center"/>
    </xf>
    <xf numFmtId="0" fontId="6" fillId="0" borderId="23" xfId="0" applyFont="1" applyFill="1" applyBorder="1" applyAlignment="1">
      <alignment horizontal="center" vertical="center"/>
    </xf>
    <xf numFmtId="0" fontId="6" fillId="0" borderId="24" xfId="0" applyFont="1" applyFill="1" applyBorder="1" applyAlignment="1">
      <alignment horizontal="center" vertical="center"/>
    </xf>
    <xf numFmtId="0" fontId="6" fillId="3" borderId="91" xfId="0" applyFont="1" applyFill="1" applyBorder="1" applyAlignment="1" applyProtection="1">
      <alignment horizontal="center" vertical="center" wrapText="1"/>
      <protection locked="0"/>
    </xf>
    <xf numFmtId="0" fontId="6" fillId="3" borderId="26" xfId="0" applyFont="1" applyFill="1" applyBorder="1" applyAlignment="1" applyProtection="1">
      <alignment horizontal="center" vertical="center" wrapText="1"/>
      <protection locked="0"/>
    </xf>
    <xf numFmtId="0" fontId="6" fillId="3" borderId="78" xfId="0" applyFont="1" applyFill="1" applyBorder="1" applyAlignment="1" applyProtection="1">
      <alignment horizontal="center" vertical="center" wrapText="1"/>
      <protection locked="0"/>
    </xf>
    <xf numFmtId="0" fontId="6" fillId="3" borderId="92" xfId="0" applyFont="1" applyFill="1" applyBorder="1" applyAlignment="1" applyProtection="1">
      <alignment horizontal="left" vertical="center" shrinkToFit="1"/>
      <protection locked="0"/>
    </xf>
    <xf numFmtId="0" fontId="6" fillId="3" borderId="90" xfId="0" applyFont="1" applyFill="1" applyBorder="1" applyAlignment="1" applyProtection="1">
      <alignment horizontal="left" vertical="center" shrinkToFit="1"/>
      <protection locked="0"/>
    </xf>
    <xf numFmtId="0" fontId="6" fillId="3" borderId="91" xfId="0" applyFont="1" applyFill="1" applyBorder="1" applyAlignment="1" applyProtection="1">
      <alignment horizontal="left" vertical="center" shrinkToFit="1"/>
      <protection locked="0"/>
    </xf>
    <xf numFmtId="0" fontId="6" fillId="3" borderId="7" xfId="0" applyFont="1" applyFill="1" applyBorder="1" applyAlignment="1" applyProtection="1">
      <alignment horizontal="left" vertical="center" shrinkToFit="1"/>
      <protection locked="0"/>
    </xf>
    <xf numFmtId="0" fontId="6" fillId="3" borderId="0" xfId="0" applyFont="1" applyFill="1" applyBorder="1" applyAlignment="1" applyProtection="1">
      <alignment horizontal="left" vertical="center" shrinkToFit="1"/>
      <protection locked="0"/>
    </xf>
    <xf numFmtId="0" fontId="6" fillId="3" borderId="26" xfId="0" applyFont="1" applyFill="1" applyBorder="1" applyAlignment="1" applyProtection="1">
      <alignment horizontal="left" vertical="center" shrinkToFit="1"/>
      <protection locked="0"/>
    </xf>
    <xf numFmtId="0" fontId="6" fillId="3" borderId="52" xfId="0" applyFont="1" applyFill="1" applyBorder="1" applyAlignment="1" applyProtection="1">
      <alignment horizontal="left" vertical="center" shrinkToFit="1"/>
      <protection locked="0"/>
    </xf>
    <xf numFmtId="0" fontId="6" fillId="3" borderId="53" xfId="0" applyFont="1" applyFill="1" applyBorder="1" applyAlignment="1" applyProtection="1">
      <alignment horizontal="left" vertical="center" shrinkToFit="1"/>
      <protection locked="0"/>
    </xf>
    <xf numFmtId="0" fontId="6" fillId="3" borderId="78" xfId="0" applyFont="1" applyFill="1" applyBorder="1" applyAlignment="1" applyProtection="1">
      <alignment horizontal="left" vertical="center" shrinkToFit="1"/>
      <protection locked="0"/>
    </xf>
    <xf numFmtId="177" fontId="6" fillId="3" borderId="130" xfId="0" applyNumberFormat="1" applyFont="1" applyFill="1" applyBorder="1" applyAlignment="1">
      <alignment horizontal="center" vertical="center" wrapText="1"/>
    </xf>
    <xf numFmtId="177" fontId="6" fillId="3" borderId="100" xfId="0" applyNumberFormat="1" applyFont="1" applyFill="1" applyBorder="1" applyAlignment="1">
      <alignment horizontal="center" vertical="center" wrapText="1"/>
    </xf>
    <xf numFmtId="0" fontId="6" fillId="3" borderId="21" xfId="0" applyFont="1" applyFill="1" applyBorder="1" applyAlignment="1" applyProtection="1">
      <alignment horizontal="center" vertical="center" shrinkToFit="1"/>
      <protection locked="0"/>
    </xf>
    <xf numFmtId="0" fontId="6" fillId="3" borderId="2" xfId="0" applyFont="1" applyFill="1" applyBorder="1" applyAlignment="1" applyProtection="1">
      <alignment horizontal="center" vertical="center" shrinkToFit="1"/>
      <protection locked="0"/>
    </xf>
    <xf numFmtId="0" fontId="6" fillId="3" borderId="27" xfId="0" applyFont="1" applyFill="1" applyBorder="1" applyAlignment="1" applyProtection="1">
      <alignment horizontal="center" vertical="center" shrinkToFit="1"/>
      <protection locked="0"/>
    </xf>
    <xf numFmtId="0" fontId="6" fillId="3" borderId="27" xfId="0" applyFont="1" applyFill="1" applyBorder="1" applyAlignment="1" applyProtection="1">
      <alignment horizontal="center" vertical="center" wrapText="1"/>
      <protection locked="0"/>
    </xf>
    <xf numFmtId="0" fontId="6" fillId="3" borderId="1" xfId="0" applyFont="1" applyFill="1" applyBorder="1" applyAlignment="1" applyProtection="1">
      <alignment horizontal="left" vertical="center" shrinkToFit="1"/>
      <protection locked="0"/>
    </xf>
    <xf numFmtId="0" fontId="6" fillId="3" borderId="2" xfId="0" applyFont="1" applyFill="1" applyBorder="1" applyAlignment="1" applyProtection="1">
      <alignment horizontal="left" vertical="center" shrinkToFit="1"/>
      <protection locked="0"/>
    </xf>
    <xf numFmtId="0" fontId="6" fillId="3" borderId="27" xfId="0" applyFont="1" applyFill="1" applyBorder="1" applyAlignment="1" applyProtection="1">
      <alignment horizontal="left" vertical="center" shrinkToFit="1"/>
      <protection locked="0"/>
    </xf>
    <xf numFmtId="177" fontId="6" fillId="3" borderId="126" xfId="0" applyNumberFormat="1" applyFont="1" applyFill="1" applyBorder="1" applyAlignment="1">
      <alignment horizontal="center" vertical="center" wrapText="1"/>
    </xf>
    <xf numFmtId="177" fontId="6" fillId="3" borderId="68" xfId="0" applyNumberFormat="1" applyFont="1" applyFill="1" applyBorder="1" applyAlignment="1">
      <alignment horizontal="center" vertical="center" wrapText="1"/>
    </xf>
    <xf numFmtId="177" fontId="6" fillId="3" borderId="97" xfId="0" applyNumberFormat="1" applyFont="1" applyFill="1" applyBorder="1" applyAlignment="1">
      <alignment horizontal="center" vertical="center" wrapText="1"/>
    </xf>
    <xf numFmtId="177" fontId="6" fillId="3" borderId="128" xfId="0" applyNumberFormat="1" applyFont="1" applyFill="1" applyBorder="1" applyAlignment="1">
      <alignment horizontal="center" vertical="center" wrapText="1"/>
    </xf>
    <xf numFmtId="177" fontId="6" fillId="3" borderId="131" xfId="0" applyNumberFormat="1" applyFont="1" applyFill="1" applyBorder="1" applyAlignment="1">
      <alignment horizontal="center" vertical="center" wrapText="1"/>
    </xf>
    <xf numFmtId="177" fontId="6" fillId="3" borderId="65" xfId="0" applyNumberFormat="1" applyFont="1" applyFill="1" applyBorder="1" applyAlignment="1">
      <alignment horizontal="center" vertical="center" wrapText="1"/>
    </xf>
    <xf numFmtId="0" fontId="6" fillId="3" borderId="57" xfId="0" applyFont="1" applyFill="1" applyBorder="1" applyAlignment="1" applyProtection="1">
      <alignment horizontal="center" vertical="center" shrinkToFit="1"/>
      <protection locked="0"/>
    </xf>
    <xf numFmtId="0" fontId="6" fillId="3" borderId="15" xfId="0" applyFont="1" applyFill="1" applyBorder="1" applyAlignment="1" applyProtection="1">
      <alignment horizontal="center" vertical="center" shrinkToFit="1"/>
      <protection locked="0"/>
    </xf>
    <xf numFmtId="0" fontId="6" fillId="3" borderId="25" xfId="0" applyFont="1" applyFill="1" applyBorder="1" applyAlignment="1" applyProtection="1">
      <alignment horizontal="center" vertical="center" shrinkToFit="1"/>
      <protection locked="0"/>
    </xf>
    <xf numFmtId="0" fontId="6" fillId="3" borderId="58" xfId="0" applyFont="1" applyFill="1" applyBorder="1" applyAlignment="1" applyProtection="1">
      <alignment horizontal="center" vertical="center" wrapText="1"/>
      <protection locked="0"/>
    </xf>
    <xf numFmtId="0" fontId="6" fillId="3" borderId="14" xfId="0" applyFont="1" applyFill="1" applyBorder="1" applyAlignment="1" applyProtection="1">
      <alignment horizontal="center" vertical="center" wrapText="1"/>
      <protection locked="0"/>
    </xf>
    <xf numFmtId="0" fontId="6" fillId="3" borderId="15" xfId="0" applyFont="1" applyFill="1" applyBorder="1" applyAlignment="1" applyProtection="1">
      <alignment horizontal="center" vertical="center" wrapText="1"/>
      <protection locked="0"/>
    </xf>
    <xf numFmtId="0" fontId="6" fillId="3" borderId="25" xfId="0" applyFont="1" applyFill="1" applyBorder="1" applyAlignment="1" applyProtection="1">
      <alignment horizontal="center" vertical="center" wrapText="1"/>
      <protection locked="0"/>
    </xf>
    <xf numFmtId="0" fontId="6" fillId="3" borderId="14" xfId="0" applyFont="1" applyFill="1" applyBorder="1" applyAlignment="1" applyProtection="1">
      <alignment horizontal="left" vertical="center" shrinkToFit="1"/>
      <protection locked="0"/>
    </xf>
    <xf numFmtId="0" fontId="6" fillId="3" borderId="15" xfId="0" applyFont="1" applyFill="1" applyBorder="1" applyAlignment="1" applyProtection="1">
      <alignment horizontal="left" vertical="center" shrinkToFit="1"/>
      <protection locked="0"/>
    </xf>
    <xf numFmtId="0" fontId="6" fillId="3" borderId="25" xfId="0" applyFont="1" applyFill="1" applyBorder="1" applyAlignment="1" applyProtection="1">
      <alignment horizontal="left" vertical="center" shrinkToFit="1"/>
      <protection locked="0"/>
    </xf>
    <xf numFmtId="0" fontId="10" fillId="0" borderId="123" xfId="0" applyFont="1" applyBorder="1" applyAlignment="1">
      <alignment horizontal="center" vertical="center"/>
    </xf>
    <xf numFmtId="0" fontId="10" fillId="0" borderId="124" xfId="0" applyFont="1" applyBorder="1" applyAlignment="1">
      <alignment horizontal="center" vertical="center"/>
    </xf>
    <xf numFmtId="0" fontId="10" fillId="0" borderId="125" xfId="0" applyFont="1" applyBorder="1" applyAlignment="1">
      <alignment horizontal="center" vertical="center"/>
    </xf>
    <xf numFmtId="177" fontId="10" fillId="0" borderId="144" xfId="0" applyNumberFormat="1" applyFont="1" applyBorder="1" applyAlignment="1">
      <alignment horizontal="center" vertical="center" shrinkToFit="1"/>
    </xf>
    <xf numFmtId="177" fontId="10" fillId="0" borderId="110" xfId="0" applyNumberFormat="1" applyFont="1" applyBorder="1" applyAlignment="1">
      <alignment horizontal="center" vertical="center" shrinkToFit="1"/>
    </xf>
    <xf numFmtId="177" fontId="10" fillId="0" borderId="146" xfId="0" applyNumberFormat="1" applyFont="1" applyBorder="1" applyAlignment="1">
      <alignment horizontal="center" vertical="center" shrinkToFit="1"/>
    </xf>
    <xf numFmtId="177" fontId="10" fillId="0" borderId="113" xfId="0" applyNumberFormat="1" applyFont="1" applyBorder="1" applyAlignment="1">
      <alignment horizontal="center" vertical="center" shrinkToFit="1"/>
    </xf>
    <xf numFmtId="177" fontId="10" fillId="0" borderId="149" xfId="0" applyNumberFormat="1" applyFont="1" applyBorder="1" applyAlignment="1">
      <alignment horizontal="center" vertical="center" shrinkToFit="1"/>
    </xf>
    <xf numFmtId="177" fontId="10" fillId="0" borderId="117" xfId="0" applyNumberFormat="1" applyFont="1" applyBorder="1" applyAlignment="1">
      <alignment horizontal="center" vertical="center" shrinkToFit="1"/>
    </xf>
    <xf numFmtId="0" fontId="4" fillId="0" borderId="109" xfId="0" applyFont="1" applyBorder="1" applyAlignment="1">
      <alignment horizontal="center" vertical="center" wrapText="1"/>
    </xf>
    <xf numFmtId="0" fontId="4" fillId="0" borderId="110" xfId="0" applyFont="1" applyBorder="1" applyAlignment="1">
      <alignment horizontal="center" vertical="center" wrapText="1"/>
    </xf>
    <xf numFmtId="0" fontId="4" fillId="0" borderId="111" xfId="0" applyFont="1" applyBorder="1" applyAlignment="1">
      <alignment horizontal="center" vertical="center" wrapText="1"/>
    </xf>
    <xf numFmtId="0" fontId="4" fillId="0" borderId="112" xfId="0" applyFont="1" applyBorder="1" applyAlignment="1">
      <alignment horizontal="center" vertical="center" wrapText="1"/>
    </xf>
    <xf numFmtId="0" fontId="4" fillId="0" borderId="113" xfId="0" applyFont="1" applyBorder="1" applyAlignment="1">
      <alignment horizontal="center" vertical="center" wrapText="1"/>
    </xf>
    <xf numFmtId="0" fontId="4" fillId="0" borderId="114" xfId="0" applyFont="1" applyBorder="1" applyAlignment="1">
      <alignment horizontal="center" vertical="center" wrapText="1"/>
    </xf>
    <xf numFmtId="0" fontId="4" fillId="0" borderId="116" xfId="0" applyFont="1" applyBorder="1" applyAlignment="1">
      <alignment horizontal="center" vertical="center" wrapText="1"/>
    </xf>
    <xf numFmtId="0" fontId="4" fillId="0" borderId="117" xfId="0" applyFont="1" applyBorder="1" applyAlignment="1">
      <alignment horizontal="center" vertical="center" wrapText="1"/>
    </xf>
    <xf numFmtId="0" fontId="4" fillId="0" borderId="118" xfId="0" applyFont="1" applyBorder="1" applyAlignment="1">
      <alignment horizontal="center" vertical="center" wrapText="1"/>
    </xf>
    <xf numFmtId="0" fontId="10" fillId="0" borderId="83" xfId="0" applyFont="1" applyBorder="1" applyAlignment="1">
      <alignment horizontal="center" vertical="center"/>
    </xf>
    <xf numFmtId="0" fontId="10" fillId="0" borderId="84" xfId="0" applyFont="1" applyBorder="1" applyAlignment="1">
      <alignment horizontal="center" vertical="center"/>
    </xf>
    <xf numFmtId="0" fontId="10" fillId="0" borderId="85" xfId="0" applyFont="1" applyBorder="1" applyAlignment="1">
      <alignment horizontal="center" vertical="center"/>
    </xf>
    <xf numFmtId="0" fontId="10" fillId="0" borderId="133" xfId="0" applyFont="1" applyBorder="1" applyAlignment="1">
      <alignment horizontal="center" vertical="center"/>
    </xf>
    <xf numFmtId="0" fontId="10" fillId="0" borderId="134" xfId="0" applyFont="1" applyBorder="1" applyAlignment="1">
      <alignment horizontal="center" vertical="center"/>
    </xf>
    <xf numFmtId="0" fontId="10" fillId="0" borderId="135" xfId="0" applyFont="1" applyBorder="1" applyAlignment="1">
      <alignment horizontal="center" vertical="center"/>
    </xf>
    <xf numFmtId="0" fontId="6" fillId="0" borderId="122" xfId="0" applyFont="1" applyBorder="1" applyAlignment="1">
      <alignment horizontal="center" vertical="center"/>
    </xf>
    <xf numFmtId="0" fontId="6" fillId="0" borderId="127" xfId="0" applyFont="1" applyBorder="1" applyAlignment="1">
      <alignment horizontal="center" vertical="center"/>
    </xf>
    <xf numFmtId="0" fontId="6" fillId="3" borderId="33" xfId="0" applyFont="1" applyFill="1" applyBorder="1" applyAlignment="1" applyProtection="1">
      <alignment horizontal="center" vertical="center"/>
      <protection locked="0"/>
    </xf>
    <xf numFmtId="0" fontId="6" fillId="3" borderId="24" xfId="0" applyFont="1" applyFill="1" applyBorder="1" applyAlignment="1" applyProtection="1">
      <alignment horizontal="center" vertical="center"/>
      <protection locked="0"/>
    </xf>
    <xf numFmtId="0" fontId="6" fillId="3" borderId="23" xfId="0" applyFont="1" applyFill="1" applyBorder="1" applyAlignment="1" applyProtection="1">
      <alignment horizontal="center" vertical="center"/>
      <protection locked="0"/>
    </xf>
    <xf numFmtId="0" fontId="6" fillId="3" borderId="46" xfId="0" applyFont="1" applyFill="1" applyBorder="1" applyAlignment="1" applyProtection="1">
      <alignment horizontal="center" vertical="center"/>
      <protection locked="0"/>
    </xf>
    <xf numFmtId="0" fontId="6" fillId="3" borderId="40" xfId="0" applyFont="1" applyFill="1" applyBorder="1" applyAlignment="1" applyProtection="1">
      <alignment horizontal="center" vertical="center"/>
      <protection locked="0"/>
    </xf>
    <xf numFmtId="0" fontId="6" fillId="3" borderId="45" xfId="0" applyFont="1" applyFill="1" applyBorder="1" applyAlignment="1" applyProtection="1">
      <alignment horizontal="center" vertical="center"/>
      <protection locked="0"/>
    </xf>
    <xf numFmtId="0" fontId="6" fillId="3" borderId="43" xfId="0" applyFont="1" applyFill="1" applyBorder="1" applyAlignment="1" applyProtection="1">
      <alignment horizontal="center" vertical="center"/>
      <protection locked="0"/>
    </xf>
    <xf numFmtId="0" fontId="6" fillId="3" borderId="1" xfId="0" applyFont="1" applyFill="1" applyBorder="1" applyAlignment="1" applyProtection="1">
      <alignment horizontal="center" vertical="center" shrinkToFit="1"/>
      <protection locked="0"/>
    </xf>
    <xf numFmtId="0" fontId="6" fillId="3" borderId="7" xfId="0" applyFont="1" applyFill="1" applyBorder="1" applyAlignment="1" applyProtection="1">
      <alignment horizontal="center" vertical="center" shrinkToFit="1"/>
      <protection locked="0"/>
    </xf>
    <xf numFmtId="0" fontId="6" fillId="0" borderId="2" xfId="0" quotePrefix="1" applyFont="1" applyBorder="1" applyAlignment="1">
      <alignment horizontal="center" vertical="center"/>
    </xf>
    <xf numFmtId="0" fontId="6" fillId="0" borderId="2" xfId="0" applyFont="1" applyBorder="1" applyAlignment="1">
      <alignment horizontal="center" vertical="center"/>
    </xf>
    <xf numFmtId="0" fontId="14" fillId="0" borderId="20" xfId="0" applyFont="1" applyBorder="1" applyAlignment="1">
      <alignment horizontal="center" vertical="center" wrapText="1"/>
    </xf>
    <xf numFmtId="0" fontId="14" fillId="0" borderId="37" xfId="0" applyFont="1" applyBorder="1" applyAlignment="1">
      <alignment horizontal="center" vertical="center" wrapText="1"/>
    </xf>
    <xf numFmtId="0" fontId="14" fillId="0" borderId="38" xfId="0" applyFont="1" applyBorder="1" applyAlignment="1">
      <alignment horizontal="center" vertical="center" wrapText="1"/>
    </xf>
    <xf numFmtId="0" fontId="6" fillId="0" borderId="3" xfId="0" applyFont="1" applyBorder="1" applyAlignment="1">
      <alignment horizontal="center" vertical="center"/>
    </xf>
    <xf numFmtId="0" fontId="6" fillId="0" borderId="55" xfId="0" applyFont="1" applyBorder="1" applyAlignment="1">
      <alignment horizontal="center" vertical="center"/>
    </xf>
    <xf numFmtId="0" fontId="6" fillId="0" borderId="0" xfId="0" applyFont="1" applyBorder="1" applyAlignment="1">
      <alignment horizontal="center" vertical="center"/>
    </xf>
    <xf numFmtId="0" fontId="6" fillId="0" borderId="8" xfId="0" applyFont="1" applyBorder="1" applyAlignment="1">
      <alignment horizontal="center" vertical="center"/>
    </xf>
    <xf numFmtId="0" fontId="6" fillId="0" borderId="57"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10" fillId="0" borderId="1"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26"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25" xfId="0" applyFont="1" applyBorder="1" applyAlignment="1">
      <alignment horizontal="center" vertical="center" wrapText="1"/>
    </xf>
    <xf numFmtId="0" fontId="6" fillId="3" borderId="92" xfId="0" applyFont="1" applyFill="1" applyBorder="1" applyAlignment="1" applyProtection="1">
      <alignment horizontal="center" vertical="center" shrinkToFit="1"/>
      <protection locked="0"/>
    </xf>
    <xf numFmtId="0" fontId="6" fillId="3" borderId="130" xfId="0" applyFont="1" applyFill="1" applyBorder="1" applyAlignment="1">
      <alignment horizontal="center" vertical="center" wrapText="1"/>
    </xf>
    <xf numFmtId="0" fontId="6" fillId="3" borderId="100" xfId="0" applyFont="1" applyFill="1" applyBorder="1" applyAlignment="1">
      <alignment horizontal="center" vertical="center" wrapText="1"/>
    </xf>
    <xf numFmtId="0" fontId="6" fillId="3" borderId="126" xfId="0" applyFont="1" applyFill="1" applyBorder="1" applyAlignment="1">
      <alignment horizontal="center" vertical="center" wrapText="1"/>
    </xf>
    <xf numFmtId="0" fontId="6" fillId="3" borderId="68" xfId="0" applyFont="1" applyFill="1" applyBorder="1" applyAlignment="1">
      <alignment horizontal="center" vertical="center" wrapText="1"/>
    </xf>
    <xf numFmtId="0" fontId="6" fillId="3" borderId="52" xfId="0" applyFont="1" applyFill="1" applyBorder="1" applyAlignment="1" applyProtection="1">
      <alignment horizontal="center" vertical="center" shrinkToFit="1"/>
      <protection locked="0"/>
    </xf>
    <xf numFmtId="0" fontId="6" fillId="3" borderId="47" xfId="0" applyFont="1" applyFill="1" applyBorder="1" applyAlignment="1" applyProtection="1">
      <alignment horizontal="center" vertical="center"/>
      <protection locked="0"/>
    </xf>
    <xf numFmtId="0" fontId="6" fillId="3" borderId="42" xfId="0" applyFont="1" applyFill="1" applyBorder="1" applyAlignment="1" applyProtection="1">
      <alignment horizontal="center" vertical="center"/>
      <protection locked="0"/>
    </xf>
    <xf numFmtId="0" fontId="6" fillId="3" borderId="49" xfId="0" applyFont="1" applyFill="1" applyBorder="1" applyAlignment="1" applyProtection="1">
      <alignment horizontal="center" vertical="center"/>
      <protection locked="0"/>
    </xf>
    <xf numFmtId="0" fontId="6" fillId="3" borderId="50" xfId="0" applyFont="1" applyFill="1" applyBorder="1" applyAlignment="1" applyProtection="1">
      <alignment horizontal="center" vertical="center"/>
      <protection locked="0"/>
    </xf>
    <xf numFmtId="0" fontId="6" fillId="3" borderId="14" xfId="0" applyFont="1" applyFill="1" applyBorder="1" applyAlignment="1" applyProtection="1">
      <alignment horizontal="center" vertical="center" shrinkToFit="1"/>
      <protection locked="0"/>
    </xf>
    <xf numFmtId="0" fontId="6" fillId="3" borderId="57" xfId="0" applyFont="1" applyFill="1" applyBorder="1" applyAlignment="1" applyProtection="1">
      <alignment horizontal="left" vertical="center" wrapText="1"/>
      <protection locked="0"/>
    </xf>
    <xf numFmtId="0" fontId="6" fillId="3" borderId="15" xfId="0" applyFont="1" applyFill="1" applyBorder="1" applyAlignment="1" applyProtection="1">
      <alignment horizontal="left" vertical="center" wrapText="1"/>
      <protection locked="0"/>
    </xf>
    <xf numFmtId="0" fontId="6" fillId="3" borderId="16" xfId="0" applyFont="1" applyFill="1" applyBorder="1" applyAlignment="1" applyProtection="1">
      <alignment horizontal="left" vertical="center" wrapText="1"/>
      <protection locked="0"/>
    </xf>
    <xf numFmtId="177" fontId="6" fillId="3" borderId="136" xfId="0" applyNumberFormat="1" applyFont="1" applyFill="1" applyBorder="1" applyAlignment="1">
      <alignment horizontal="center" vertical="center" wrapText="1"/>
    </xf>
    <xf numFmtId="177" fontId="6" fillId="3" borderId="103" xfId="0" applyNumberFormat="1" applyFont="1" applyFill="1" applyBorder="1" applyAlignment="1">
      <alignment horizontal="center" vertical="center" wrapText="1"/>
    </xf>
    <xf numFmtId="177" fontId="6" fillId="3" borderId="101" xfId="0" applyNumberFormat="1" applyFont="1" applyFill="1" applyBorder="1" applyAlignment="1">
      <alignment horizontal="center" vertical="center" wrapText="1"/>
    </xf>
  </cellXfs>
  <cellStyles count="2">
    <cellStyle name="桁区切り" xfId="1" builtinId="6"/>
    <cellStyle name="標準" xfId="0" builtinId="0"/>
  </cellStyles>
  <dxfs count="51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theme" Target="theme/theme1.xml" /><Relationship Id="rId3" Type="http://schemas.openxmlformats.org/officeDocument/2006/relationships/worksheet" Target="worksheets/sheet3.xml" /><Relationship Id="rId7" Type="http://schemas.openxmlformats.org/officeDocument/2006/relationships/worksheet" Target="worksheets/sheet7.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calcChain" Target="calcChain.xml" /><Relationship Id="rId5" Type="http://schemas.openxmlformats.org/officeDocument/2006/relationships/worksheet" Target="worksheets/sheet5.xml" /><Relationship Id="rId10" Type="http://schemas.openxmlformats.org/officeDocument/2006/relationships/sharedStrings" Target="sharedStrings.xml" /><Relationship Id="rId4" Type="http://schemas.openxmlformats.org/officeDocument/2006/relationships/worksheet" Target="worksheets/sheet4.xml" /><Relationship Id="rId9"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200-000002000000}"/>
            </a:ext>
          </a:extLst>
        </xdr:cNvPr>
        <xdr:cNvSpPr/>
      </xdr:nvSpPr>
      <xdr:spPr>
        <a:xfrm>
          <a:off x="542925" y="1386840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_rels/sheet2.xml.rels>&#65279;<?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_rels/sheet3.xml.rels>&#65279;<?xml version="1.0" encoding="UTF-8" standalone="yes"?><Relationships xmlns="http://schemas.openxmlformats.org/package/2006/relationships"><Relationship Id="rId2" Type="http://schemas.openxmlformats.org/officeDocument/2006/relationships/drawing" Target="../drawings/drawing1.xml" /><Relationship Id="rId1" Type="http://schemas.openxmlformats.org/officeDocument/2006/relationships/printerSettings" Target="../printerSettings/printerSettings3.bin" /></Relationships>
</file>

<file path=xl/worksheets/_rels/sheet4.xml.rels>&#65279;<?xml version="1.0" encoding="UTF-8" standalone="yes"?><Relationships xmlns="http://schemas.openxmlformats.org/package/2006/relationships"><Relationship Id="rId1" Type="http://schemas.openxmlformats.org/officeDocument/2006/relationships/printerSettings" Target="../printerSettings/printerSettings4.bin" /></Relationships>
</file>

<file path=xl/worksheets/_rels/sheet5.xml.rels>&#65279;<?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_rels/sheet6.xml.rels>&#65279;<?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7.xml.rels>&#65279;<?xml version="1.0" encoding="UTF-8" standalone="yes"?><Relationships xmlns="http://schemas.openxmlformats.org/package/2006/relationships"><Relationship Id="rId1" Type="http://schemas.openxmlformats.org/officeDocument/2006/relationships/printerSettings" Target="../printerSettings/printerSettings7.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F74"/>
  <sheetViews>
    <sheetView showGridLines="0" tabSelected="1" view="pageBreakPreview" zoomScaleNormal="55" zoomScaleSheetLayoutView="100" workbookViewId="0"/>
  </sheetViews>
  <sheetFormatPr defaultColWidth="4.5" defaultRowHeight="20.25" customHeight="1" x14ac:dyDescent="0.45"/>
  <cols>
    <col min="1" max="1" width="1.3984375" style="3" customWidth="1"/>
    <col min="2" max="56" width="5.59765625" style="3" customWidth="1"/>
    <col min="57" max="16384" width="4.5" style="3"/>
  </cols>
  <sheetData>
    <row r="1" spans="1:57" s="5" customFormat="1" ht="20.25" customHeight="1" x14ac:dyDescent="0.45">
      <c r="A1" s="7"/>
      <c r="B1" s="7"/>
      <c r="C1" s="8" t="s">
        <v>250</v>
      </c>
      <c r="D1" s="8"/>
      <c r="E1" s="7"/>
      <c r="F1" s="7"/>
      <c r="G1" s="9" t="s">
        <v>13</v>
      </c>
      <c r="H1" s="7"/>
      <c r="I1" s="7"/>
      <c r="J1" s="8"/>
      <c r="K1" s="8"/>
      <c r="L1" s="8"/>
      <c r="M1" s="8"/>
      <c r="N1" s="7"/>
      <c r="O1" s="7"/>
      <c r="P1" s="7"/>
      <c r="Q1" s="7"/>
      <c r="R1" s="7"/>
      <c r="S1" s="7"/>
      <c r="T1" s="7"/>
      <c r="U1" s="7"/>
      <c r="V1" s="7"/>
      <c r="W1" s="7"/>
      <c r="X1" s="7"/>
      <c r="Y1" s="7"/>
      <c r="Z1" s="7"/>
      <c r="AA1" s="7"/>
      <c r="AB1" s="7"/>
      <c r="AC1" s="7"/>
      <c r="AD1" s="7"/>
      <c r="AE1" s="7"/>
      <c r="AF1" s="7"/>
      <c r="AG1" s="7"/>
      <c r="AH1" s="7"/>
      <c r="AI1" s="7"/>
      <c r="AJ1" s="7"/>
      <c r="AK1" s="10" t="s">
        <v>16</v>
      </c>
      <c r="AL1" s="10" t="s">
        <v>14</v>
      </c>
      <c r="AM1" s="350" t="s">
        <v>232</v>
      </c>
      <c r="AN1" s="350"/>
      <c r="AO1" s="350"/>
      <c r="AP1" s="350"/>
      <c r="AQ1" s="350"/>
      <c r="AR1" s="350"/>
      <c r="AS1" s="350"/>
      <c r="AT1" s="350"/>
      <c r="AU1" s="350"/>
      <c r="AV1" s="350"/>
      <c r="AW1" s="350"/>
      <c r="AX1" s="350"/>
      <c r="AY1" s="350"/>
      <c r="AZ1" s="350"/>
      <c r="BA1" s="350"/>
      <c r="BB1" s="11" t="s">
        <v>0</v>
      </c>
      <c r="BC1" s="7"/>
      <c r="BD1" s="7"/>
    </row>
    <row r="2" spans="1:57" s="1" customFormat="1" ht="20.25" customHeight="1" x14ac:dyDescent="0.45">
      <c r="A2" s="12"/>
      <c r="B2" s="12"/>
      <c r="C2" s="12"/>
      <c r="D2" s="9"/>
      <c r="E2" s="12"/>
      <c r="F2" s="12"/>
      <c r="G2" s="12"/>
      <c r="H2" s="9"/>
      <c r="I2" s="10"/>
      <c r="J2" s="10"/>
      <c r="K2" s="10"/>
      <c r="L2" s="10"/>
      <c r="M2" s="10"/>
      <c r="N2" s="12"/>
      <c r="O2" s="12"/>
      <c r="P2" s="12"/>
      <c r="Q2" s="12"/>
      <c r="R2" s="12"/>
      <c r="S2" s="12"/>
      <c r="T2" s="10" t="s">
        <v>17</v>
      </c>
      <c r="U2" s="352">
        <v>6</v>
      </c>
      <c r="V2" s="352"/>
      <c r="W2" s="10" t="s">
        <v>14</v>
      </c>
      <c r="X2" s="351">
        <f>IF(U2=0,"",YEAR(DATE(2018+U2,1,1)))</f>
        <v>2024</v>
      </c>
      <c r="Y2" s="351"/>
      <c r="Z2" s="12" t="s">
        <v>18</v>
      </c>
      <c r="AA2" s="12" t="s">
        <v>19</v>
      </c>
      <c r="AB2" s="352">
        <v>4</v>
      </c>
      <c r="AC2" s="352"/>
      <c r="AD2" s="12" t="s">
        <v>20</v>
      </c>
      <c r="AE2" s="12"/>
      <c r="AF2" s="12"/>
      <c r="AG2" s="12"/>
      <c r="AH2" s="12"/>
      <c r="AI2" s="12"/>
      <c r="AJ2" s="11"/>
      <c r="AK2" s="10" t="s">
        <v>15</v>
      </c>
      <c r="AL2" s="10" t="s">
        <v>14</v>
      </c>
      <c r="AM2" s="350"/>
      <c r="AN2" s="350"/>
      <c r="AO2" s="350"/>
      <c r="AP2" s="350"/>
      <c r="AQ2" s="350"/>
      <c r="AR2" s="350"/>
      <c r="AS2" s="350"/>
      <c r="AT2" s="350"/>
      <c r="AU2" s="350"/>
      <c r="AV2" s="350"/>
      <c r="AW2" s="350"/>
      <c r="AX2" s="350"/>
      <c r="AY2" s="350"/>
      <c r="AZ2" s="350"/>
      <c r="BA2" s="350"/>
      <c r="BB2" s="11" t="s">
        <v>0</v>
      </c>
      <c r="BC2" s="10"/>
      <c r="BD2" s="10"/>
      <c r="BE2" s="2"/>
    </row>
    <row r="3" spans="1:57" s="1" customFormat="1" ht="20.25" customHeight="1" x14ac:dyDescent="0.45">
      <c r="A3" s="12"/>
      <c r="B3" s="12"/>
      <c r="C3" s="12"/>
      <c r="D3" s="9"/>
      <c r="E3" s="12"/>
      <c r="F3" s="12"/>
      <c r="G3" s="12"/>
      <c r="H3" s="9"/>
      <c r="I3" s="10"/>
      <c r="J3" s="10"/>
      <c r="K3" s="10"/>
      <c r="L3" s="10"/>
      <c r="M3" s="10"/>
      <c r="N3" s="12"/>
      <c r="O3" s="12"/>
      <c r="P3" s="12"/>
      <c r="Q3" s="12"/>
      <c r="R3" s="12"/>
      <c r="S3" s="12"/>
      <c r="T3" s="13"/>
      <c r="U3" s="15"/>
      <c r="V3" s="15"/>
      <c r="W3" s="16"/>
      <c r="X3" s="15"/>
      <c r="Y3" s="15"/>
      <c r="Z3" s="17"/>
      <c r="AA3" s="17"/>
      <c r="AB3" s="15"/>
      <c r="AC3" s="15"/>
      <c r="AD3" s="14"/>
      <c r="AE3" s="12"/>
      <c r="AF3" s="12"/>
      <c r="AG3" s="12"/>
      <c r="AH3" s="12"/>
      <c r="AI3" s="12"/>
      <c r="AJ3" s="11"/>
      <c r="AK3" s="10"/>
      <c r="AL3" s="10"/>
      <c r="AM3" s="18"/>
      <c r="AN3" s="18"/>
      <c r="AO3" s="18"/>
      <c r="AP3" s="18"/>
      <c r="AQ3" s="18"/>
      <c r="AR3" s="18"/>
      <c r="AS3" s="18"/>
      <c r="AT3" s="18"/>
      <c r="AU3" s="18"/>
      <c r="AV3" s="18"/>
      <c r="AW3" s="18"/>
      <c r="AX3" s="18"/>
      <c r="AY3" s="19" t="s">
        <v>38</v>
      </c>
      <c r="AZ3" s="362" t="s">
        <v>47</v>
      </c>
      <c r="BA3" s="362"/>
      <c r="BB3" s="362"/>
      <c r="BC3" s="362"/>
      <c r="BD3" s="10"/>
      <c r="BE3" s="2"/>
    </row>
    <row r="4" spans="1:57" s="1" customFormat="1" ht="20.25" customHeight="1" x14ac:dyDescent="0.45">
      <c r="A4" s="12"/>
      <c r="B4" s="20"/>
      <c r="C4" s="20"/>
      <c r="D4" s="20"/>
      <c r="E4" s="20"/>
      <c r="F4" s="20"/>
      <c r="G4" s="20"/>
      <c r="H4" s="20"/>
      <c r="I4" s="20"/>
      <c r="J4" s="21"/>
      <c r="K4" s="22"/>
      <c r="L4" s="22"/>
      <c r="M4" s="22"/>
      <c r="N4" s="22"/>
      <c r="O4" s="22"/>
      <c r="P4" s="23"/>
      <c r="Q4" s="22"/>
      <c r="R4" s="22"/>
      <c r="S4" s="24"/>
      <c r="T4" s="12"/>
      <c r="U4" s="12"/>
      <c r="V4" s="12"/>
      <c r="W4" s="12"/>
      <c r="X4" s="12"/>
      <c r="Y4" s="12"/>
      <c r="Z4" s="17"/>
      <c r="AA4" s="17"/>
      <c r="AB4" s="15"/>
      <c r="AC4" s="15"/>
      <c r="AD4" s="14"/>
      <c r="AE4" s="12"/>
      <c r="AF4" s="12"/>
      <c r="AG4" s="12"/>
      <c r="AH4" s="12"/>
      <c r="AI4" s="12"/>
      <c r="AJ4" s="11"/>
      <c r="AK4" s="10"/>
      <c r="AL4" s="10"/>
      <c r="AM4" s="18"/>
      <c r="AN4" s="18"/>
      <c r="AO4" s="18"/>
      <c r="AP4" s="18"/>
      <c r="AQ4" s="18"/>
      <c r="AR4" s="18"/>
      <c r="AS4" s="18"/>
      <c r="AT4" s="18"/>
      <c r="AU4" s="18"/>
      <c r="AV4" s="18"/>
      <c r="AW4" s="18"/>
      <c r="AX4" s="18"/>
      <c r="AY4" s="19" t="s">
        <v>42</v>
      </c>
      <c r="AZ4" s="362" t="s">
        <v>43</v>
      </c>
      <c r="BA4" s="362"/>
      <c r="BB4" s="362"/>
      <c r="BC4" s="362"/>
      <c r="BD4" s="10"/>
      <c r="BE4" s="2"/>
    </row>
    <row r="5" spans="1:57" s="1" customFormat="1" ht="20.25" customHeight="1" x14ac:dyDescent="0.45">
      <c r="A5" s="12"/>
      <c r="B5" s="25"/>
      <c r="C5" s="25"/>
      <c r="D5" s="25"/>
      <c r="E5" s="25"/>
      <c r="F5" s="25"/>
      <c r="G5" s="25"/>
      <c r="H5" s="25"/>
      <c r="I5" s="25"/>
      <c r="J5" s="26"/>
      <c r="K5" s="27"/>
      <c r="L5" s="28"/>
      <c r="M5" s="28"/>
      <c r="N5" s="28"/>
      <c r="O5" s="28"/>
      <c r="P5" s="25"/>
      <c r="Q5" s="29"/>
      <c r="R5" s="29"/>
      <c r="S5" s="30"/>
      <c r="T5" s="12"/>
      <c r="U5" s="12"/>
      <c r="V5" s="12"/>
      <c r="W5" s="12"/>
      <c r="X5" s="12"/>
      <c r="Y5" s="12"/>
      <c r="Z5" s="17"/>
      <c r="AA5" s="17"/>
      <c r="AB5" s="15"/>
      <c r="AC5" s="15"/>
      <c r="AD5" s="31"/>
      <c r="AE5" s="31"/>
      <c r="AF5" s="31"/>
      <c r="AG5" s="31"/>
      <c r="AH5" s="12"/>
      <c r="AI5" s="12"/>
      <c r="AJ5" s="31" t="s">
        <v>28</v>
      </c>
      <c r="AK5" s="31"/>
      <c r="AL5" s="31"/>
      <c r="AM5" s="31"/>
      <c r="AN5" s="31"/>
      <c r="AO5" s="31"/>
      <c r="AP5" s="31"/>
      <c r="AQ5" s="31"/>
      <c r="AR5" s="20"/>
      <c r="AS5" s="20"/>
      <c r="AT5" s="32"/>
      <c r="AU5" s="31"/>
      <c r="AV5" s="355">
        <v>40</v>
      </c>
      <c r="AW5" s="356"/>
      <c r="AX5" s="81" t="s">
        <v>21</v>
      </c>
      <c r="AY5" s="82"/>
      <c r="AZ5" s="355">
        <v>160</v>
      </c>
      <c r="BA5" s="356"/>
      <c r="BB5" s="32" t="s">
        <v>41</v>
      </c>
      <c r="BC5" s="31"/>
      <c r="BD5" s="12"/>
      <c r="BE5" s="2"/>
    </row>
    <row r="6" spans="1:57" ht="20.25" customHeight="1" thickBot="1" x14ac:dyDescent="0.5">
      <c r="A6" s="37"/>
      <c r="B6" s="37"/>
      <c r="C6" s="38"/>
      <c r="D6" s="38"/>
      <c r="E6" s="37"/>
      <c r="F6" s="37"/>
      <c r="G6" s="39"/>
      <c r="H6" s="37"/>
      <c r="I6" s="37"/>
      <c r="J6" s="37"/>
      <c r="K6" s="37"/>
      <c r="L6" s="37"/>
      <c r="M6" s="37"/>
      <c r="N6" s="37"/>
      <c r="O6" s="37"/>
      <c r="P6" s="37"/>
      <c r="Q6" s="37"/>
      <c r="R6" s="37"/>
      <c r="S6" s="38"/>
      <c r="T6" s="37"/>
      <c r="U6" s="37"/>
      <c r="V6" s="37"/>
      <c r="W6" s="37"/>
      <c r="X6" s="37"/>
      <c r="Y6" s="37"/>
      <c r="Z6" s="37"/>
      <c r="AA6" s="37"/>
      <c r="AB6" s="37"/>
      <c r="AC6" s="37"/>
      <c r="AD6" s="37"/>
      <c r="AE6" s="37"/>
      <c r="AF6" s="37"/>
      <c r="AG6" s="37"/>
      <c r="AH6" s="37"/>
      <c r="AI6" s="37"/>
      <c r="AJ6" s="38"/>
      <c r="AK6" s="37"/>
      <c r="AL6" s="37"/>
      <c r="AM6" s="37"/>
      <c r="AN6" s="37"/>
      <c r="AO6" s="37"/>
      <c r="AP6" s="37"/>
      <c r="AQ6" s="37"/>
      <c r="AR6" s="37"/>
      <c r="AS6" s="37"/>
      <c r="AT6" s="37"/>
      <c r="AU6" s="37"/>
      <c r="AV6" s="37"/>
      <c r="AW6" s="37"/>
      <c r="AX6" s="37"/>
      <c r="AY6" s="37"/>
      <c r="AZ6" s="37"/>
      <c r="BA6" s="37"/>
      <c r="BB6" s="37"/>
      <c r="BC6" s="40"/>
      <c r="BD6" s="40"/>
      <c r="BE6" s="4"/>
    </row>
    <row r="7" spans="1:57" ht="20.25" customHeight="1" thickBot="1" x14ac:dyDescent="0.5">
      <c r="A7" s="37"/>
      <c r="B7" s="371" t="s">
        <v>22</v>
      </c>
      <c r="C7" s="375" t="s">
        <v>32</v>
      </c>
      <c r="D7" s="383"/>
      <c r="E7" s="374" t="s">
        <v>33</v>
      </c>
      <c r="F7" s="383"/>
      <c r="G7" s="374" t="s">
        <v>34</v>
      </c>
      <c r="H7" s="375"/>
      <c r="I7" s="375"/>
      <c r="J7" s="375"/>
      <c r="K7" s="383"/>
      <c r="L7" s="374" t="s">
        <v>35</v>
      </c>
      <c r="M7" s="375"/>
      <c r="N7" s="375"/>
      <c r="O7" s="376"/>
      <c r="P7" s="360" t="s">
        <v>50</v>
      </c>
      <c r="Q7" s="361"/>
      <c r="R7" s="361"/>
      <c r="S7" s="361"/>
      <c r="T7" s="361"/>
      <c r="U7" s="361"/>
      <c r="V7" s="361"/>
      <c r="W7" s="361"/>
      <c r="X7" s="361"/>
      <c r="Y7" s="361"/>
      <c r="Z7" s="361"/>
      <c r="AA7" s="361"/>
      <c r="AB7" s="361"/>
      <c r="AC7" s="361"/>
      <c r="AD7" s="361"/>
      <c r="AE7" s="361"/>
      <c r="AF7" s="361"/>
      <c r="AG7" s="361"/>
      <c r="AH7" s="361"/>
      <c r="AI7" s="361"/>
      <c r="AJ7" s="361"/>
      <c r="AK7" s="361"/>
      <c r="AL7" s="361"/>
      <c r="AM7" s="361"/>
      <c r="AN7" s="361"/>
      <c r="AO7" s="361"/>
      <c r="AP7" s="361"/>
      <c r="AQ7" s="361"/>
      <c r="AR7" s="361"/>
      <c r="AS7" s="361"/>
      <c r="AT7" s="361"/>
      <c r="AU7" s="363" t="str">
        <f>IF(AZ3="４週","(9)1～4週目の勤務時間数合計","(9)1か月の勤務時間数合計")</f>
        <v>(9)1～4週目の勤務時間数合計</v>
      </c>
      <c r="AV7" s="364"/>
      <c r="AW7" s="363" t="s">
        <v>36</v>
      </c>
      <c r="AX7" s="364"/>
      <c r="AY7" s="353" t="s">
        <v>49</v>
      </c>
      <c r="AZ7" s="353"/>
      <c r="BA7" s="353"/>
      <c r="BB7" s="353"/>
      <c r="BC7" s="353"/>
      <c r="BD7" s="353"/>
    </row>
    <row r="8" spans="1:57" ht="20.25" customHeight="1" thickBot="1" x14ac:dyDescent="0.5">
      <c r="A8" s="37"/>
      <c r="B8" s="372"/>
      <c r="C8" s="378"/>
      <c r="D8" s="384"/>
      <c r="E8" s="377"/>
      <c r="F8" s="384"/>
      <c r="G8" s="377"/>
      <c r="H8" s="378"/>
      <c r="I8" s="378"/>
      <c r="J8" s="378"/>
      <c r="K8" s="384"/>
      <c r="L8" s="377"/>
      <c r="M8" s="378"/>
      <c r="N8" s="378"/>
      <c r="O8" s="379"/>
      <c r="P8" s="357" t="s">
        <v>8</v>
      </c>
      <c r="Q8" s="358"/>
      <c r="R8" s="358"/>
      <c r="S8" s="358"/>
      <c r="T8" s="358"/>
      <c r="U8" s="358"/>
      <c r="V8" s="359"/>
      <c r="W8" s="357" t="s">
        <v>9</v>
      </c>
      <c r="X8" s="358"/>
      <c r="Y8" s="358"/>
      <c r="Z8" s="358"/>
      <c r="AA8" s="358"/>
      <c r="AB8" s="358"/>
      <c r="AC8" s="359"/>
      <c r="AD8" s="357" t="s">
        <v>10</v>
      </c>
      <c r="AE8" s="358"/>
      <c r="AF8" s="358"/>
      <c r="AG8" s="358"/>
      <c r="AH8" s="358"/>
      <c r="AI8" s="358"/>
      <c r="AJ8" s="359"/>
      <c r="AK8" s="357" t="s">
        <v>11</v>
      </c>
      <c r="AL8" s="358"/>
      <c r="AM8" s="358"/>
      <c r="AN8" s="358"/>
      <c r="AO8" s="358"/>
      <c r="AP8" s="358"/>
      <c r="AQ8" s="359"/>
      <c r="AR8" s="357" t="s">
        <v>12</v>
      </c>
      <c r="AS8" s="358"/>
      <c r="AT8" s="359"/>
      <c r="AU8" s="365"/>
      <c r="AV8" s="366"/>
      <c r="AW8" s="365"/>
      <c r="AX8" s="366"/>
      <c r="AY8" s="353"/>
      <c r="AZ8" s="353"/>
      <c r="BA8" s="353"/>
      <c r="BB8" s="353"/>
      <c r="BC8" s="353"/>
      <c r="BD8" s="353"/>
    </row>
    <row r="9" spans="1:57" ht="20.25" customHeight="1" thickBot="1" x14ac:dyDescent="0.5">
      <c r="A9" s="37"/>
      <c r="B9" s="372"/>
      <c r="C9" s="378"/>
      <c r="D9" s="384"/>
      <c r="E9" s="377"/>
      <c r="F9" s="384"/>
      <c r="G9" s="377"/>
      <c r="H9" s="378"/>
      <c r="I9" s="378"/>
      <c r="J9" s="378"/>
      <c r="K9" s="384"/>
      <c r="L9" s="377"/>
      <c r="M9" s="378"/>
      <c r="N9" s="378"/>
      <c r="O9" s="379"/>
      <c r="P9" s="48">
        <f>DAY(DATE($X$2,$AB$2,1))</f>
        <v>1</v>
      </c>
      <c r="Q9" s="49">
        <f>DAY(DATE($X$2,$AB$2,2))</f>
        <v>2</v>
      </c>
      <c r="R9" s="49">
        <f>DAY(DATE($X$2,$AB$2,3))</f>
        <v>3</v>
      </c>
      <c r="S9" s="49">
        <f>DAY(DATE($X$2,$AB$2,4))</f>
        <v>4</v>
      </c>
      <c r="T9" s="49">
        <f>DAY(DATE($X$2,$AB$2,5))</f>
        <v>5</v>
      </c>
      <c r="U9" s="49">
        <f>DAY(DATE($X$2,$AB$2,6))</f>
        <v>6</v>
      </c>
      <c r="V9" s="50">
        <f>DAY(DATE($X$2,$AB$2,7))</f>
        <v>7</v>
      </c>
      <c r="W9" s="48">
        <f>DAY(DATE($X$2,$AB$2,8))</f>
        <v>8</v>
      </c>
      <c r="X9" s="49">
        <f>DAY(DATE($X$2,$AB$2,9))</f>
        <v>9</v>
      </c>
      <c r="Y9" s="49">
        <f>DAY(DATE($X$2,$AB$2,10))</f>
        <v>10</v>
      </c>
      <c r="Z9" s="49">
        <f>DAY(DATE($X$2,$AB$2,11))</f>
        <v>11</v>
      </c>
      <c r="AA9" s="49">
        <f>DAY(DATE($X$2,$AB$2,12))</f>
        <v>12</v>
      </c>
      <c r="AB9" s="49">
        <f>DAY(DATE($X$2,$AB$2,13))</f>
        <v>13</v>
      </c>
      <c r="AC9" s="50">
        <f>DAY(DATE($X$2,$AB$2,14))</f>
        <v>14</v>
      </c>
      <c r="AD9" s="48">
        <f>DAY(DATE($X$2,$AB$2,15))</f>
        <v>15</v>
      </c>
      <c r="AE9" s="49">
        <f>DAY(DATE($X$2,$AB$2,16))</f>
        <v>16</v>
      </c>
      <c r="AF9" s="49">
        <f>DAY(DATE($X$2,$AB$2,17))</f>
        <v>17</v>
      </c>
      <c r="AG9" s="49">
        <f>DAY(DATE($X$2,$AB$2,18))</f>
        <v>18</v>
      </c>
      <c r="AH9" s="49">
        <f>DAY(DATE($X$2,$AB$2,19))</f>
        <v>19</v>
      </c>
      <c r="AI9" s="49">
        <f>DAY(DATE($X$2,$AB$2,20))</f>
        <v>20</v>
      </c>
      <c r="AJ9" s="50">
        <f>DAY(DATE($X$2,$AB$2,21))</f>
        <v>21</v>
      </c>
      <c r="AK9" s="48">
        <f>DAY(DATE($X$2,$AB$2,22))</f>
        <v>22</v>
      </c>
      <c r="AL9" s="49">
        <f>DAY(DATE($X$2,$AB$2,23))</f>
        <v>23</v>
      </c>
      <c r="AM9" s="49">
        <f>DAY(DATE($X$2,$AB$2,24))</f>
        <v>24</v>
      </c>
      <c r="AN9" s="49">
        <f>DAY(DATE($X$2,$AB$2,25))</f>
        <v>25</v>
      </c>
      <c r="AO9" s="49">
        <f>DAY(DATE($X$2,$AB$2,26))</f>
        <v>26</v>
      </c>
      <c r="AP9" s="49">
        <f>DAY(DATE($X$2,$AB$2,27))</f>
        <v>27</v>
      </c>
      <c r="AQ9" s="50">
        <f>DAY(DATE($X$2,$AB$2,28))</f>
        <v>28</v>
      </c>
      <c r="AR9" s="48" t="str">
        <f>IF(AZ3="暦月",IF(DAY(DATE($X$2,$AB$2,29))=29,29,""),"")</f>
        <v/>
      </c>
      <c r="AS9" s="49" t="str">
        <f>IF(AZ3="暦月",IF(DAY(DATE($X$2,$AB$2,30))=30,30,""),"")</f>
        <v/>
      </c>
      <c r="AT9" s="54" t="str">
        <f>IF(AZ3="暦月",IF(DAY(DATE($X$2,$AB$2,31))=31,31,""),"")</f>
        <v/>
      </c>
      <c r="AU9" s="365"/>
      <c r="AV9" s="366"/>
      <c r="AW9" s="365"/>
      <c r="AX9" s="366"/>
      <c r="AY9" s="353"/>
      <c r="AZ9" s="353"/>
      <c r="BA9" s="353"/>
      <c r="BB9" s="353"/>
      <c r="BC9" s="353"/>
      <c r="BD9" s="353"/>
    </row>
    <row r="10" spans="1:57" ht="20.25" hidden="1" customHeight="1" thickBot="1" x14ac:dyDescent="0.5">
      <c r="A10" s="37"/>
      <c r="B10" s="372"/>
      <c r="C10" s="378"/>
      <c r="D10" s="384"/>
      <c r="E10" s="377"/>
      <c r="F10" s="384"/>
      <c r="G10" s="377"/>
      <c r="H10" s="378"/>
      <c r="I10" s="378"/>
      <c r="J10" s="378"/>
      <c r="K10" s="384"/>
      <c r="L10" s="377"/>
      <c r="M10" s="378"/>
      <c r="N10" s="378"/>
      <c r="O10" s="379"/>
      <c r="P10" s="48">
        <f>WEEKDAY(DATE($X$2,$AB$2,1))</f>
        <v>2</v>
      </c>
      <c r="Q10" s="49">
        <f>WEEKDAY(DATE($X$2,$AB$2,2))</f>
        <v>3</v>
      </c>
      <c r="R10" s="49">
        <f>WEEKDAY(DATE($X$2,$AB$2,3))</f>
        <v>4</v>
      </c>
      <c r="S10" s="49">
        <f>WEEKDAY(DATE($X$2,$AB$2,4))</f>
        <v>5</v>
      </c>
      <c r="T10" s="49">
        <f>WEEKDAY(DATE($X$2,$AB$2,5))</f>
        <v>6</v>
      </c>
      <c r="U10" s="49">
        <f>WEEKDAY(DATE($X$2,$AB$2,6))</f>
        <v>7</v>
      </c>
      <c r="V10" s="50">
        <f>WEEKDAY(DATE($X$2,$AB$2,7))</f>
        <v>1</v>
      </c>
      <c r="W10" s="48">
        <f>WEEKDAY(DATE($X$2,$AB$2,8))</f>
        <v>2</v>
      </c>
      <c r="X10" s="49">
        <f>WEEKDAY(DATE($X$2,$AB$2,9))</f>
        <v>3</v>
      </c>
      <c r="Y10" s="49">
        <f>WEEKDAY(DATE($X$2,$AB$2,10))</f>
        <v>4</v>
      </c>
      <c r="Z10" s="49">
        <f>WEEKDAY(DATE($X$2,$AB$2,11))</f>
        <v>5</v>
      </c>
      <c r="AA10" s="49">
        <f>WEEKDAY(DATE($X$2,$AB$2,12))</f>
        <v>6</v>
      </c>
      <c r="AB10" s="49">
        <f>WEEKDAY(DATE($X$2,$AB$2,13))</f>
        <v>7</v>
      </c>
      <c r="AC10" s="50">
        <f>WEEKDAY(DATE($X$2,$AB$2,14))</f>
        <v>1</v>
      </c>
      <c r="AD10" s="48">
        <f>WEEKDAY(DATE($X$2,$AB$2,15))</f>
        <v>2</v>
      </c>
      <c r="AE10" s="49">
        <f>WEEKDAY(DATE($X$2,$AB$2,16))</f>
        <v>3</v>
      </c>
      <c r="AF10" s="49">
        <f>WEEKDAY(DATE($X$2,$AB$2,17))</f>
        <v>4</v>
      </c>
      <c r="AG10" s="49">
        <f>WEEKDAY(DATE($X$2,$AB$2,18))</f>
        <v>5</v>
      </c>
      <c r="AH10" s="49">
        <f>WEEKDAY(DATE($X$2,$AB$2,19))</f>
        <v>6</v>
      </c>
      <c r="AI10" s="49">
        <f>WEEKDAY(DATE($X$2,$AB$2,20))</f>
        <v>7</v>
      </c>
      <c r="AJ10" s="50">
        <f>WEEKDAY(DATE($X$2,$AB$2,21))</f>
        <v>1</v>
      </c>
      <c r="AK10" s="48">
        <f>WEEKDAY(DATE($X$2,$AB$2,22))</f>
        <v>2</v>
      </c>
      <c r="AL10" s="49">
        <f>WEEKDAY(DATE($X$2,$AB$2,23))</f>
        <v>3</v>
      </c>
      <c r="AM10" s="49">
        <f>WEEKDAY(DATE($X$2,$AB$2,24))</f>
        <v>4</v>
      </c>
      <c r="AN10" s="49">
        <f>WEEKDAY(DATE($X$2,$AB$2,25))</f>
        <v>5</v>
      </c>
      <c r="AO10" s="49">
        <f>WEEKDAY(DATE($X$2,$AB$2,26))</f>
        <v>6</v>
      </c>
      <c r="AP10" s="49">
        <f>WEEKDAY(DATE($X$2,$AB$2,27))</f>
        <v>7</v>
      </c>
      <c r="AQ10" s="50">
        <f>WEEKDAY(DATE($X$2,$AB$2,28))</f>
        <v>1</v>
      </c>
      <c r="AR10" s="48">
        <f>IF(AR9=29,WEEKDAY(DATE($X$2,$AB$2,29)),0)</f>
        <v>0</v>
      </c>
      <c r="AS10" s="49">
        <f>IF(AS9=30,WEEKDAY(DATE($X$2,$AB$2,30)),0)</f>
        <v>0</v>
      </c>
      <c r="AT10" s="54">
        <f>IF(AT9=31,WEEKDAY(DATE($X$2,$AB$2,31)),0)</f>
        <v>0</v>
      </c>
      <c r="AU10" s="367"/>
      <c r="AV10" s="368"/>
      <c r="AW10" s="367"/>
      <c r="AX10" s="368"/>
      <c r="AY10" s="354"/>
      <c r="AZ10" s="354"/>
      <c r="BA10" s="354"/>
      <c r="BB10" s="354"/>
      <c r="BC10" s="354"/>
      <c r="BD10" s="354"/>
    </row>
    <row r="11" spans="1:57" ht="20.25" customHeight="1" thickBot="1" x14ac:dyDescent="0.5">
      <c r="A11" s="37"/>
      <c r="B11" s="373"/>
      <c r="C11" s="381"/>
      <c r="D11" s="385"/>
      <c r="E11" s="380"/>
      <c r="F11" s="385"/>
      <c r="G11" s="380"/>
      <c r="H11" s="381"/>
      <c r="I11" s="381"/>
      <c r="J11" s="381"/>
      <c r="K11" s="385"/>
      <c r="L11" s="380"/>
      <c r="M11" s="381"/>
      <c r="N11" s="381"/>
      <c r="O11" s="382"/>
      <c r="P11" s="51" t="str">
        <f>IF(P10=1,"日",IF(P10=2,"月",IF(P10=3,"火",IF(P10=4,"水",IF(P10=5,"木",IF(P10=6,"金","土"))))))</f>
        <v>月</v>
      </c>
      <c r="Q11" s="52" t="str">
        <f t="shared" ref="Q11:V11" si="0">IF(Q10=1,"日",IF(Q10=2,"月",IF(Q10=3,"火",IF(Q10=4,"水",IF(Q10=5,"木",IF(Q10=6,"金","土"))))))</f>
        <v>火</v>
      </c>
      <c r="R11" s="52" t="str">
        <f t="shared" si="0"/>
        <v>水</v>
      </c>
      <c r="S11" s="52" t="str">
        <f t="shared" si="0"/>
        <v>木</v>
      </c>
      <c r="T11" s="52" t="str">
        <f t="shared" si="0"/>
        <v>金</v>
      </c>
      <c r="U11" s="52" t="str">
        <f t="shared" si="0"/>
        <v>土</v>
      </c>
      <c r="V11" s="53" t="str">
        <f t="shared" si="0"/>
        <v>日</v>
      </c>
      <c r="W11" s="51" t="str">
        <f t="shared" ref="W11" si="1">IF(W10=1,"日",IF(W10=2,"月",IF(W10=3,"火",IF(W10=4,"水",IF(W10=5,"木",IF(W10=6,"金","土"))))))</f>
        <v>月</v>
      </c>
      <c r="X11" s="52" t="str">
        <f t="shared" ref="X11" si="2">IF(X10=1,"日",IF(X10=2,"月",IF(X10=3,"火",IF(X10=4,"水",IF(X10=5,"木",IF(X10=6,"金","土"))))))</f>
        <v>火</v>
      </c>
      <c r="Y11" s="52" t="str">
        <f t="shared" ref="Y11" si="3">IF(Y10=1,"日",IF(Y10=2,"月",IF(Y10=3,"火",IF(Y10=4,"水",IF(Y10=5,"木",IF(Y10=6,"金","土"))))))</f>
        <v>水</v>
      </c>
      <c r="Z11" s="52" t="str">
        <f t="shared" ref="Z11" si="4">IF(Z10=1,"日",IF(Z10=2,"月",IF(Z10=3,"火",IF(Z10=4,"水",IF(Z10=5,"木",IF(Z10=6,"金","土"))))))</f>
        <v>木</v>
      </c>
      <c r="AA11" s="52" t="str">
        <f t="shared" ref="AA11" si="5">IF(AA10=1,"日",IF(AA10=2,"月",IF(AA10=3,"火",IF(AA10=4,"水",IF(AA10=5,"木",IF(AA10=6,"金","土"))))))</f>
        <v>金</v>
      </c>
      <c r="AB11" s="52" t="str">
        <f t="shared" ref="AB11" si="6">IF(AB10=1,"日",IF(AB10=2,"月",IF(AB10=3,"火",IF(AB10=4,"水",IF(AB10=5,"木",IF(AB10=6,"金","土"))))))</f>
        <v>土</v>
      </c>
      <c r="AC11" s="53" t="str">
        <f t="shared" ref="AC11" si="7">IF(AC10=1,"日",IF(AC10=2,"月",IF(AC10=3,"火",IF(AC10=4,"水",IF(AC10=5,"木",IF(AC10=6,"金","土"))))))</f>
        <v>日</v>
      </c>
      <c r="AD11" s="51" t="str">
        <f t="shared" ref="AD11" si="8">IF(AD10=1,"日",IF(AD10=2,"月",IF(AD10=3,"火",IF(AD10=4,"水",IF(AD10=5,"木",IF(AD10=6,"金","土"))))))</f>
        <v>月</v>
      </c>
      <c r="AE11" s="52" t="str">
        <f t="shared" ref="AE11" si="9">IF(AE10=1,"日",IF(AE10=2,"月",IF(AE10=3,"火",IF(AE10=4,"水",IF(AE10=5,"木",IF(AE10=6,"金","土"))))))</f>
        <v>火</v>
      </c>
      <c r="AF11" s="52" t="str">
        <f t="shared" ref="AF11" si="10">IF(AF10=1,"日",IF(AF10=2,"月",IF(AF10=3,"火",IF(AF10=4,"水",IF(AF10=5,"木",IF(AF10=6,"金","土"))))))</f>
        <v>水</v>
      </c>
      <c r="AG11" s="52" t="str">
        <f t="shared" ref="AG11" si="11">IF(AG10=1,"日",IF(AG10=2,"月",IF(AG10=3,"火",IF(AG10=4,"水",IF(AG10=5,"木",IF(AG10=6,"金","土"))))))</f>
        <v>木</v>
      </c>
      <c r="AH11" s="52" t="str">
        <f t="shared" ref="AH11" si="12">IF(AH10=1,"日",IF(AH10=2,"月",IF(AH10=3,"火",IF(AH10=4,"水",IF(AH10=5,"木",IF(AH10=6,"金","土"))))))</f>
        <v>金</v>
      </c>
      <c r="AI11" s="52" t="str">
        <f t="shared" ref="AI11" si="13">IF(AI10=1,"日",IF(AI10=2,"月",IF(AI10=3,"火",IF(AI10=4,"水",IF(AI10=5,"木",IF(AI10=6,"金","土"))))))</f>
        <v>土</v>
      </c>
      <c r="AJ11" s="53" t="str">
        <f t="shared" ref="AJ11" si="14">IF(AJ10=1,"日",IF(AJ10=2,"月",IF(AJ10=3,"火",IF(AJ10=4,"水",IF(AJ10=5,"木",IF(AJ10=6,"金","土"))))))</f>
        <v>日</v>
      </c>
      <c r="AK11" s="51" t="str">
        <f t="shared" ref="AK11" si="15">IF(AK10=1,"日",IF(AK10=2,"月",IF(AK10=3,"火",IF(AK10=4,"水",IF(AK10=5,"木",IF(AK10=6,"金","土"))))))</f>
        <v>月</v>
      </c>
      <c r="AL11" s="52" t="str">
        <f t="shared" ref="AL11" si="16">IF(AL10=1,"日",IF(AL10=2,"月",IF(AL10=3,"火",IF(AL10=4,"水",IF(AL10=5,"木",IF(AL10=6,"金","土"))))))</f>
        <v>火</v>
      </c>
      <c r="AM11" s="52" t="str">
        <f t="shared" ref="AM11" si="17">IF(AM10=1,"日",IF(AM10=2,"月",IF(AM10=3,"火",IF(AM10=4,"水",IF(AM10=5,"木",IF(AM10=6,"金","土"))))))</f>
        <v>水</v>
      </c>
      <c r="AN11" s="52" t="str">
        <f t="shared" ref="AN11" si="18">IF(AN10=1,"日",IF(AN10=2,"月",IF(AN10=3,"火",IF(AN10=4,"水",IF(AN10=5,"木",IF(AN10=6,"金","土"))))))</f>
        <v>木</v>
      </c>
      <c r="AO11" s="52" t="str">
        <f t="shared" ref="AO11" si="19">IF(AO10=1,"日",IF(AO10=2,"月",IF(AO10=3,"火",IF(AO10=4,"水",IF(AO10=5,"木",IF(AO10=6,"金","土"))))))</f>
        <v>金</v>
      </c>
      <c r="AP11" s="52" t="str">
        <f t="shared" ref="AP11" si="20">IF(AP10=1,"日",IF(AP10=2,"月",IF(AP10=3,"火",IF(AP10=4,"水",IF(AP10=5,"木",IF(AP10=6,"金","土"))))))</f>
        <v>土</v>
      </c>
      <c r="AQ11" s="53" t="str">
        <f t="shared" ref="AQ11" si="21">IF(AQ10=1,"日",IF(AQ10=2,"月",IF(AQ10=3,"火",IF(AQ10=4,"水",IF(AQ10=5,"木",IF(AQ10=6,"金","土"))))))</f>
        <v>日</v>
      </c>
      <c r="AR11" s="52" t="str">
        <f>IF(AR10=1,"日",IF(AR10=2,"月",IF(AR10=3,"火",IF(AR10=4,"水",IF(AR10=5,"木",IF(AR10=6,"金",IF(AR10=0,"","土")))))))</f>
        <v/>
      </c>
      <c r="AS11" s="52" t="str">
        <f>IF(AS10=1,"日",IF(AS10=2,"月",IF(AS10=3,"火",IF(AS10=4,"水",IF(AS10=5,"木",IF(AS10=6,"金",IF(AS10=0,"","土")))))))</f>
        <v/>
      </c>
      <c r="AT11" s="55" t="str">
        <f>IF(AT10=1,"日",IF(AT10=2,"月",IF(AT10=3,"火",IF(AT10=4,"水",IF(AT10=5,"木",IF(AT10=6,"金",IF(AT10=0,"","土")))))))</f>
        <v/>
      </c>
      <c r="AU11" s="369"/>
      <c r="AV11" s="370"/>
      <c r="AW11" s="369"/>
      <c r="AX11" s="370"/>
      <c r="AY11" s="354"/>
      <c r="AZ11" s="354"/>
      <c r="BA11" s="354"/>
      <c r="BB11" s="354"/>
      <c r="BC11" s="354"/>
      <c r="BD11" s="354"/>
    </row>
    <row r="12" spans="1:57" ht="39.9" customHeight="1" x14ac:dyDescent="0.45">
      <c r="A12" s="37"/>
      <c r="B12" s="45">
        <v>1</v>
      </c>
      <c r="C12" s="394"/>
      <c r="D12" s="395"/>
      <c r="E12" s="396"/>
      <c r="F12" s="397"/>
      <c r="G12" s="398"/>
      <c r="H12" s="399"/>
      <c r="I12" s="399"/>
      <c r="J12" s="399"/>
      <c r="K12" s="400"/>
      <c r="L12" s="396"/>
      <c r="M12" s="403"/>
      <c r="N12" s="403"/>
      <c r="O12" s="404"/>
      <c r="P12" s="60"/>
      <c r="Q12" s="61"/>
      <c r="R12" s="61"/>
      <c r="S12" s="61"/>
      <c r="T12" s="61"/>
      <c r="U12" s="61"/>
      <c r="V12" s="62"/>
      <c r="W12" s="60"/>
      <c r="X12" s="61"/>
      <c r="Y12" s="61"/>
      <c r="Z12" s="61"/>
      <c r="AA12" s="61"/>
      <c r="AB12" s="61"/>
      <c r="AC12" s="62"/>
      <c r="AD12" s="60"/>
      <c r="AE12" s="61"/>
      <c r="AF12" s="61"/>
      <c r="AG12" s="61"/>
      <c r="AH12" s="61"/>
      <c r="AI12" s="61"/>
      <c r="AJ12" s="62"/>
      <c r="AK12" s="60"/>
      <c r="AL12" s="61"/>
      <c r="AM12" s="61"/>
      <c r="AN12" s="61"/>
      <c r="AO12" s="61"/>
      <c r="AP12" s="61"/>
      <c r="AQ12" s="62"/>
      <c r="AR12" s="60"/>
      <c r="AS12" s="61"/>
      <c r="AT12" s="62"/>
      <c r="AU12" s="386"/>
      <c r="AV12" s="387"/>
      <c r="AW12" s="388"/>
      <c r="AX12" s="389"/>
      <c r="AY12" s="427"/>
      <c r="AZ12" s="428"/>
      <c r="BA12" s="428"/>
      <c r="BB12" s="428"/>
      <c r="BC12" s="428"/>
      <c r="BD12" s="429"/>
    </row>
    <row r="13" spans="1:57" ht="39.9" customHeight="1" x14ac:dyDescent="0.45">
      <c r="A13" s="37"/>
      <c r="B13" s="46">
        <f t="shared" ref="B13:B39" si="22">B12+1</f>
        <v>2</v>
      </c>
      <c r="C13" s="401"/>
      <c r="D13" s="402"/>
      <c r="E13" s="405"/>
      <c r="F13" s="408"/>
      <c r="G13" s="409"/>
      <c r="H13" s="410"/>
      <c r="I13" s="410"/>
      <c r="J13" s="410"/>
      <c r="K13" s="411"/>
      <c r="L13" s="405"/>
      <c r="M13" s="406"/>
      <c r="N13" s="406"/>
      <c r="O13" s="407"/>
      <c r="P13" s="72"/>
      <c r="Q13" s="73"/>
      <c r="R13" s="73"/>
      <c r="S13" s="73"/>
      <c r="T13" s="73"/>
      <c r="U13" s="73"/>
      <c r="V13" s="74"/>
      <c r="W13" s="72"/>
      <c r="X13" s="73"/>
      <c r="Y13" s="73"/>
      <c r="Z13" s="73"/>
      <c r="AA13" s="73"/>
      <c r="AB13" s="73"/>
      <c r="AC13" s="74"/>
      <c r="AD13" s="72"/>
      <c r="AE13" s="73"/>
      <c r="AF13" s="73"/>
      <c r="AG13" s="73"/>
      <c r="AH13" s="73"/>
      <c r="AI13" s="73"/>
      <c r="AJ13" s="74"/>
      <c r="AK13" s="72"/>
      <c r="AL13" s="73"/>
      <c r="AM13" s="73"/>
      <c r="AN13" s="73"/>
      <c r="AO13" s="73"/>
      <c r="AP13" s="73"/>
      <c r="AQ13" s="74"/>
      <c r="AR13" s="72"/>
      <c r="AS13" s="73"/>
      <c r="AT13" s="74"/>
      <c r="AU13" s="346"/>
      <c r="AV13" s="347"/>
      <c r="AW13" s="348"/>
      <c r="AX13" s="349"/>
      <c r="AY13" s="421"/>
      <c r="AZ13" s="422"/>
      <c r="BA13" s="422"/>
      <c r="BB13" s="422"/>
      <c r="BC13" s="422"/>
      <c r="BD13" s="423"/>
    </row>
    <row r="14" spans="1:57" ht="39.9" customHeight="1" x14ac:dyDescent="0.45">
      <c r="A14" s="37"/>
      <c r="B14" s="46">
        <f t="shared" si="22"/>
        <v>3</v>
      </c>
      <c r="C14" s="401"/>
      <c r="D14" s="402"/>
      <c r="E14" s="405"/>
      <c r="F14" s="408"/>
      <c r="G14" s="409"/>
      <c r="H14" s="410"/>
      <c r="I14" s="410"/>
      <c r="J14" s="410"/>
      <c r="K14" s="411"/>
      <c r="L14" s="405"/>
      <c r="M14" s="406"/>
      <c r="N14" s="406"/>
      <c r="O14" s="407"/>
      <c r="P14" s="72"/>
      <c r="Q14" s="73"/>
      <c r="R14" s="73"/>
      <c r="S14" s="73"/>
      <c r="T14" s="73"/>
      <c r="U14" s="73"/>
      <c r="V14" s="74"/>
      <c r="W14" s="72"/>
      <c r="X14" s="73"/>
      <c r="Y14" s="73"/>
      <c r="Z14" s="73"/>
      <c r="AA14" s="73"/>
      <c r="AB14" s="73"/>
      <c r="AC14" s="74"/>
      <c r="AD14" s="72"/>
      <c r="AE14" s="73"/>
      <c r="AF14" s="73"/>
      <c r="AG14" s="73"/>
      <c r="AH14" s="73"/>
      <c r="AI14" s="73"/>
      <c r="AJ14" s="74"/>
      <c r="AK14" s="72"/>
      <c r="AL14" s="73"/>
      <c r="AM14" s="73"/>
      <c r="AN14" s="73"/>
      <c r="AO14" s="73"/>
      <c r="AP14" s="73"/>
      <c r="AQ14" s="74"/>
      <c r="AR14" s="72"/>
      <c r="AS14" s="73"/>
      <c r="AT14" s="74"/>
      <c r="AU14" s="346"/>
      <c r="AV14" s="347"/>
      <c r="AW14" s="348"/>
      <c r="AX14" s="349"/>
      <c r="AY14" s="421"/>
      <c r="AZ14" s="422"/>
      <c r="BA14" s="422"/>
      <c r="BB14" s="422"/>
      <c r="BC14" s="422"/>
      <c r="BD14" s="423"/>
    </row>
    <row r="15" spans="1:57" ht="39.9" customHeight="1" x14ac:dyDescent="0.45">
      <c r="A15" s="37"/>
      <c r="B15" s="46">
        <f t="shared" si="22"/>
        <v>4</v>
      </c>
      <c r="C15" s="401"/>
      <c r="D15" s="402"/>
      <c r="E15" s="405"/>
      <c r="F15" s="408"/>
      <c r="G15" s="409"/>
      <c r="H15" s="410"/>
      <c r="I15" s="410"/>
      <c r="J15" s="410"/>
      <c r="K15" s="411"/>
      <c r="L15" s="405"/>
      <c r="M15" s="406"/>
      <c r="N15" s="406"/>
      <c r="O15" s="407"/>
      <c r="P15" s="72"/>
      <c r="Q15" s="73"/>
      <c r="R15" s="73"/>
      <c r="S15" s="73"/>
      <c r="T15" s="73"/>
      <c r="U15" s="73"/>
      <c r="V15" s="74"/>
      <c r="W15" s="72"/>
      <c r="X15" s="73"/>
      <c r="Y15" s="73"/>
      <c r="Z15" s="73"/>
      <c r="AA15" s="73"/>
      <c r="AB15" s="73"/>
      <c r="AC15" s="74"/>
      <c r="AD15" s="72"/>
      <c r="AE15" s="73"/>
      <c r="AF15" s="73"/>
      <c r="AG15" s="73"/>
      <c r="AH15" s="73"/>
      <c r="AI15" s="73"/>
      <c r="AJ15" s="74"/>
      <c r="AK15" s="72"/>
      <c r="AL15" s="73"/>
      <c r="AM15" s="73"/>
      <c r="AN15" s="73"/>
      <c r="AO15" s="73"/>
      <c r="AP15" s="73"/>
      <c r="AQ15" s="74"/>
      <c r="AR15" s="72"/>
      <c r="AS15" s="73"/>
      <c r="AT15" s="74"/>
      <c r="AU15" s="346"/>
      <c r="AV15" s="347"/>
      <c r="AW15" s="348"/>
      <c r="AX15" s="349"/>
      <c r="AY15" s="421"/>
      <c r="AZ15" s="422"/>
      <c r="BA15" s="422"/>
      <c r="BB15" s="422"/>
      <c r="BC15" s="422"/>
      <c r="BD15" s="423"/>
    </row>
    <row r="16" spans="1:57" ht="39.9" customHeight="1" x14ac:dyDescent="0.45">
      <c r="A16" s="37"/>
      <c r="B16" s="46">
        <f t="shared" si="22"/>
        <v>5</v>
      </c>
      <c r="C16" s="401"/>
      <c r="D16" s="402"/>
      <c r="E16" s="405"/>
      <c r="F16" s="408"/>
      <c r="G16" s="409"/>
      <c r="H16" s="410"/>
      <c r="I16" s="410"/>
      <c r="J16" s="410"/>
      <c r="K16" s="411"/>
      <c r="L16" s="405"/>
      <c r="M16" s="406"/>
      <c r="N16" s="406"/>
      <c r="O16" s="407"/>
      <c r="P16" s="72"/>
      <c r="Q16" s="73"/>
      <c r="R16" s="73"/>
      <c r="S16" s="73"/>
      <c r="T16" s="73"/>
      <c r="U16" s="73"/>
      <c r="V16" s="74"/>
      <c r="W16" s="72"/>
      <c r="X16" s="73"/>
      <c r="Y16" s="73"/>
      <c r="Z16" s="73"/>
      <c r="AA16" s="73"/>
      <c r="AB16" s="73"/>
      <c r="AC16" s="74"/>
      <c r="AD16" s="72"/>
      <c r="AE16" s="73"/>
      <c r="AF16" s="73"/>
      <c r="AG16" s="73"/>
      <c r="AH16" s="73"/>
      <c r="AI16" s="73"/>
      <c r="AJ16" s="74"/>
      <c r="AK16" s="72"/>
      <c r="AL16" s="73"/>
      <c r="AM16" s="73"/>
      <c r="AN16" s="73"/>
      <c r="AO16" s="73"/>
      <c r="AP16" s="73"/>
      <c r="AQ16" s="74"/>
      <c r="AR16" s="72"/>
      <c r="AS16" s="73"/>
      <c r="AT16" s="74"/>
      <c r="AU16" s="346"/>
      <c r="AV16" s="347"/>
      <c r="AW16" s="348"/>
      <c r="AX16" s="349"/>
      <c r="AY16" s="421"/>
      <c r="AZ16" s="422"/>
      <c r="BA16" s="422"/>
      <c r="BB16" s="422"/>
      <c r="BC16" s="422"/>
      <c r="BD16" s="423"/>
    </row>
    <row r="17" spans="1:56" ht="39.9" customHeight="1" x14ac:dyDescent="0.45">
      <c r="A17" s="37"/>
      <c r="B17" s="46">
        <f t="shared" si="22"/>
        <v>6</v>
      </c>
      <c r="C17" s="401"/>
      <c r="D17" s="402"/>
      <c r="E17" s="405"/>
      <c r="F17" s="408"/>
      <c r="G17" s="409"/>
      <c r="H17" s="410"/>
      <c r="I17" s="410"/>
      <c r="J17" s="410"/>
      <c r="K17" s="411"/>
      <c r="L17" s="405"/>
      <c r="M17" s="406"/>
      <c r="N17" s="406"/>
      <c r="O17" s="407"/>
      <c r="P17" s="72"/>
      <c r="Q17" s="73"/>
      <c r="R17" s="73"/>
      <c r="S17" s="73"/>
      <c r="T17" s="73"/>
      <c r="U17" s="73"/>
      <c r="V17" s="74"/>
      <c r="W17" s="72"/>
      <c r="X17" s="73"/>
      <c r="Y17" s="73"/>
      <c r="Z17" s="73"/>
      <c r="AA17" s="73"/>
      <c r="AB17" s="73"/>
      <c r="AC17" s="74"/>
      <c r="AD17" s="72"/>
      <c r="AE17" s="73"/>
      <c r="AF17" s="73"/>
      <c r="AG17" s="73"/>
      <c r="AH17" s="73"/>
      <c r="AI17" s="73"/>
      <c r="AJ17" s="74"/>
      <c r="AK17" s="72"/>
      <c r="AL17" s="73"/>
      <c r="AM17" s="73"/>
      <c r="AN17" s="73"/>
      <c r="AO17" s="73"/>
      <c r="AP17" s="73"/>
      <c r="AQ17" s="74"/>
      <c r="AR17" s="72"/>
      <c r="AS17" s="73"/>
      <c r="AT17" s="74"/>
      <c r="AU17" s="346"/>
      <c r="AV17" s="347"/>
      <c r="AW17" s="348"/>
      <c r="AX17" s="349"/>
      <c r="AY17" s="421"/>
      <c r="AZ17" s="422"/>
      <c r="BA17" s="422"/>
      <c r="BB17" s="422"/>
      <c r="BC17" s="422"/>
      <c r="BD17" s="423"/>
    </row>
    <row r="18" spans="1:56" ht="39.9" customHeight="1" x14ac:dyDescent="0.45">
      <c r="A18" s="37"/>
      <c r="B18" s="46">
        <f t="shared" si="22"/>
        <v>7</v>
      </c>
      <c r="C18" s="401"/>
      <c r="D18" s="402"/>
      <c r="E18" s="405"/>
      <c r="F18" s="408"/>
      <c r="G18" s="409"/>
      <c r="H18" s="410"/>
      <c r="I18" s="410"/>
      <c r="J18" s="410"/>
      <c r="K18" s="411"/>
      <c r="L18" s="405"/>
      <c r="M18" s="406"/>
      <c r="N18" s="406"/>
      <c r="O18" s="407"/>
      <c r="P18" s="72"/>
      <c r="Q18" s="73"/>
      <c r="R18" s="73"/>
      <c r="S18" s="73"/>
      <c r="T18" s="73"/>
      <c r="U18" s="73"/>
      <c r="V18" s="74"/>
      <c r="W18" s="72"/>
      <c r="X18" s="73"/>
      <c r="Y18" s="73"/>
      <c r="Z18" s="73"/>
      <c r="AA18" s="73"/>
      <c r="AB18" s="73"/>
      <c r="AC18" s="74"/>
      <c r="AD18" s="72"/>
      <c r="AE18" s="73"/>
      <c r="AF18" s="73"/>
      <c r="AG18" s="73"/>
      <c r="AH18" s="73"/>
      <c r="AI18" s="73"/>
      <c r="AJ18" s="74"/>
      <c r="AK18" s="72"/>
      <c r="AL18" s="73"/>
      <c r="AM18" s="73"/>
      <c r="AN18" s="73"/>
      <c r="AO18" s="73"/>
      <c r="AP18" s="73"/>
      <c r="AQ18" s="74"/>
      <c r="AR18" s="72"/>
      <c r="AS18" s="73"/>
      <c r="AT18" s="74"/>
      <c r="AU18" s="346"/>
      <c r="AV18" s="347"/>
      <c r="AW18" s="348"/>
      <c r="AX18" s="349"/>
      <c r="AY18" s="421"/>
      <c r="AZ18" s="422"/>
      <c r="BA18" s="422"/>
      <c r="BB18" s="422"/>
      <c r="BC18" s="422"/>
      <c r="BD18" s="423"/>
    </row>
    <row r="19" spans="1:56" ht="39.9" customHeight="1" x14ac:dyDescent="0.45">
      <c r="A19" s="37"/>
      <c r="B19" s="46">
        <f t="shared" si="22"/>
        <v>8</v>
      </c>
      <c r="C19" s="401"/>
      <c r="D19" s="402"/>
      <c r="E19" s="405"/>
      <c r="F19" s="408"/>
      <c r="G19" s="409"/>
      <c r="H19" s="410"/>
      <c r="I19" s="410"/>
      <c r="J19" s="410"/>
      <c r="K19" s="411"/>
      <c r="L19" s="405"/>
      <c r="M19" s="406"/>
      <c r="N19" s="406"/>
      <c r="O19" s="407"/>
      <c r="P19" s="72"/>
      <c r="Q19" s="73"/>
      <c r="R19" s="73"/>
      <c r="S19" s="73"/>
      <c r="T19" s="73"/>
      <c r="U19" s="73"/>
      <c r="V19" s="74"/>
      <c r="W19" s="72"/>
      <c r="X19" s="73"/>
      <c r="Y19" s="73"/>
      <c r="Z19" s="73"/>
      <c r="AA19" s="73"/>
      <c r="AB19" s="73"/>
      <c r="AC19" s="74"/>
      <c r="AD19" s="72"/>
      <c r="AE19" s="73"/>
      <c r="AF19" s="73"/>
      <c r="AG19" s="73"/>
      <c r="AH19" s="73"/>
      <c r="AI19" s="73"/>
      <c r="AJ19" s="74"/>
      <c r="AK19" s="72"/>
      <c r="AL19" s="73"/>
      <c r="AM19" s="73"/>
      <c r="AN19" s="73"/>
      <c r="AO19" s="73"/>
      <c r="AP19" s="73"/>
      <c r="AQ19" s="74"/>
      <c r="AR19" s="72"/>
      <c r="AS19" s="73"/>
      <c r="AT19" s="74"/>
      <c r="AU19" s="346"/>
      <c r="AV19" s="347"/>
      <c r="AW19" s="348"/>
      <c r="AX19" s="349"/>
      <c r="AY19" s="421"/>
      <c r="AZ19" s="422"/>
      <c r="BA19" s="422"/>
      <c r="BB19" s="422"/>
      <c r="BC19" s="422"/>
      <c r="BD19" s="423"/>
    </row>
    <row r="20" spans="1:56" ht="39.9" customHeight="1" x14ac:dyDescent="0.45">
      <c r="A20" s="37"/>
      <c r="B20" s="46">
        <f t="shared" si="22"/>
        <v>9</v>
      </c>
      <c r="C20" s="401"/>
      <c r="D20" s="402"/>
      <c r="E20" s="405"/>
      <c r="F20" s="408"/>
      <c r="G20" s="409"/>
      <c r="H20" s="410"/>
      <c r="I20" s="410"/>
      <c r="J20" s="410"/>
      <c r="K20" s="411"/>
      <c r="L20" s="405"/>
      <c r="M20" s="406"/>
      <c r="N20" s="406"/>
      <c r="O20" s="407"/>
      <c r="P20" s="72"/>
      <c r="Q20" s="73"/>
      <c r="R20" s="73"/>
      <c r="S20" s="73"/>
      <c r="T20" s="73"/>
      <c r="U20" s="73"/>
      <c r="V20" s="74"/>
      <c r="W20" s="72"/>
      <c r="X20" s="73"/>
      <c r="Y20" s="73"/>
      <c r="Z20" s="73"/>
      <c r="AA20" s="73"/>
      <c r="AB20" s="73"/>
      <c r="AC20" s="74"/>
      <c r="AD20" s="72"/>
      <c r="AE20" s="73"/>
      <c r="AF20" s="73"/>
      <c r="AG20" s="73"/>
      <c r="AH20" s="73"/>
      <c r="AI20" s="73"/>
      <c r="AJ20" s="74"/>
      <c r="AK20" s="72"/>
      <c r="AL20" s="73"/>
      <c r="AM20" s="73"/>
      <c r="AN20" s="73"/>
      <c r="AO20" s="73"/>
      <c r="AP20" s="73"/>
      <c r="AQ20" s="74"/>
      <c r="AR20" s="72"/>
      <c r="AS20" s="73"/>
      <c r="AT20" s="74"/>
      <c r="AU20" s="346"/>
      <c r="AV20" s="347"/>
      <c r="AW20" s="348"/>
      <c r="AX20" s="349"/>
      <c r="AY20" s="421"/>
      <c r="AZ20" s="422"/>
      <c r="BA20" s="422"/>
      <c r="BB20" s="422"/>
      <c r="BC20" s="422"/>
      <c r="BD20" s="423"/>
    </row>
    <row r="21" spans="1:56" ht="39.9" customHeight="1" x14ac:dyDescent="0.45">
      <c r="A21" s="37"/>
      <c r="B21" s="46">
        <f t="shared" si="22"/>
        <v>10</v>
      </c>
      <c r="C21" s="401"/>
      <c r="D21" s="402"/>
      <c r="E21" s="405"/>
      <c r="F21" s="408"/>
      <c r="G21" s="409"/>
      <c r="H21" s="410"/>
      <c r="I21" s="410"/>
      <c r="J21" s="410"/>
      <c r="K21" s="411"/>
      <c r="L21" s="405"/>
      <c r="M21" s="406"/>
      <c r="N21" s="406"/>
      <c r="O21" s="407"/>
      <c r="P21" s="72"/>
      <c r="Q21" s="73"/>
      <c r="R21" s="73"/>
      <c r="S21" s="73"/>
      <c r="T21" s="73"/>
      <c r="U21" s="73"/>
      <c r="V21" s="74"/>
      <c r="W21" s="72"/>
      <c r="X21" s="73"/>
      <c r="Y21" s="73"/>
      <c r="Z21" s="73"/>
      <c r="AA21" s="73"/>
      <c r="AB21" s="73"/>
      <c r="AC21" s="74"/>
      <c r="AD21" s="72"/>
      <c r="AE21" s="73"/>
      <c r="AF21" s="73"/>
      <c r="AG21" s="73"/>
      <c r="AH21" s="73"/>
      <c r="AI21" s="73"/>
      <c r="AJ21" s="74"/>
      <c r="AK21" s="72"/>
      <c r="AL21" s="73"/>
      <c r="AM21" s="73"/>
      <c r="AN21" s="73"/>
      <c r="AO21" s="73"/>
      <c r="AP21" s="73"/>
      <c r="AQ21" s="74"/>
      <c r="AR21" s="72"/>
      <c r="AS21" s="73"/>
      <c r="AT21" s="74"/>
      <c r="AU21" s="346"/>
      <c r="AV21" s="347"/>
      <c r="AW21" s="348"/>
      <c r="AX21" s="349"/>
      <c r="AY21" s="421"/>
      <c r="AZ21" s="422"/>
      <c r="BA21" s="422"/>
      <c r="BB21" s="422"/>
      <c r="BC21" s="422"/>
      <c r="BD21" s="423"/>
    </row>
    <row r="22" spans="1:56" ht="39.9" customHeight="1" x14ac:dyDescent="0.45">
      <c r="A22" s="37"/>
      <c r="B22" s="46">
        <f t="shared" si="22"/>
        <v>11</v>
      </c>
      <c r="C22" s="401"/>
      <c r="D22" s="402"/>
      <c r="E22" s="405"/>
      <c r="F22" s="408"/>
      <c r="G22" s="409"/>
      <c r="H22" s="410"/>
      <c r="I22" s="410"/>
      <c r="J22" s="410"/>
      <c r="K22" s="411"/>
      <c r="L22" s="405"/>
      <c r="M22" s="406"/>
      <c r="N22" s="406"/>
      <c r="O22" s="407"/>
      <c r="P22" s="72"/>
      <c r="Q22" s="73"/>
      <c r="R22" s="73"/>
      <c r="S22" s="73"/>
      <c r="T22" s="73"/>
      <c r="U22" s="73"/>
      <c r="V22" s="74"/>
      <c r="W22" s="72"/>
      <c r="X22" s="73"/>
      <c r="Y22" s="73"/>
      <c r="Z22" s="73"/>
      <c r="AA22" s="73"/>
      <c r="AB22" s="73"/>
      <c r="AC22" s="74"/>
      <c r="AD22" s="72"/>
      <c r="AE22" s="73"/>
      <c r="AF22" s="73"/>
      <c r="AG22" s="73"/>
      <c r="AH22" s="73"/>
      <c r="AI22" s="73"/>
      <c r="AJ22" s="74"/>
      <c r="AK22" s="72"/>
      <c r="AL22" s="73"/>
      <c r="AM22" s="73"/>
      <c r="AN22" s="73"/>
      <c r="AO22" s="73"/>
      <c r="AP22" s="73"/>
      <c r="AQ22" s="74"/>
      <c r="AR22" s="72"/>
      <c r="AS22" s="73"/>
      <c r="AT22" s="74"/>
      <c r="AU22" s="346"/>
      <c r="AV22" s="347"/>
      <c r="AW22" s="348"/>
      <c r="AX22" s="349"/>
      <c r="AY22" s="421"/>
      <c r="AZ22" s="422"/>
      <c r="BA22" s="422"/>
      <c r="BB22" s="422"/>
      <c r="BC22" s="422"/>
      <c r="BD22" s="423"/>
    </row>
    <row r="23" spans="1:56" ht="39.9" customHeight="1" x14ac:dyDescent="0.45">
      <c r="A23" s="37"/>
      <c r="B23" s="46">
        <f t="shared" si="22"/>
        <v>12</v>
      </c>
      <c r="C23" s="401"/>
      <c r="D23" s="402"/>
      <c r="E23" s="405"/>
      <c r="F23" s="408"/>
      <c r="G23" s="409"/>
      <c r="H23" s="410"/>
      <c r="I23" s="410"/>
      <c r="J23" s="410"/>
      <c r="K23" s="411"/>
      <c r="L23" s="405"/>
      <c r="M23" s="406"/>
      <c r="N23" s="406"/>
      <c r="O23" s="407"/>
      <c r="P23" s="72"/>
      <c r="Q23" s="73"/>
      <c r="R23" s="73"/>
      <c r="S23" s="73"/>
      <c r="T23" s="73"/>
      <c r="U23" s="73"/>
      <c r="V23" s="74"/>
      <c r="W23" s="72"/>
      <c r="X23" s="73"/>
      <c r="Y23" s="73"/>
      <c r="Z23" s="73"/>
      <c r="AA23" s="73"/>
      <c r="AB23" s="73"/>
      <c r="AC23" s="74"/>
      <c r="AD23" s="72"/>
      <c r="AE23" s="73"/>
      <c r="AF23" s="73"/>
      <c r="AG23" s="73"/>
      <c r="AH23" s="73"/>
      <c r="AI23" s="73"/>
      <c r="AJ23" s="74"/>
      <c r="AK23" s="72"/>
      <c r="AL23" s="73"/>
      <c r="AM23" s="73"/>
      <c r="AN23" s="73"/>
      <c r="AO23" s="73"/>
      <c r="AP23" s="73"/>
      <c r="AQ23" s="74"/>
      <c r="AR23" s="72"/>
      <c r="AS23" s="73"/>
      <c r="AT23" s="74"/>
      <c r="AU23" s="346"/>
      <c r="AV23" s="347"/>
      <c r="AW23" s="348"/>
      <c r="AX23" s="349"/>
      <c r="AY23" s="421"/>
      <c r="AZ23" s="422"/>
      <c r="BA23" s="422"/>
      <c r="BB23" s="422"/>
      <c r="BC23" s="422"/>
      <c r="BD23" s="423"/>
    </row>
    <row r="24" spans="1:56" ht="39.9" customHeight="1" x14ac:dyDescent="0.45">
      <c r="A24" s="37"/>
      <c r="B24" s="46">
        <f t="shared" si="22"/>
        <v>13</v>
      </c>
      <c r="C24" s="401"/>
      <c r="D24" s="402"/>
      <c r="E24" s="405"/>
      <c r="F24" s="408"/>
      <c r="G24" s="409"/>
      <c r="H24" s="410"/>
      <c r="I24" s="410"/>
      <c r="J24" s="410"/>
      <c r="K24" s="411"/>
      <c r="L24" s="405"/>
      <c r="M24" s="406"/>
      <c r="N24" s="406"/>
      <c r="O24" s="407"/>
      <c r="P24" s="72"/>
      <c r="Q24" s="73"/>
      <c r="R24" s="73"/>
      <c r="S24" s="73"/>
      <c r="T24" s="73"/>
      <c r="U24" s="73"/>
      <c r="V24" s="74"/>
      <c r="W24" s="72"/>
      <c r="X24" s="73"/>
      <c r="Y24" s="73"/>
      <c r="Z24" s="73"/>
      <c r="AA24" s="73"/>
      <c r="AB24" s="73"/>
      <c r="AC24" s="74"/>
      <c r="AD24" s="72"/>
      <c r="AE24" s="73"/>
      <c r="AF24" s="73"/>
      <c r="AG24" s="73"/>
      <c r="AH24" s="73"/>
      <c r="AI24" s="73"/>
      <c r="AJ24" s="74"/>
      <c r="AK24" s="72"/>
      <c r="AL24" s="73"/>
      <c r="AM24" s="73"/>
      <c r="AN24" s="73"/>
      <c r="AO24" s="73"/>
      <c r="AP24" s="73"/>
      <c r="AQ24" s="74"/>
      <c r="AR24" s="72"/>
      <c r="AS24" s="73"/>
      <c r="AT24" s="74"/>
      <c r="AU24" s="346"/>
      <c r="AV24" s="347"/>
      <c r="AW24" s="348"/>
      <c r="AX24" s="349"/>
      <c r="AY24" s="421"/>
      <c r="AZ24" s="422"/>
      <c r="BA24" s="422"/>
      <c r="BB24" s="422"/>
      <c r="BC24" s="422"/>
      <c r="BD24" s="423"/>
    </row>
    <row r="25" spans="1:56" ht="39.9" customHeight="1" x14ac:dyDescent="0.45">
      <c r="A25" s="37"/>
      <c r="B25" s="46">
        <f t="shared" si="22"/>
        <v>14</v>
      </c>
      <c r="C25" s="401"/>
      <c r="D25" s="402"/>
      <c r="E25" s="405"/>
      <c r="F25" s="408"/>
      <c r="G25" s="409"/>
      <c r="H25" s="410"/>
      <c r="I25" s="410"/>
      <c r="J25" s="410"/>
      <c r="K25" s="411"/>
      <c r="L25" s="405"/>
      <c r="M25" s="406"/>
      <c r="N25" s="406"/>
      <c r="O25" s="407"/>
      <c r="P25" s="72"/>
      <c r="Q25" s="73"/>
      <c r="R25" s="73"/>
      <c r="S25" s="73"/>
      <c r="T25" s="73"/>
      <c r="U25" s="73"/>
      <c r="V25" s="74"/>
      <c r="W25" s="72"/>
      <c r="X25" s="73"/>
      <c r="Y25" s="73"/>
      <c r="Z25" s="73"/>
      <c r="AA25" s="73"/>
      <c r="AB25" s="73"/>
      <c r="AC25" s="74"/>
      <c r="AD25" s="72"/>
      <c r="AE25" s="73"/>
      <c r="AF25" s="73"/>
      <c r="AG25" s="73"/>
      <c r="AH25" s="73"/>
      <c r="AI25" s="73"/>
      <c r="AJ25" s="74"/>
      <c r="AK25" s="72"/>
      <c r="AL25" s="73"/>
      <c r="AM25" s="73"/>
      <c r="AN25" s="73"/>
      <c r="AO25" s="73"/>
      <c r="AP25" s="73"/>
      <c r="AQ25" s="74"/>
      <c r="AR25" s="72"/>
      <c r="AS25" s="73"/>
      <c r="AT25" s="74"/>
      <c r="AU25" s="346"/>
      <c r="AV25" s="347"/>
      <c r="AW25" s="348"/>
      <c r="AX25" s="349"/>
      <c r="AY25" s="421"/>
      <c r="AZ25" s="422"/>
      <c r="BA25" s="422"/>
      <c r="BB25" s="422"/>
      <c r="BC25" s="422"/>
      <c r="BD25" s="423"/>
    </row>
    <row r="26" spans="1:56" ht="39.9" customHeight="1" x14ac:dyDescent="0.45">
      <c r="A26" s="37"/>
      <c r="B26" s="46">
        <f t="shared" si="22"/>
        <v>15</v>
      </c>
      <c r="C26" s="401"/>
      <c r="D26" s="402"/>
      <c r="E26" s="405"/>
      <c r="F26" s="408"/>
      <c r="G26" s="409"/>
      <c r="H26" s="410"/>
      <c r="I26" s="410"/>
      <c r="J26" s="410"/>
      <c r="K26" s="411"/>
      <c r="L26" s="405"/>
      <c r="M26" s="406"/>
      <c r="N26" s="406"/>
      <c r="O26" s="407"/>
      <c r="P26" s="72"/>
      <c r="Q26" s="73"/>
      <c r="R26" s="73"/>
      <c r="S26" s="73"/>
      <c r="T26" s="73"/>
      <c r="U26" s="73"/>
      <c r="V26" s="74"/>
      <c r="W26" s="72"/>
      <c r="X26" s="73"/>
      <c r="Y26" s="73"/>
      <c r="Z26" s="73"/>
      <c r="AA26" s="73"/>
      <c r="AB26" s="73"/>
      <c r="AC26" s="74"/>
      <c r="AD26" s="72"/>
      <c r="AE26" s="73"/>
      <c r="AF26" s="73"/>
      <c r="AG26" s="73"/>
      <c r="AH26" s="73"/>
      <c r="AI26" s="73"/>
      <c r="AJ26" s="74"/>
      <c r="AK26" s="72"/>
      <c r="AL26" s="73"/>
      <c r="AM26" s="73"/>
      <c r="AN26" s="73"/>
      <c r="AO26" s="73"/>
      <c r="AP26" s="73"/>
      <c r="AQ26" s="74"/>
      <c r="AR26" s="72"/>
      <c r="AS26" s="73"/>
      <c r="AT26" s="74"/>
      <c r="AU26" s="346"/>
      <c r="AV26" s="347"/>
      <c r="AW26" s="348"/>
      <c r="AX26" s="349"/>
      <c r="AY26" s="421"/>
      <c r="AZ26" s="422"/>
      <c r="BA26" s="422"/>
      <c r="BB26" s="422"/>
      <c r="BC26" s="422"/>
      <c r="BD26" s="423"/>
    </row>
    <row r="27" spans="1:56" ht="39.9" customHeight="1" x14ac:dyDescent="0.45">
      <c r="A27" s="37"/>
      <c r="B27" s="46">
        <f t="shared" si="22"/>
        <v>16</v>
      </c>
      <c r="C27" s="63"/>
      <c r="D27" s="64"/>
      <c r="E27" s="65"/>
      <c r="F27" s="66"/>
      <c r="G27" s="67"/>
      <c r="H27" s="68"/>
      <c r="I27" s="68"/>
      <c r="J27" s="68"/>
      <c r="K27" s="69"/>
      <c r="L27" s="65"/>
      <c r="M27" s="70"/>
      <c r="N27" s="70"/>
      <c r="O27" s="71"/>
      <c r="P27" s="72"/>
      <c r="Q27" s="73"/>
      <c r="R27" s="73"/>
      <c r="S27" s="73"/>
      <c r="T27" s="73"/>
      <c r="U27" s="73"/>
      <c r="V27" s="74"/>
      <c r="W27" s="72"/>
      <c r="X27" s="73"/>
      <c r="Y27" s="73"/>
      <c r="Z27" s="73"/>
      <c r="AA27" s="73"/>
      <c r="AB27" s="73"/>
      <c r="AC27" s="74"/>
      <c r="AD27" s="72"/>
      <c r="AE27" s="73"/>
      <c r="AF27" s="73"/>
      <c r="AG27" s="73"/>
      <c r="AH27" s="73"/>
      <c r="AI27" s="73"/>
      <c r="AJ27" s="74"/>
      <c r="AK27" s="72"/>
      <c r="AL27" s="73"/>
      <c r="AM27" s="73"/>
      <c r="AN27" s="73"/>
      <c r="AO27" s="73"/>
      <c r="AP27" s="73"/>
      <c r="AQ27" s="74"/>
      <c r="AR27" s="72"/>
      <c r="AS27" s="73"/>
      <c r="AT27" s="74"/>
      <c r="AU27" s="56"/>
      <c r="AV27" s="57"/>
      <c r="AW27" s="58"/>
      <c r="AX27" s="59"/>
      <c r="AY27" s="75"/>
      <c r="AZ27" s="76"/>
      <c r="BA27" s="76"/>
      <c r="BB27" s="76"/>
      <c r="BC27" s="76"/>
      <c r="BD27" s="77"/>
    </row>
    <row r="28" spans="1:56" ht="39.9" customHeight="1" x14ac:dyDescent="0.45">
      <c r="A28" s="37"/>
      <c r="B28" s="46">
        <f t="shared" si="22"/>
        <v>17</v>
      </c>
      <c r="C28" s="63"/>
      <c r="D28" s="64"/>
      <c r="E28" s="65"/>
      <c r="F28" s="66"/>
      <c r="G28" s="67"/>
      <c r="H28" s="68"/>
      <c r="I28" s="68"/>
      <c r="J28" s="68"/>
      <c r="K28" s="69"/>
      <c r="L28" s="65"/>
      <c r="M28" s="70"/>
      <c r="N28" s="70"/>
      <c r="O28" s="71"/>
      <c r="P28" s="72"/>
      <c r="Q28" s="73"/>
      <c r="R28" s="73"/>
      <c r="S28" s="73"/>
      <c r="T28" s="73"/>
      <c r="U28" s="73"/>
      <c r="V28" s="74"/>
      <c r="W28" s="72"/>
      <c r="X28" s="73"/>
      <c r="Y28" s="73"/>
      <c r="Z28" s="73"/>
      <c r="AA28" s="73"/>
      <c r="AB28" s="73"/>
      <c r="AC28" s="74"/>
      <c r="AD28" s="72"/>
      <c r="AE28" s="73"/>
      <c r="AF28" s="73"/>
      <c r="AG28" s="73"/>
      <c r="AH28" s="73"/>
      <c r="AI28" s="73"/>
      <c r="AJ28" s="74"/>
      <c r="AK28" s="72"/>
      <c r="AL28" s="73"/>
      <c r="AM28" s="73"/>
      <c r="AN28" s="73"/>
      <c r="AO28" s="73"/>
      <c r="AP28" s="73"/>
      <c r="AQ28" s="74"/>
      <c r="AR28" s="72"/>
      <c r="AS28" s="73"/>
      <c r="AT28" s="74"/>
      <c r="AU28" s="56"/>
      <c r="AV28" s="57"/>
      <c r="AW28" s="58"/>
      <c r="AX28" s="59"/>
      <c r="AY28" s="75"/>
      <c r="AZ28" s="76"/>
      <c r="BA28" s="76"/>
      <c r="BB28" s="76"/>
      <c r="BC28" s="76"/>
      <c r="BD28" s="77"/>
    </row>
    <row r="29" spans="1:56" ht="39.9" customHeight="1" x14ac:dyDescent="0.45">
      <c r="A29" s="37"/>
      <c r="B29" s="46">
        <f t="shared" si="22"/>
        <v>18</v>
      </c>
      <c r="C29" s="63"/>
      <c r="D29" s="64"/>
      <c r="E29" s="65"/>
      <c r="F29" s="66"/>
      <c r="G29" s="67"/>
      <c r="H29" s="68"/>
      <c r="I29" s="68"/>
      <c r="J29" s="68"/>
      <c r="K29" s="69"/>
      <c r="L29" s="65"/>
      <c r="M29" s="70"/>
      <c r="N29" s="70"/>
      <c r="O29" s="71"/>
      <c r="P29" s="72"/>
      <c r="Q29" s="73"/>
      <c r="R29" s="73"/>
      <c r="S29" s="73"/>
      <c r="T29" s="73"/>
      <c r="U29" s="73"/>
      <c r="V29" s="74"/>
      <c r="W29" s="72"/>
      <c r="X29" s="73"/>
      <c r="Y29" s="73"/>
      <c r="Z29" s="73"/>
      <c r="AA29" s="73"/>
      <c r="AB29" s="73"/>
      <c r="AC29" s="74"/>
      <c r="AD29" s="72"/>
      <c r="AE29" s="73"/>
      <c r="AF29" s="73"/>
      <c r="AG29" s="73"/>
      <c r="AH29" s="73"/>
      <c r="AI29" s="73"/>
      <c r="AJ29" s="74"/>
      <c r="AK29" s="72"/>
      <c r="AL29" s="73"/>
      <c r="AM29" s="73"/>
      <c r="AN29" s="73"/>
      <c r="AO29" s="73"/>
      <c r="AP29" s="73"/>
      <c r="AQ29" s="74"/>
      <c r="AR29" s="72"/>
      <c r="AS29" s="73"/>
      <c r="AT29" s="74"/>
      <c r="AU29" s="56"/>
      <c r="AV29" s="57"/>
      <c r="AW29" s="58"/>
      <c r="AX29" s="59"/>
      <c r="AY29" s="75"/>
      <c r="AZ29" s="76"/>
      <c r="BA29" s="76"/>
      <c r="BB29" s="76"/>
      <c r="BC29" s="76"/>
      <c r="BD29" s="77"/>
    </row>
    <row r="30" spans="1:56" ht="39.9" customHeight="1" x14ac:dyDescent="0.45">
      <c r="A30" s="37"/>
      <c r="B30" s="46">
        <f t="shared" si="22"/>
        <v>19</v>
      </c>
      <c r="C30" s="63"/>
      <c r="D30" s="64"/>
      <c r="E30" s="65"/>
      <c r="F30" s="66"/>
      <c r="G30" s="67"/>
      <c r="H30" s="68"/>
      <c r="I30" s="68"/>
      <c r="J30" s="68"/>
      <c r="K30" s="69"/>
      <c r="L30" s="65"/>
      <c r="M30" s="70"/>
      <c r="N30" s="70"/>
      <c r="O30" s="71"/>
      <c r="P30" s="72"/>
      <c r="Q30" s="73"/>
      <c r="R30" s="73"/>
      <c r="S30" s="73"/>
      <c r="T30" s="73"/>
      <c r="U30" s="73"/>
      <c r="V30" s="74"/>
      <c r="W30" s="72"/>
      <c r="X30" s="73"/>
      <c r="Y30" s="73"/>
      <c r="Z30" s="73"/>
      <c r="AA30" s="73"/>
      <c r="AB30" s="73"/>
      <c r="AC30" s="74"/>
      <c r="AD30" s="72"/>
      <c r="AE30" s="73"/>
      <c r="AF30" s="73"/>
      <c r="AG30" s="73"/>
      <c r="AH30" s="73"/>
      <c r="AI30" s="73"/>
      <c r="AJ30" s="74"/>
      <c r="AK30" s="72"/>
      <c r="AL30" s="73"/>
      <c r="AM30" s="73"/>
      <c r="AN30" s="73"/>
      <c r="AO30" s="73"/>
      <c r="AP30" s="73"/>
      <c r="AQ30" s="74"/>
      <c r="AR30" s="72"/>
      <c r="AS30" s="73"/>
      <c r="AT30" s="74"/>
      <c r="AU30" s="56"/>
      <c r="AV30" s="57"/>
      <c r="AW30" s="58"/>
      <c r="AX30" s="59"/>
      <c r="AY30" s="75"/>
      <c r="AZ30" s="76"/>
      <c r="BA30" s="76"/>
      <c r="BB30" s="76"/>
      <c r="BC30" s="76"/>
      <c r="BD30" s="77"/>
    </row>
    <row r="31" spans="1:56" ht="39.9" customHeight="1" x14ac:dyDescent="0.45">
      <c r="A31" s="37"/>
      <c r="B31" s="46">
        <f t="shared" si="22"/>
        <v>20</v>
      </c>
      <c r="C31" s="63"/>
      <c r="D31" s="64"/>
      <c r="E31" s="65"/>
      <c r="F31" s="66"/>
      <c r="G31" s="67"/>
      <c r="H31" s="68"/>
      <c r="I31" s="68"/>
      <c r="J31" s="68"/>
      <c r="K31" s="69"/>
      <c r="L31" s="65"/>
      <c r="M31" s="70"/>
      <c r="N31" s="70"/>
      <c r="O31" s="71"/>
      <c r="P31" s="72"/>
      <c r="Q31" s="73"/>
      <c r="R31" s="73"/>
      <c r="S31" s="73"/>
      <c r="T31" s="73"/>
      <c r="U31" s="73"/>
      <c r="V31" s="74"/>
      <c r="W31" s="72"/>
      <c r="X31" s="73"/>
      <c r="Y31" s="73"/>
      <c r="Z31" s="73"/>
      <c r="AA31" s="73"/>
      <c r="AB31" s="73"/>
      <c r="AC31" s="74"/>
      <c r="AD31" s="72"/>
      <c r="AE31" s="73"/>
      <c r="AF31" s="73"/>
      <c r="AG31" s="73"/>
      <c r="AH31" s="73"/>
      <c r="AI31" s="73"/>
      <c r="AJ31" s="74"/>
      <c r="AK31" s="72"/>
      <c r="AL31" s="73"/>
      <c r="AM31" s="73"/>
      <c r="AN31" s="73"/>
      <c r="AO31" s="73"/>
      <c r="AP31" s="73"/>
      <c r="AQ31" s="74"/>
      <c r="AR31" s="72"/>
      <c r="AS31" s="73"/>
      <c r="AT31" s="74"/>
      <c r="AU31" s="56"/>
      <c r="AV31" s="57"/>
      <c r="AW31" s="58"/>
      <c r="AX31" s="59"/>
      <c r="AY31" s="75"/>
      <c r="AZ31" s="76"/>
      <c r="BA31" s="76"/>
      <c r="BB31" s="76"/>
      <c r="BC31" s="76"/>
      <c r="BD31" s="77"/>
    </row>
    <row r="32" spans="1:56" ht="39.9" customHeight="1" x14ac:dyDescent="0.45">
      <c r="A32" s="37"/>
      <c r="B32" s="46">
        <f t="shared" si="22"/>
        <v>21</v>
      </c>
      <c r="C32" s="63"/>
      <c r="D32" s="64"/>
      <c r="E32" s="65"/>
      <c r="F32" s="66"/>
      <c r="G32" s="67"/>
      <c r="H32" s="68"/>
      <c r="I32" s="68"/>
      <c r="J32" s="68"/>
      <c r="K32" s="69"/>
      <c r="L32" s="65"/>
      <c r="M32" s="70"/>
      <c r="N32" s="70"/>
      <c r="O32" s="71"/>
      <c r="P32" s="72"/>
      <c r="Q32" s="73"/>
      <c r="R32" s="73"/>
      <c r="S32" s="73"/>
      <c r="T32" s="73"/>
      <c r="U32" s="73"/>
      <c r="V32" s="74"/>
      <c r="W32" s="72"/>
      <c r="X32" s="73"/>
      <c r="Y32" s="73"/>
      <c r="Z32" s="73"/>
      <c r="AA32" s="73"/>
      <c r="AB32" s="73"/>
      <c r="AC32" s="74"/>
      <c r="AD32" s="72"/>
      <c r="AE32" s="73"/>
      <c r="AF32" s="73"/>
      <c r="AG32" s="73"/>
      <c r="AH32" s="73"/>
      <c r="AI32" s="73"/>
      <c r="AJ32" s="74"/>
      <c r="AK32" s="72"/>
      <c r="AL32" s="73"/>
      <c r="AM32" s="73"/>
      <c r="AN32" s="73"/>
      <c r="AO32" s="73"/>
      <c r="AP32" s="73"/>
      <c r="AQ32" s="74"/>
      <c r="AR32" s="72"/>
      <c r="AS32" s="73"/>
      <c r="AT32" s="74"/>
      <c r="AU32" s="56"/>
      <c r="AV32" s="57"/>
      <c r="AW32" s="58"/>
      <c r="AX32" s="59"/>
      <c r="AY32" s="75"/>
      <c r="AZ32" s="76"/>
      <c r="BA32" s="76"/>
      <c r="BB32" s="76"/>
      <c r="BC32" s="76"/>
      <c r="BD32" s="77"/>
    </row>
    <row r="33" spans="1:58" ht="39.9" customHeight="1" x14ac:dyDescent="0.45">
      <c r="A33" s="37"/>
      <c r="B33" s="46">
        <f t="shared" si="22"/>
        <v>22</v>
      </c>
      <c r="C33" s="63"/>
      <c r="D33" s="64"/>
      <c r="E33" s="65"/>
      <c r="F33" s="66"/>
      <c r="G33" s="67"/>
      <c r="H33" s="68"/>
      <c r="I33" s="68"/>
      <c r="J33" s="68"/>
      <c r="K33" s="69"/>
      <c r="L33" s="65"/>
      <c r="M33" s="70"/>
      <c r="N33" s="70"/>
      <c r="O33" s="71"/>
      <c r="P33" s="72"/>
      <c r="Q33" s="73"/>
      <c r="R33" s="73"/>
      <c r="S33" s="73"/>
      <c r="T33" s="73"/>
      <c r="U33" s="73"/>
      <c r="V33" s="74"/>
      <c r="W33" s="72"/>
      <c r="X33" s="73"/>
      <c r="Y33" s="73"/>
      <c r="Z33" s="73"/>
      <c r="AA33" s="73"/>
      <c r="AB33" s="73"/>
      <c r="AC33" s="74"/>
      <c r="AD33" s="72"/>
      <c r="AE33" s="73"/>
      <c r="AF33" s="73"/>
      <c r="AG33" s="73"/>
      <c r="AH33" s="73"/>
      <c r="AI33" s="73"/>
      <c r="AJ33" s="74"/>
      <c r="AK33" s="72"/>
      <c r="AL33" s="73"/>
      <c r="AM33" s="73"/>
      <c r="AN33" s="73"/>
      <c r="AO33" s="73"/>
      <c r="AP33" s="73"/>
      <c r="AQ33" s="74"/>
      <c r="AR33" s="72"/>
      <c r="AS33" s="73"/>
      <c r="AT33" s="74"/>
      <c r="AU33" s="56"/>
      <c r="AV33" s="57"/>
      <c r="AW33" s="58"/>
      <c r="AX33" s="59"/>
      <c r="AY33" s="75"/>
      <c r="AZ33" s="76"/>
      <c r="BA33" s="76"/>
      <c r="BB33" s="76"/>
      <c r="BC33" s="76"/>
      <c r="BD33" s="77"/>
    </row>
    <row r="34" spans="1:58" ht="39.9" customHeight="1" x14ac:dyDescent="0.45">
      <c r="A34" s="37"/>
      <c r="B34" s="46">
        <f t="shared" si="22"/>
        <v>23</v>
      </c>
      <c r="C34" s="63"/>
      <c r="D34" s="64"/>
      <c r="E34" s="65"/>
      <c r="F34" s="66"/>
      <c r="G34" s="67"/>
      <c r="H34" s="68"/>
      <c r="I34" s="68"/>
      <c r="J34" s="68"/>
      <c r="K34" s="69"/>
      <c r="L34" s="65"/>
      <c r="M34" s="70"/>
      <c r="N34" s="70"/>
      <c r="O34" s="71"/>
      <c r="P34" s="72"/>
      <c r="Q34" s="73"/>
      <c r="R34" s="73"/>
      <c r="S34" s="73"/>
      <c r="T34" s="73"/>
      <c r="U34" s="73"/>
      <c r="V34" s="74"/>
      <c r="W34" s="72"/>
      <c r="X34" s="73"/>
      <c r="Y34" s="73"/>
      <c r="Z34" s="73"/>
      <c r="AA34" s="73"/>
      <c r="AB34" s="73"/>
      <c r="AC34" s="74"/>
      <c r="AD34" s="72"/>
      <c r="AE34" s="73"/>
      <c r="AF34" s="73"/>
      <c r="AG34" s="73"/>
      <c r="AH34" s="73"/>
      <c r="AI34" s="73"/>
      <c r="AJ34" s="74"/>
      <c r="AK34" s="72"/>
      <c r="AL34" s="73"/>
      <c r="AM34" s="73"/>
      <c r="AN34" s="73"/>
      <c r="AO34" s="73"/>
      <c r="AP34" s="73"/>
      <c r="AQ34" s="74"/>
      <c r="AR34" s="72"/>
      <c r="AS34" s="73"/>
      <c r="AT34" s="74"/>
      <c r="AU34" s="56"/>
      <c r="AV34" s="57"/>
      <c r="AW34" s="58"/>
      <c r="AX34" s="59"/>
      <c r="AY34" s="75"/>
      <c r="AZ34" s="76"/>
      <c r="BA34" s="76"/>
      <c r="BB34" s="76"/>
      <c r="BC34" s="76"/>
      <c r="BD34" s="77"/>
    </row>
    <row r="35" spans="1:58" ht="39.9" customHeight="1" x14ac:dyDescent="0.45">
      <c r="A35" s="37"/>
      <c r="B35" s="46">
        <f t="shared" si="22"/>
        <v>24</v>
      </c>
      <c r="C35" s="63"/>
      <c r="D35" s="64"/>
      <c r="E35" s="65"/>
      <c r="F35" s="66"/>
      <c r="G35" s="67"/>
      <c r="H35" s="68"/>
      <c r="I35" s="68"/>
      <c r="J35" s="68"/>
      <c r="K35" s="69"/>
      <c r="L35" s="65"/>
      <c r="M35" s="70"/>
      <c r="N35" s="70"/>
      <c r="O35" s="71"/>
      <c r="P35" s="72"/>
      <c r="Q35" s="73"/>
      <c r="R35" s="73"/>
      <c r="S35" s="73"/>
      <c r="T35" s="73"/>
      <c r="U35" s="73"/>
      <c r="V35" s="74"/>
      <c r="W35" s="72"/>
      <c r="X35" s="73"/>
      <c r="Y35" s="73"/>
      <c r="Z35" s="73"/>
      <c r="AA35" s="73"/>
      <c r="AB35" s="73"/>
      <c r="AC35" s="74"/>
      <c r="AD35" s="72"/>
      <c r="AE35" s="73"/>
      <c r="AF35" s="73"/>
      <c r="AG35" s="73"/>
      <c r="AH35" s="73"/>
      <c r="AI35" s="73"/>
      <c r="AJ35" s="74"/>
      <c r="AK35" s="72"/>
      <c r="AL35" s="73"/>
      <c r="AM35" s="73"/>
      <c r="AN35" s="73"/>
      <c r="AO35" s="73"/>
      <c r="AP35" s="73"/>
      <c r="AQ35" s="74"/>
      <c r="AR35" s="72"/>
      <c r="AS35" s="73"/>
      <c r="AT35" s="74"/>
      <c r="AU35" s="56"/>
      <c r="AV35" s="57"/>
      <c r="AW35" s="58"/>
      <c r="AX35" s="59"/>
      <c r="AY35" s="75"/>
      <c r="AZ35" s="76"/>
      <c r="BA35" s="76"/>
      <c r="BB35" s="76"/>
      <c r="BC35" s="76"/>
      <c r="BD35" s="77"/>
    </row>
    <row r="36" spans="1:58" ht="39.9" customHeight="1" x14ac:dyDescent="0.45">
      <c r="A36" s="37"/>
      <c r="B36" s="46">
        <f t="shared" si="22"/>
        <v>25</v>
      </c>
      <c r="C36" s="63"/>
      <c r="D36" s="64"/>
      <c r="E36" s="65"/>
      <c r="F36" s="66"/>
      <c r="G36" s="67"/>
      <c r="H36" s="68"/>
      <c r="I36" s="68"/>
      <c r="J36" s="68"/>
      <c r="K36" s="69"/>
      <c r="L36" s="65"/>
      <c r="M36" s="70"/>
      <c r="N36" s="70"/>
      <c r="O36" s="71"/>
      <c r="P36" s="72"/>
      <c r="Q36" s="73"/>
      <c r="R36" s="73"/>
      <c r="S36" s="73"/>
      <c r="T36" s="73"/>
      <c r="U36" s="73"/>
      <c r="V36" s="74"/>
      <c r="W36" s="72"/>
      <c r="X36" s="73"/>
      <c r="Y36" s="73"/>
      <c r="Z36" s="73"/>
      <c r="AA36" s="73"/>
      <c r="AB36" s="73"/>
      <c r="AC36" s="74"/>
      <c r="AD36" s="72"/>
      <c r="AE36" s="73"/>
      <c r="AF36" s="73"/>
      <c r="AG36" s="73"/>
      <c r="AH36" s="73"/>
      <c r="AI36" s="73"/>
      <c r="AJ36" s="74"/>
      <c r="AK36" s="72"/>
      <c r="AL36" s="73"/>
      <c r="AM36" s="73"/>
      <c r="AN36" s="73"/>
      <c r="AO36" s="73"/>
      <c r="AP36" s="73"/>
      <c r="AQ36" s="74"/>
      <c r="AR36" s="72"/>
      <c r="AS36" s="73"/>
      <c r="AT36" s="74"/>
      <c r="AU36" s="56"/>
      <c r="AV36" s="57"/>
      <c r="AW36" s="58"/>
      <c r="AX36" s="59"/>
      <c r="AY36" s="75"/>
      <c r="AZ36" s="76"/>
      <c r="BA36" s="76"/>
      <c r="BB36" s="76"/>
      <c r="BC36" s="76"/>
      <c r="BD36" s="77"/>
    </row>
    <row r="37" spans="1:58" ht="39.9" customHeight="1" x14ac:dyDescent="0.45">
      <c r="A37" s="37"/>
      <c r="B37" s="46">
        <f t="shared" si="22"/>
        <v>26</v>
      </c>
      <c r="C37" s="401"/>
      <c r="D37" s="402"/>
      <c r="E37" s="405"/>
      <c r="F37" s="408"/>
      <c r="G37" s="409"/>
      <c r="H37" s="410"/>
      <c r="I37" s="410"/>
      <c r="J37" s="410"/>
      <c r="K37" s="411"/>
      <c r="L37" s="405"/>
      <c r="M37" s="406"/>
      <c r="N37" s="406"/>
      <c r="O37" s="407"/>
      <c r="P37" s="72"/>
      <c r="Q37" s="73"/>
      <c r="R37" s="73"/>
      <c r="S37" s="73"/>
      <c r="T37" s="73"/>
      <c r="U37" s="73"/>
      <c r="V37" s="74"/>
      <c r="W37" s="72"/>
      <c r="X37" s="73"/>
      <c r="Y37" s="73"/>
      <c r="Z37" s="73"/>
      <c r="AA37" s="73"/>
      <c r="AB37" s="73"/>
      <c r="AC37" s="74"/>
      <c r="AD37" s="72"/>
      <c r="AE37" s="73"/>
      <c r="AF37" s="73"/>
      <c r="AG37" s="73"/>
      <c r="AH37" s="73"/>
      <c r="AI37" s="73"/>
      <c r="AJ37" s="74"/>
      <c r="AK37" s="72"/>
      <c r="AL37" s="73"/>
      <c r="AM37" s="73"/>
      <c r="AN37" s="73"/>
      <c r="AO37" s="73"/>
      <c r="AP37" s="73"/>
      <c r="AQ37" s="74"/>
      <c r="AR37" s="72"/>
      <c r="AS37" s="73"/>
      <c r="AT37" s="74"/>
      <c r="AU37" s="346"/>
      <c r="AV37" s="347"/>
      <c r="AW37" s="348"/>
      <c r="AX37" s="349"/>
      <c r="AY37" s="421"/>
      <c r="AZ37" s="422"/>
      <c r="BA37" s="422"/>
      <c r="BB37" s="422"/>
      <c r="BC37" s="422"/>
      <c r="BD37" s="423"/>
    </row>
    <row r="38" spans="1:58" ht="39.9" customHeight="1" x14ac:dyDescent="0.45">
      <c r="A38" s="37"/>
      <c r="B38" s="46">
        <f t="shared" si="22"/>
        <v>27</v>
      </c>
      <c r="C38" s="401"/>
      <c r="D38" s="402"/>
      <c r="E38" s="405"/>
      <c r="F38" s="408"/>
      <c r="G38" s="409"/>
      <c r="H38" s="410"/>
      <c r="I38" s="410"/>
      <c r="J38" s="410"/>
      <c r="K38" s="411"/>
      <c r="L38" s="405"/>
      <c r="M38" s="406"/>
      <c r="N38" s="406"/>
      <c r="O38" s="407"/>
      <c r="P38" s="72"/>
      <c r="Q38" s="73"/>
      <c r="R38" s="73"/>
      <c r="S38" s="73"/>
      <c r="T38" s="73"/>
      <c r="U38" s="73"/>
      <c r="V38" s="74"/>
      <c r="W38" s="72"/>
      <c r="X38" s="73"/>
      <c r="Y38" s="73"/>
      <c r="Z38" s="73"/>
      <c r="AA38" s="73"/>
      <c r="AB38" s="73"/>
      <c r="AC38" s="74"/>
      <c r="AD38" s="72"/>
      <c r="AE38" s="73"/>
      <c r="AF38" s="73"/>
      <c r="AG38" s="73"/>
      <c r="AH38" s="73"/>
      <c r="AI38" s="73"/>
      <c r="AJ38" s="74"/>
      <c r="AK38" s="72"/>
      <c r="AL38" s="73"/>
      <c r="AM38" s="73"/>
      <c r="AN38" s="73"/>
      <c r="AO38" s="73"/>
      <c r="AP38" s="73"/>
      <c r="AQ38" s="74"/>
      <c r="AR38" s="72"/>
      <c r="AS38" s="73"/>
      <c r="AT38" s="74"/>
      <c r="AU38" s="346"/>
      <c r="AV38" s="347"/>
      <c r="AW38" s="348"/>
      <c r="AX38" s="349"/>
      <c r="AY38" s="421"/>
      <c r="AZ38" s="422"/>
      <c r="BA38" s="422"/>
      <c r="BB38" s="422"/>
      <c r="BC38" s="422"/>
      <c r="BD38" s="423"/>
    </row>
    <row r="39" spans="1:58" ht="39.9" customHeight="1" thickBot="1" x14ac:dyDescent="0.5">
      <c r="A39" s="37"/>
      <c r="B39" s="47">
        <f t="shared" si="22"/>
        <v>28</v>
      </c>
      <c r="C39" s="412"/>
      <c r="D39" s="413"/>
      <c r="E39" s="414"/>
      <c r="F39" s="415"/>
      <c r="G39" s="416"/>
      <c r="H39" s="417"/>
      <c r="I39" s="417"/>
      <c r="J39" s="417"/>
      <c r="K39" s="418"/>
      <c r="L39" s="414"/>
      <c r="M39" s="419"/>
      <c r="N39" s="419"/>
      <c r="O39" s="420"/>
      <c r="P39" s="78"/>
      <c r="Q39" s="79"/>
      <c r="R39" s="79"/>
      <c r="S39" s="79"/>
      <c r="T39" s="79"/>
      <c r="U39" s="79"/>
      <c r="V39" s="80"/>
      <c r="W39" s="78"/>
      <c r="X39" s="79"/>
      <c r="Y39" s="79"/>
      <c r="Z39" s="79"/>
      <c r="AA39" s="79"/>
      <c r="AB39" s="79"/>
      <c r="AC39" s="80"/>
      <c r="AD39" s="78"/>
      <c r="AE39" s="79"/>
      <c r="AF39" s="79"/>
      <c r="AG39" s="79"/>
      <c r="AH39" s="79"/>
      <c r="AI39" s="79"/>
      <c r="AJ39" s="80"/>
      <c r="AK39" s="78"/>
      <c r="AL39" s="79"/>
      <c r="AM39" s="79"/>
      <c r="AN39" s="79"/>
      <c r="AO39" s="79"/>
      <c r="AP39" s="79"/>
      <c r="AQ39" s="80"/>
      <c r="AR39" s="78"/>
      <c r="AS39" s="79"/>
      <c r="AT39" s="80"/>
      <c r="AU39" s="390"/>
      <c r="AV39" s="391"/>
      <c r="AW39" s="392"/>
      <c r="AX39" s="393"/>
      <c r="AY39" s="424"/>
      <c r="AZ39" s="425"/>
      <c r="BA39" s="425"/>
      <c r="BB39" s="425"/>
      <c r="BC39" s="425"/>
      <c r="BD39" s="426"/>
    </row>
    <row r="40" spans="1:58" ht="20.25" customHeight="1" x14ac:dyDescent="0.45">
      <c r="A40" s="37"/>
      <c r="B40" s="37"/>
      <c r="C40" s="41"/>
      <c r="D40" s="42"/>
      <c r="E40" s="43"/>
      <c r="F40" s="39"/>
      <c r="G40" s="39"/>
      <c r="H40" s="39"/>
      <c r="I40" s="39"/>
      <c r="J40" s="39"/>
      <c r="K40" s="39"/>
      <c r="L40" s="39"/>
      <c r="M40" s="39"/>
      <c r="N40" s="39"/>
      <c r="O40" s="39"/>
      <c r="P40" s="39"/>
      <c r="Q40" s="39"/>
      <c r="R40" s="39"/>
      <c r="S40" s="39"/>
      <c r="T40" s="39"/>
      <c r="U40" s="39"/>
      <c r="V40" s="39"/>
      <c r="W40" s="39"/>
      <c r="X40" s="39"/>
      <c r="Y40" s="39"/>
      <c r="Z40" s="39"/>
      <c r="AA40" s="39"/>
      <c r="AB40" s="39"/>
      <c r="AC40" s="44"/>
      <c r="AD40" s="39"/>
      <c r="AE40" s="39"/>
      <c r="AF40" s="39"/>
      <c r="AG40" s="39"/>
      <c r="AH40" s="39"/>
      <c r="AI40" s="39"/>
      <c r="AJ40" s="39"/>
      <c r="AK40" s="39"/>
      <c r="AL40" s="39"/>
      <c r="AM40" s="39"/>
      <c r="AN40" s="39"/>
      <c r="AO40" s="39"/>
      <c r="AP40" s="39"/>
      <c r="AQ40" s="39"/>
      <c r="AR40" s="39"/>
      <c r="AS40" s="39"/>
      <c r="AT40" s="39"/>
      <c r="AU40" s="39"/>
      <c r="AV40" s="37"/>
      <c r="AW40" s="37"/>
      <c r="AX40" s="37"/>
      <c r="AY40" s="37"/>
      <c r="AZ40" s="37"/>
      <c r="BA40" s="37"/>
      <c r="BB40" s="37"/>
      <c r="BC40" s="37"/>
      <c r="BD40" s="37"/>
    </row>
    <row r="41" spans="1:58" ht="20.25" customHeight="1" x14ac:dyDescent="0.45">
      <c r="A41" s="37"/>
      <c r="B41" s="37"/>
      <c r="C41" s="41"/>
      <c r="D41" s="42"/>
      <c r="E41" s="43"/>
      <c r="F41" s="39"/>
      <c r="G41" s="39"/>
      <c r="H41" s="39"/>
      <c r="I41" s="39"/>
      <c r="J41" s="39"/>
      <c r="K41" s="39"/>
      <c r="L41" s="39"/>
      <c r="M41" s="39"/>
      <c r="N41" s="39"/>
      <c r="O41" s="39"/>
      <c r="P41" s="39"/>
      <c r="Q41" s="39"/>
      <c r="R41" s="39"/>
      <c r="S41" s="39"/>
      <c r="T41" s="39"/>
      <c r="U41" s="39"/>
      <c r="V41" s="39"/>
      <c r="W41" s="39"/>
      <c r="X41" s="39"/>
      <c r="Y41" s="39"/>
      <c r="Z41" s="39"/>
      <c r="AA41" s="39"/>
      <c r="AB41" s="39"/>
      <c r="AC41" s="44"/>
      <c r="AD41" s="39"/>
      <c r="AE41" s="39"/>
      <c r="AF41" s="39"/>
      <c r="AG41" s="39"/>
      <c r="AH41" s="39"/>
      <c r="AI41" s="39"/>
      <c r="AJ41" s="39"/>
      <c r="AK41" s="39"/>
      <c r="AL41" s="39"/>
      <c r="AM41" s="39"/>
      <c r="AN41" s="39"/>
      <c r="AO41" s="39"/>
      <c r="AP41" s="39"/>
      <c r="AQ41" s="39"/>
      <c r="AR41" s="39"/>
      <c r="AS41" s="39"/>
      <c r="AT41" s="39"/>
      <c r="AU41" s="39"/>
      <c r="AV41" s="37"/>
      <c r="AW41" s="37"/>
      <c r="AX41" s="37"/>
      <c r="AY41" s="37"/>
      <c r="AZ41" s="37"/>
      <c r="BA41" s="37"/>
      <c r="BB41" s="37"/>
      <c r="BC41" s="37"/>
      <c r="BD41" s="37"/>
    </row>
    <row r="42" spans="1:58" s="5" customFormat="1" ht="24.9" customHeight="1" x14ac:dyDescent="0.45">
      <c r="A42" s="84"/>
      <c r="B42" s="84" t="s">
        <v>31</v>
      </c>
      <c r="C42" s="85"/>
      <c r="D42" s="85"/>
      <c r="E42" s="84"/>
      <c r="F42" s="84"/>
      <c r="G42" s="84"/>
      <c r="H42" s="84"/>
      <c r="I42" s="84"/>
      <c r="J42" s="84"/>
      <c r="K42" s="84"/>
      <c r="L42" s="84"/>
      <c r="M42" s="84"/>
      <c r="N42" s="84"/>
      <c r="O42" s="84"/>
      <c r="P42" s="84"/>
      <c r="Q42" s="84"/>
      <c r="R42" s="84"/>
      <c r="S42" s="84"/>
      <c r="T42" s="84"/>
      <c r="U42" s="85"/>
      <c r="V42" s="84"/>
      <c r="W42" s="84"/>
      <c r="X42" s="84"/>
      <c r="Y42" s="84"/>
      <c r="Z42" s="84"/>
      <c r="AA42" s="84"/>
      <c r="AB42" s="84"/>
      <c r="AC42" s="84"/>
      <c r="AD42" s="84"/>
      <c r="AE42" s="84"/>
      <c r="AF42" s="84"/>
      <c r="AG42" s="84"/>
      <c r="AK42" s="86"/>
      <c r="AL42" s="87"/>
      <c r="AM42" s="87"/>
      <c r="AN42" s="84"/>
      <c r="AO42" s="84"/>
      <c r="AP42" s="84"/>
      <c r="AQ42" s="84"/>
      <c r="AR42" s="84"/>
      <c r="AS42" s="84"/>
      <c r="AT42" s="84"/>
      <c r="AU42" s="84"/>
      <c r="AV42" s="84"/>
      <c r="AW42" s="84"/>
      <c r="AX42" s="84"/>
      <c r="AY42" s="84"/>
      <c r="AZ42" s="84"/>
      <c r="BA42" s="84"/>
      <c r="BB42" s="84"/>
      <c r="BC42" s="84"/>
      <c r="BD42" s="84"/>
      <c r="BE42" s="84"/>
      <c r="BF42" s="87"/>
    </row>
    <row r="43" spans="1:58" s="5" customFormat="1" ht="24.9" customHeight="1" x14ac:dyDescent="0.45">
      <c r="A43" s="84"/>
      <c r="B43" s="84" t="s">
        <v>44</v>
      </c>
      <c r="C43" s="85"/>
      <c r="D43" s="85"/>
      <c r="E43" s="84"/>
      <c r="F43" s="84"/>
      <c r="G43" s="84"/>
      <c r="H43" s="84"/>
      <c r="I43" s="84"/>
      <c r="J43" s="84"/>
      <c r="K43" s="84"/>
      <c r="L43" s="84"/>
      <c r="M43" s="84"/>
      <c r="N43" s="84"/>
      <c r="O43" s="84"/>
      <c r="P43" s="84"/>
      <c r="Q43" s="84"/>
      <c r="R43" s="84"/>
      <c r="S43" s="84"/>
      <c r="T43" s="84"/>
      <c r="U43" s="85"/>
      <c r="V43" s="84"/>
      <c r="W43" s="84"/>
      <c r="X43" s="84"/>
      <c r="Y43" s="84"/>
      <c r="Z43" s="84"/>
      <c r="AA43" s="84"/>
      <c r="AB43" s="84"/>
      <c r="AC43" s="84"/>
      <c r="AD43" s="84"/>
      <c r="AE43" s="84"/>
      <c r="AF43" s="84"/>
      <c r="AG43" s="84"/>
      <c r="AK43" s="86"/>
      <c r="AL43" s="87"/>
      <c r="AM43" s="87"/>
      <c r="AN43" s="84"/>
      <c r="AO43" s="84"/>
      <c r="AP43" s="84"/>
      <c r="AQ43" s="84"/>
      <c r="AR43" s="84"/>
      <c r="AS43" s="84"/>
      <c r="AT43" s="84"/>
      <c r="AU43" s="84"/>
      <c r="AV43" s="84"/>
      <c r="AW43" s="84"/>
      <c r="AX43" s="84"/>
      <c r="AY43" s="84"/>
      <c r="AZ43" s="84"/>
      <c r="BA43" s="84"/>
      <c r="BB43" s="84"/>
      <c r="BC43" s="84"/>
      <c r="BD43" s="84"/>
      <c r="BE43" s="84"/>
      <c r="BF43" s="87"/>
    </row>
    <row r="44" spans="1:58" s="5" customFormat="1" ht="24.9" customHeight="1" x14ac:dyDescent="0.45">
      <c r="B44" s="5" t="s">
        <v>51</v>
      </c>
      <c r="C44" s="86"/>
      <c r="D44" s="86"/>
      <c r="E44" s="86"/>
      <c r="F44" s="86"/>
      <c r="G44" s="86"/>
      <c r="H44" s="86"/>
      <c r="I44" s="86"/>
      <c r="J44" s="86"/>
      <c r="K44" s="86"/>
      <c r="L44" s="86"/>
      <c r="M44" s="86"/>
      <c r="N44" s="86"/>
      <c r="O44" s="86"/>
      <c r="P44" s="86"/>
      <c r="Q44" s="86"/>
      <c r="R44" s="86"/>
      <c r="S44" s="86"/>
      <c r="T44" s="86"/>
      <c r="U44" s="87"/>
      <c r="V44" s="87"/>
      <c r="W44" s="86"/>
      <c r="X44" s="86"/>
      <c r="Y44" s="86"/>
      <c r="Z44" s="86"/>
      <c r="AA44" s="86"/>
      <c r="AB44" s="86"/>
      <c r="AC44" s="86"/>
      <c r="AD44" s="86"/>
      <c r="AE44" s="86"/>
      <c r="AF44" s="86"/>
      <c r="AG44" s="86"/>
      <c r="AH44" s="86"/>
      <c r="AI44" s="86"/>
      <c r="AJ44" s="86"/>
      <c r="AK44" s="86"/>
      <c r="AL44" s="87"/>
      <c r="AM44" s="87"/>
      <c r="AN44" s="84"/>
      <c r="AO44" s="84"/>
      <c r="AP44" s="84"/>
      <c r="AQ44" s="84"/>
      <c r="AR44" s="84"/>
      <c r="AS44" s="84"/>
      <c r="AT44" s="84"/>
      <c r="AU44" s="84"/>
      <c r="AV44" s="84"/>
      <c r="AW44" s="84"/>
      <c r="AX44" s="84"/>
      <c r="AY44" s="84"/>
      <c r="AZ44" s="84"/>
      <c r="BA44" s="84"/>
      <c r="BB44" s="84"/>
      <c r="BC44" s="84"/>
      <c r="BD44" s="84"/>
      <c r="BE44" s="84"/>
      <c r="BF44" s="87"/>
    </row>
    <row r="45" spans="1:58" s="5" customFormat="1" ht="24.9" customHeight="1" x14ac:dyDescent="0.45">
      <c r="B45" s="5" t="s">
        <v>29</v>
      </c>
    </row>
    <row r="46" spans="1:58" s="5" customFormat="1" ht="24.9" customHeight="1" x14ac:dyDescent="0.45">
      <c r="B46" s="5" t="s">
        <v>100</v>
      </c>
    </row>
    <row r="47" spans="1:58" s="5" customFormat="1" ht="24.9" customHeight="1" x14ac:dyDescent="0.45">
      <c r="B47" s="5" t="s">
        <v>23</v>
      </c>
    </row>
    <row r="48" spans="1:58" s="5" customFormat="1" ht="24.9" customHeight="1" x14ac:dyDescent="0.45">
      <c r="B48" s="5" t="s">
        <v>54</v>
      </c>
    </row>
    <row r="49" spans="2:8" s="5" customFormat="1" ht="24.9" customHeight="1" x14ac:dyDescent="0.45"/>
    <row r="50" spans="2:8" s="5" customFormat="1" ht="24.9" customHeight="1" x14ac:dyDescent="0.45">
      <c r="C50" s="83" t="s">
        <v>5</v>
      </c>
      <c r="D50" s="430" t="s">
        <v>6</v>
      </c>
      <c r="E50" s="430"/>
      <c r="F50" s="430"/>
      <c r="G50" s="430"/>
      <c r="H50" s="430"/>
    </row>
    <row r="51" spans="2:8" s="5" customFormat="1" ht="24.9" customHeight="1" x14ac:dyDescent="0.45">
      <c r="C51" s="88" t="s">
        <v>1</v>
      </c>
      <c r="D51" s="430" t="s">
        <v>24</v>
      </c>
      <c r="E51" s="430"/>
      <c r="F51" s="430"/>
      <c r="G51" s="430"/>
      <c r="H51" s="430"/>
    </row>
    <row r="52" spans="2:8" s="5" customFormat="1" ht="24.9" customHeight="1" x14ac:dyDescent="0.45">
      <c r="C52" s="88" t="s">
        <v>2</v>
      </c>
      <c r="D52" s="430" t="s">
        <v>25</v>
      </c>
      <c r="E52" s="430"/>
      <c r="F52" s="430"/>
      <c r="G52" s="430"/>
      <c r="H52" s="430"/>
    </row>
    <row r="53" spans="2:8" s="5" customFormat="1" ht="24.9" customHeight="1" x14ac:dyDescent="0.45">
      <c r="C53" s="88" t="s">
        <v>3</v>
      </c>
      <c r="D53" s="430" t="s">
        <v>26</v>
      </c>
      <c r="E53" s="430"/>
      <c r="F53" s="430"/>
      <c r="G53" s="430"/>
      <c r="H53" s="430"/>
    </row>
    <row r="54" spans="2:8" s="5" customFormat="1" ht="24.9" customHeight="1" x14ac:dyDescent="0.45">
      <c r="C54" s="88" t="s">
        <v>4</v>
      </c>
      <c r="D54" s="430" t="s">
        <v>37</v>
      </c>
      <c r="E54" s="430"/>
      <c r="F54" s="430"/>
      <c r="G54" s="430"/>
      <c r="H54" s="430"/>
    </row>
    <row r="55" spans="2:8" s="5" customFormat="1" ht="24.9" customHeight="1" x14ac:dyDescent="0.45"/>
    <row r="56" spans="2:8" s="5" customFormat="1" ht="24.9" customHeight="1" x14ac:dyDescent="0.45">
      <c r="C56" s="5" t="s">
        <v>7</v>
      </c>
    </row>
    <row r="57" spans="2:8" s="5" customFormat="1" ht="24.9" customHeight="1" x14ac:dyDescent="0.45">
      <c r="C57" s="5" t="s">
        <v>58</v>
      </c>
    </row>
    <row r="58" spans="2:8" s="5" customFormat="1" ht="24.9" customHeight="1" x14ac:dyDescent="0.45">
      <c r="C58" s="5" t="s">
        <v>40</v>
      </c>
    </row>
    <row r="59" spans="2:8" s="5" customFormat="1" ht="24.9" customHeight="1" x14ac:dyDescent="0.45"/>
    <row r="60" spans="2:8" s="5" customFormat="1" ht="24.9" customHeight="1" x14ac:dyDescent="0.45">
      <c r="B60" s="5" t="s">
        <v>55</v>
      </c>
    </row>
    <row r="61" spans="2:8" s="5" customFormat="1" ht="24.9" customHeight="1" x14ac:dyDescent="0.45">
      <c r="B61" s="5" t="s">
        <v>27</v>
      </c>
    </row>
    <row r="62" spans="2:8" s="5" customFormat="1" ht="24.9" customHeight="1" x14ac:dyDescent="0.45">
      <c r="B62" s="5" t="s">
        <v>59</v>
      </c>
    </row>
    <row r="63" spans="2:8" s="5" customFormat="1" ht="24.9" customHeight="1" x14ac:dyDescent="0.45">
      <c r="B63" s="5" t="s">
        <v>30</v>
      </c>
    </row>
    <row r="64" spans="2:8" s="5" customFormat="1" ht="24.9" customHeight="1" x14ac:dyDescent="0.45">
      <c r="B64" s="5" t="s">
        <v>52</v>
      </c>
    </row>
    <row r="65" spans="2:2" s="5" customFormat="1" ht="24.9" customHeight="1" x14ac:dyDescent="0.45">
      <c r="B65" s="5" t="s">
        <v>53</v>
      </c>
    </row>
    <row r="66" spans="2:2" s="5" customFormat="1" ht="24.9" customHeight="1" x14ac:dyDescent="0.45">
      <c r="B66" s="5" t="s">
        <v>56</v>
      </c>
    </row>
    <row r="67" spans="2:2" s="5" customFormat="1" ht="24.9" customHeight="1" x14ac:dyDescent="0.45">
      <c r="B67" s="5" t="s">
        <v>45</v>
      </c>
    </row>
    <row r="68" spans="2:2" s="5" customFormat="1" ht="24.9" customHeight="1" x14ac:dyDescent="0.45">
      <c r="B68" s="5" t="s">
        <v>57</v>
      </c>
    </row>
    <row r="69" spans="2:2" s="5" customFormat="1" ht="24.9" customHeight="1" x14ac:dyDescent="0.45">
      <c r="B69" s="5" t="s">
        <v>46</v>
      </c>
    </row>
    <row r="70" spans="2:2" s="5" customFormat="1" ht="24.9" customHeight="1" x14ac:dyDescent="0.45">
      <c r="B70" s="5" t="s">
        <v>39</v>
      </c>
    </row>
    <row r="71" spans="2:2" s="5" customFormat="1" ht="24.9" customHeight="1" x14ac:dyDescent="0.45">
      <c r="B71" s="5" t="s">
        <v>48</v>
      </c>
    </row>
    <row r="72" spans="2:2" s="5" customFormat="1" ht="24.9" customHeight="1" x14ac:dyDescent="0.45">
      <c r="B72" s="345" t="s">
        <v>244</v>
      </c>
    </row>
    <row r="73" spans="2:2" s="5" customFormat="1" ht="24.9" customHeight="1" x14ac:dyDescent="0.45">
      <c r="B73" s="345" t="s">
        <v>245</v>
      </c>
    </row>
    <row r="74" spans="2:2" ht="24.9" customHeight="1" x14ac:dyDescent="0.45">
      <c r="B74" s="5" t="s">
        <v>240</v>
      </c>
    </row>
  </sheetData>
  <sheetProtection insertRows="0"/>
  <mergeCells count="154">
    <mergeCell ref="D54:H54"/>
    <mergeCell ref="D53:H53"/>
    <mergeCell ref="D52:H52"/>
    <mergeCell ref="D51:H51"/>
    <mergeCell ref="D50:H50"/>
    <mergeCell ref="AY21:BD21"/>
    <mergeCell ref="AY22:BD22"/>
    <mergeCell ref="AY23:BD23"/>
    <mergeCell ref="AY24:BD24"/>
    <mergeCell ref="AY25:BD25"/>
    <mergeCell ref="AY26:BD26"/>
    <mergeCell ref="C26:D26"/>
    <mergeCell ref="E26:F26"/>
    <mergeCell ref="C25:D25"/>
    <mergeCell ref="E25:F25"/>
    <mergeCell ref="G25:K25"/>
    <mergeCell ref="L25:O25"/>
    <mergeCell ref="G26:K26"/>
    <mergeCell ref="L26:O26"/>
    <mergeCell ref="C22:D22"/>
    <mergeCell ref="C38:D38"/>
    <mergeCell ref="E38:F38"/>
    <mergeCell ref="G38:K38"/>
    <mergeCell ref="L38:O38"/>
    <mergeCell ref="AY37:BD37"/>
    <mergeCell ref="AY38:BD38"/>
    <mergeCell ref="AY39:BD39"/>
    <mergeCell ref="C37:D37"/>
    <mergeCell ref="E37:F37"/>
    <mergeCell ref="G37:K37"/>
    <mergeCell ref="L37:O37"/>
    <mergeCell ref="AU38:AV38"/>
    <mergeCell ref="AY12:BD12"/>
    <mergeCell ref="AY13:BD13"/>
    <mergeCell ref="AY14:BD14"/>
    <mergeCell ref="AY15:BD15"/>
    <mergeCell ref="AY16:BD16"/>
    <mergeCell ref="AY17:BD17"/>
    <mergeCell ref="AY18:BD18"/>
    <mergeCell ref="AY19:BD19"/>
    <mergeCell ref="AY20:BD20"/>
    <mergeCell ref="C23:D23"/>
    <mergeCell ref="E23:F23"/>
    <mergeCell ref="G23:K23"/>
    <mergeCell ref="L23:O23"/>
    <mergeCell ref="C24:D24"/>
    <mergeCell ref="E24:F24"/>
    <mergeCell ref="G24:K24"/>
    <mergeCell ref="L24:O24"/>
    <mergeCell ref="C39:D39"/>
    <mergeCell ref="E39:F39"/>
    <mergeCell ref="G39:K39"/>
    <mergeCell ref="L39:O39"/>
    <mergeCell ref="C20:D20"/>
    <mergeCell ref="E20:F20"/>
    <mergeCell ref="G20:K20"/>
    <mergeCell ref="L20:O20"/>
    <mergeCell ref="C21:D21"/>
    <mergeCell ref="E21:F21"/>
    <mergeCell ref="G21:K21"/>
    <mergeCell ref="L21:O21"/>
    <mergeCell ref="E22:F22"/>
    <mergeCell ref="G22:K22"/>
    <mergeCell ref="L22:O22"/>
    <mergeCell ref="G16:K16"/>
    <mergeCell ref="E17:F17"/>
    <mergeCell ref="G17:K17"/>
    <mergeCell ref="C18:D18"/>
    <mergeCell ref="E18:F18"/>
    <mergeCell ref="G18:K18"/>
    <mergeCell ref="L18:O18"/>
    <mergeCell ref="C19:D19"/>
    <mergeCell ref="E19:F19"/>
    <mergeCell ref="G19:K19"/>
    <mergeCell ref="L19:O19"/>
    <mergeCell ref="AW38:AX38"/>
    <mergeCell ref="AU39:AV39"/>
    <mergeCell ref="AW39:AX39"/>
    <mergeCell ref="C12:D12"/>
    <mergeCell ref="E12:F12"/>
    <mergeCell ref="G12:K12"/>
    <mergeCell ref="C13:D13"/>
    <mergeCell ref="L12:O12"/>
    <mergeCell ref="L13:O13"/>
    <mergeCell ref="C14:D14"/>
    <mergeCell ref="L14:O14"/>
    <mergeCell ref="C15:D15"/>
    <mergeCell ref="L15:O15"/>
    <mergeCell ref="C16:D16"/>
    <mergeCell ref="L16:O16"/>
    <mergeCell ref="C17:D17"/>
    <mergeCell ref="L17:O17"/>
    <mergeCell ref="E13:F13"/>
    <mergeCell ref="G13:K13"/>
    <mergeCell ref="E14:F14"/>
    <mergeCell ref="G14:K14"/>
    <mergeCell ref="E15:F15"/>
    <mergeCell ref="G15:K15"/>
    <mergeCell ref="E16:F16"/>
    <mergeCell ref="B7:B11"/>
    <mergeCell ref="L7:O11"/>
    <mergeCell ref="C7:D11"/>
    <mergeCell ref="E7:F11"/>
    <mergeCell ref="P8:V8"/>
    <mergeCell ref="AU22:AV22"/>
    <mergeCell ref="AW22:AX22"/>
    <mergeCell ref="G7:K11"/>
    <mergeCell ref="AU12:AV12"/>
    <mergeCell ref="AW12:AX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M1:BA1"/>
    <mergeCell ref="X2:Y2"/>
    <mergeCell ref="AB2:AC2"/>
    <mergeCell ref="AY7:BD11"/>
    <mergeCell ref="AM2:BA2"/>
    <mergeCell ref="AV5:AW5"/>
    <mergeCell ref="AZ5:BA5"/>
    <mergeCell ref="W8:AC8"/>
    <mergeCell ref="AD8:AJ8"/>
    <mergeCell ref="P7:AT7"/>
    <mergeCell ref="U2:V2"/>
    <mergeCell ref="AZ3:BC3"/>
    <mergeCell ref="AZ4:BC4"/>
    <mergeCell ref="AK8:AQ8"/>
    <mergeCell ref="AR8:AT8"/>
    <mergeCell ref="AU7:AV11"/>
    <mergeCell ref="AW7:AX11"/>
    <mergeCell ref="AU20:AV20"/>
    <mergeCell ref="AW20:AX20"/>
    <mergeCell ref="AU21:AV21"/>
    <mergeCell ref="AW21:AX21"/>
    <mergeCell ref="AW25:AX25"/>
    <mergeCell ref="AU26:AV26"/>
    <mergeCell ref="AW26:AX26"/>
    <mergeCell ref="AU37:AV37"/>
    <mergeCell ref="AW37:AX37"/>
    <mergeCell ref="AU23:AV23"/>
    <mergeCell ref="AW23:AX23"/>
    <mergeCell ref="AU24:AV24"/>
    <mergeCell ref="AW24:AX24"/>
    <mergeCell ref="AU25:AV25"/>
  </mergeCells>
  <phoneticPr fontId="1"/>
  <conditionalFormatting sqref="AU12:AX39">
    <cfRule type="expression" dxfId="516" priority="1">
      <formula>INDIRECT(ADDRESS(ROW(),COLUMN()))=TRUNC(INDIRECT(ADDRESS(ROW(),COLUMN())))</formula>
    </cfRule>
  </conditionalFormatting>
  <dataValidations count="4">
    <dataValidation type="decimal" allowBlank="1" showInputMessage="1" showErrorMessage="1" error="入力可能範囲　32～40" sqref="AV5" xr:uid="{00000000-0002-0000-0000-000000000000}">
      <formula1>32</formula1>
      <formula2>40</formula2>
    </dataValidation>
    <dataValidation type="list" allowBlank="1" showInputMessage="1" showErrorMessage="1" sqref="AZ3" xr:uid="{00000000-0002-0000-0000-000001000000}">
      <formula1>"４週,暦月"</formula1>
    </dataValidation>
    <dataValidation type="list" allowBlank="1" showInputMessage="1" showErrorMessage="1" sqref="AZ4" xr:uid="{00000000-0002-0000-0000-000002000000}">
      <formula1>"予定,実績,予定・実績"</formula1>
    </dataValidation>
    <dataValidation allowBlank="1" showInputMessage="1" sqref="AM1:BA1" xr:uid="{00000000-0002-0000-0000-000003000000}"/>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ignoredErrors>
    <ignoredError sqref="AY3:AY4" numberStoredAsText="1"/>
    <ignoredError sqref="AS11"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T110"/>
  <sheetViews>
    <sheetView showGridLines="0" view="pageBreakPreview" zoomScaleNormal="70" zoomScaleSheetLayoutView="100" workbookViewId="0"/>
  </sheetViews>
  <sheetFormatPr defaultColWidth="4.3984375" defaultRowHeight="20.25" customHeight="1" x14ac:dyDescent="0.45"/>
  <cols>
    <col min="1" max="1" width="1.59765625" style="138" customWidth="1"/>
    <col min="2" max="5" width="5.69921875" style="138" customWidth="1"/>
    <col min="6" max="57" width="5.59765625" style="138" customWidth="1"/>
    <col min="58" max="16384" width="4.3984375" style="138"/>
  </cols>
  <sheetData>
    <row r="1" spans="2:63" s="91" customFormat="1" ht="20.25" customHeight="1" x14ac:dyDescent="0.45">
      <c r="C1" s="92" t="s">
        <v>250</v>
      </c>
      <c r="D1" s="92"/>
      <c r="E1" s="92"/>
      <c r="F1" s="92"/>
      <c r="G1" s="93" t="s">
        <v>60</v>
      </c>
      <c r="I1" s="93"/>
      <c r="K1" s="92"/>
      <c r="L1" s="92"/>
      <c r="M1" s="92"/>
      <c r="N1" s="92"/>
      <c r="O1" s="92"/>
      <c r="P1" s="92"/>
      <c r="Q1" s="92"/>
      <c r="AL1" s="94"/>
      <c r="AM1" s="95"/>
      <c r="AN1" s="95" t="s">
        <v>61</v>
      </c>
      <c r="AO1" s="350" t="s">
        <v>233</v>
      </c>
      <c r="AP1" s="350"/>
      <c r="AQ1" s="350"/>
      <c r="AR1" s="350"/>
      <c r="AS1" s="350"/>
      <c r="AT1" s="350"/>
      <c r="AU1" s="350"/>
      <c r="AV1" s="350"/>
      <c r="AW1" s="350"/>
      <c r="AX1" s="350"/>
      <c r="AY1" s="350"/>
      <c r="AZ1" s="350"/>
      <c r="BA1" s="350"/>
      <c r="BB1" s="350"/>
      <c r="BC1" s="350"/>
      <c r="BD1" s="350"/>
      <c r="BE1" s="95" t="s">
        <v>0</v>
      </c>
    </row>
    <row r="2" spans="2:63" s="91" customFormat="1" ht="20.25" customHeight="1" x14ac:dyDescent="0.45">
      <c r="C2" s="92"/>
      <c r="D2" s="92"/>
      <c r="E2" s="92"/>
      <c r="F2" s="92"/>
      <c r="I2" s="93"/>
      <c r="K2" s="92"/>
      <c r="L2" s="92"/>
      <c r="M2" s="92"/>
      <c r="N2" s="92"/>
      <c r="O2" s="92"/>
      <c r="P2" s="92"/>
      <c r="Q2" s="92"/>
      <c r="X2" s="2" t="s">
        <v>17</v>
      </c>
      <c r="Y2" s="352">
        <v>6</v>
      </c>
      <c r="Z2" s="352"/>
      <c r="AA2" s="2" t="s">
        <v>14</v>
      </c>
      <c r="AB2" s="436">
        <f>IF(Y2=0,"",YEAR(DATE(2018+Y2,1,1)))</f>
        <v>2024</v>
      </c>
      <c r="AC2" s="436"/>
      <c r="AD2" s="1" t="s">
        <v>18</v>
      </c>
      <c r="AE2" s="1" t="s">
        <v>19</v>
      </c>
      <c r="AF2" s="352">
        <v>4</v>
      </c>
      <c r="AG2" s="352"/>
      <c r="AH2" s="1" t="s">
        <v>20</v>
      </c>
      <c r="AL2" s="94"/>
      <c r="AM2" s="95"/>
      <c r="AN2" s="95" t="s">
        <v>62</v>
      </c>
      <c r="AO2" s="350"/>
      <c r="AP2" s="350"/>
      <c r="AQ2" s="350"/>
      <c r="AR2" s="350"/>
      <c r="AS2" s="350"/>
      <c r="AT2" s="350"/>
      <c r="AU2" s="350"/>
      <c r="AV2" s="350"/>
      <c r="AW2" s="350"/>
      <c r="AX2" s="350"/>
      <c r="AY2" s="350"/>
      <c r="AZ2" s="350"/>
      <c r="BA2" s="350"/>
      <c r="BB2" s="350"/>
      <c r="BC2" s="350"/>
      <c r="BD2" s="350"/>
      <c r="BE2" s="95" t="s">
        <v>0</v>
      </c>
    </row>
    <row r="3" spans="2:63" s="102" customFormat="1" ht="20.25" customHeight="1" x14ac:dyDescent="0.45">
      <c r="B3" s="96"/>
      <c r="C3" s="96"/>
      <c r="D3" s="96"/>
      <c r="E3" s="96"/>
      <c r="F3" s="97"/>
      <c r="G3" s="96"/>
      <c r="H3" s="96"/>
      <c r="I3" s="97"/>
      <c r="J3" s="96"/>
      <c r="K3" s="98"/>
      <c r="L3" s="98"/>
      <c r="M3" s="98"/>
      <c r="N3" s="98"/>
      <c r="O3" s="98"/>
      <c r="P3" s="98"/>
      <c r="Q3" s="98"/>
      <c r="R3" s="96"/>
      <c r="S3" s="96"/>
      <c r="T3" s="96"/>
      <c r="U3" s="96"/>
      <c r="V3" s="96"/>
      <c r="W3" s="96"/>
      <c r="X3" s="96"/>
      <c r="Y3" s="99"/>
      <c r="Z3" s="99"/>
      <c r="AA3" s="100"/>
      <c r="AB3" s="101"/>
      <c r="AC3" s="100"/>
      <c r="AD3" s="96"/>
      <c r="AE3" s="96"/>
      <c r="AF3" s="96"/>
      <c r="AG3" s="96"/>
      <c r="AH3" s="96"/>
      <c r="AI3" s="96"/>
      <c r="AJ3" s="96"/>
      <c r="AK3" s="96"/>
      <c r="AL3" s="96"/>
      <c r="AM3" s="96"/>
      <c r="AN3" s="96"/>
      <c r="AO3" s="96"/>
      <c r="AP3" s="96"/>
      <c r="AQ3" s="96"/>
      <c r="AR3" s="96"/>
      <c r="AS3" s="96"/>
      <c r="AZ3" s="103" t="s">
        <v>38</v>
      </c>
      <c r="BA3" s="431" t="s">
        <v>47</v>
      </c>
      <c r="BB3" s="432"/>
      <c r="BC3" s="432"/>
      <c r="BD3" s="433"/>
      <c r="BE3" s="95"/>
    </row>
    <row r="4" spans="2:63" s="102" customFormat="1" ht="19.2" x14ac:dyDescent="0.45">
      <c r="B4" s="96"/>
      <c r="C4" s="96"/>
      <c r="D4" s="96"/>
      <c r="E4" s="96"/>
      <c r="F4" s="97"/>
      <c r="G4" s="96"/>
      <c r="H4" s="96"/>
      <c r="I4" s="97"/>
      <c r="J4" s="96"/>
      <c r="K4" s="98"/>
      <c r="L4" s="98"/>
      <c r="M4" s="98"/>
      <c r="N4" s="98"/>
      <c r="O4" s="98"/>
      <c r="P4" s="98"/>
      <c r="Q4" s="98"/>
      <c r="R4" s="96"/>
      <c r="S4" s="96"/>
      <c r="T4" s="96"/>
      <c r="U4" s="96"/>
      <c r="V4" s="96"/>
      <c r="W4" s="96"/>
      <c r="X4" s="96"/>
      <c r="Y4" s="104"/>
      <c r="Z4" s="104"/>
      <c r="AA4" s="96"/>
      <c r="AB4" s="96"/>
      <c r="AC4" s="96"/>
      <c r="AD4" s="96"/>
      <c r="AE4" s="96"/>
      <c r="AF4" s="31"/>
      <c r="AG4" s="31"/>
      <c r="AH4" s="31"/>
      <c r="AI4" s="31"/>
      <c r="AJ4" s="31"/>
      <c r="AK4" s="31"/>
      <c r="AL4" s="31"/>
      <c r="AM4" s="31"/>
      <c r="AN4" s="31"/>
      <c r="AO4" s="31"/>
      <c r="AP4" s="31"/>
      <c r="AQ4" s="31"/>
      <c r="AR4" s="31"/>
      <c r="AS4" s="31"/>
      <c r="AT4" s="91"/>
      <c r="AU4" s="91"/>
      <c r="AV4" s="91"/>
      <c r="AW4" s="91"/>
      <c r="AX4" s="91"/>
      <c r="AY4" s="91"/>
      <c r="AZ4" s="103" t="s">
        <v>42</v>
      </c>
      <c r="BA4" s="431" t="s">
        <v>43</v>
      </c>
      <c r="BB4" s="432"/>
      <c r="BC4" s="432"/>
      <c r="BD4" s="433"/>
      <c r="BE4" s="105"/>
    </row>
    <row r="5" spans="2:63" s="102" customFormat="1" ht="6.75" customHeight="1" x14ac:dyDescent="0.45">
      <c r="B5" s="96"/>
      <c r="C5" s="30"/>
      <c r="D5" s="30"/>
      <c r="E5" s="30"/>
      <c r="F5" s="106"/>
      <c r="G5" s="30"/>
      <c r="H5" s="30"/>
      <c r="I5" s="106"/>
      <c r="J5" s="30"/>
      <c r="K5" s="107"/>
      <c r="L5" s="107"/>
      <c r="M5" s="107"/>
      <c r="N5" s="107"/>
      <c r="O5" s="107"/>
      <c r="P5" s="107"/>
      <c r="Q5" s="107"/>
      <c r="R5" s="30"/>
      <c r="S5" s="30"/>
      <c r="T5" s="30"/>
      <c r="U5" s="30"/>
      <c r="V5" s="30"/>
      <c r="W5" s="30"/>
      <c r="X5" s="30"/>
      <c r="Y5" s="36"/>
      <c r="Z5" s="36"/>
      <c r="AA5" s="30"/>
      <c r="AB5" s="30"/>
      <c r="AC5" s="30"/>
      <c r="AD5" s="30"/>
      <c r="AE5" s="96"/>
      <c r="AF5" s="31"/>
      <c r="AG5" s="31"/>
      <c r="AH5" s="31"/>
      <c r="AI5" s="31"/>
      <c r="AJ5" s="31"/>
      <c r="AK5" s="31"/>
      <c r="AL5" s="31"/>
      <c r="AM5" s="31"/>
      <c r="AN5" s="31"/>
      <c r="AO5" s="31"/>
      <c r="AP5" s="31"/>
      <c r="AQ5" s="31"/>
      <c r="AR5" s="31"/>
      <c r="AS5" s="31"/>
      <c r="AT5" s="91"/>
      <c r="AU5" s="91"/>
      <c r="AV5" s="91"/>
      <c r="AW5" s="91"/>
      <c r="AX5" s="91"/>
      <c r="AY5" s="91"/>
      <c r="AZ5" s="91"/>
      <c r="BA5" s="91"/>
      <c r="BB5" s="91"/>
      <c r="BC5" s="91"/>
      <c r="BD5" s="105"/>
      <c r="BE5" s="105"/>
    </row>
    <row r="6" spans="2:63" s="102" customFormat="1" ht="20.25" customHeight="1" x14ac:dyDescent="0.45">
      <c r="B6" s="96"/>
      <c r="C6" s="30"/>
      <c r="D6" s="30"/>
      <c r="E6" s="30"/>
      <c r="F6" s="106"/>
      <c r="G6" s="30"/>
      <c r="H6" s="30"/>
      <c r="I6" s="106"/>
      <c r="J6" s="30"/>
      <c r="K6" s="107"/>
      <c r="L6" s="107"/>
      <c r="M6" s="107"/>
      <c r="N6" s="107"/>
      <c r="O6" s="107"/>
      <c r="P6" s="107"/>
      <c r="Q6" s="107"/>
      <c r="R6" s="30"/>
      <c r="S6" s="30"/>
      <c r="T6" s="30"/>
      <c r="U6" s="30"/>
      <c r="V6" s="30"/>
      <c r="W6" s="30"/>
      <c r="X6" s="30"/>
      <c r="Y6" s="36"/>
      <c r="Z6" s="36"/>
      <c r="AA6" s="30"/>
      <c r="AB6" s="30"/>
      <c r="AC6" s="30"/>
      <c r="AD6" s="30"/>
      <c r="AE6" s="96"/>
      <c r="AF6" s="31"/>
      <c r="AG6" s="31"/>
      <c r="AH6" s="31"/>
      <c r="AI6" s="31"/>
      <c r="AJ6" s="31"/>
      <c r="AK6" s="31" t="s">
        <v>28</v>
      </c>
      <c r="AL6" s="31"/>
      <c r="AM6" s="31"/>
      <c r="AN6" s="31"/>
      <c r="AO6" s="31"/>
      <c r="AP6" s="31"/>
      <c r="AQ6" s="31"/>
      <c r="AR6" s="31"/>
      <c r="AS6" s="20"/>
      <c r="AT6" s="20"/>
      <c r="AU6" s="32"/>
      <c r="AV6" s="31"/>
      <c r="AW6" s="355">
        <v>40</v>
      </c>
      <c r="AX6" s="356"/>
      <c r="AY6" s="81" t="s">
        <v>21</v>
      </c>
      <c r="AZ6" s="82"/>
      <c r="BA6" s="355">
        <v>160</v>
      </c>
      <c r="BB6" s="356"/>
      <c r="BC6" s="81" t="s">
        <v>41</v>
      </c>
      <c r="BD6" s="31"/>
      <c r="BE6" s="105"/>
    </row>
    <row r="7" spans="2:63" s="102" customFormat="1" ht="6.75" customHeight="1" x14ac:dyDescent="0.45">
      <c r="B7" s="96"/>
      <c r="C7" s="30"/>
      <c r="D7" s="30"/>
      <c r="E7" s="30"/>
      <c r="F7" s="106"/>
      <c r="G7" s="30"/>
      <c r="H7" s="30"/>
      <c r="I7" s="106"/>
      <c r="J7" s="30"/>
      <c r="K7" s="107"/>
      <c r="L7" s="107"/>
      <c r="M7" s="107"/>
      <c r="N7" s="107"/>
      <c r="O7" s="107"/>
      <c r="P7" s="107"/>
      <c r="Q7" s="107"/>
      <c r="R7" s="30"/>
      <c r="S7" s="30"/>
      <c r="T7" s="30"/>
      <c r="U7" s="30"/>
      <c r="V7" s="30"/>
      <c r="W7" s="30"/>
      <c r="X7" s="30"/>
      <c r="Y7" s="36"/>
      <c r="Z7" s="36"/>
      <c r="AA7" s="30"/>
      <c r="AB7" s="30"/>
      <c r="AC7" s="30"/>
      <c r="AD7" s="30"/>
      <c r="AE7" s="96"/>
      <c r="AF7" s="31"/>
      <c r="AG7" s="31"/>
      <c r="AH7" s="31"/>
      <c r="AI7" s="31"/>
      <c r="AJ7" s="31"/>
      <c r="AK7" s="31"/>
      <c r="AL7" s="31"/>
      <c r="AM7" s="31"/>
      <c r="AN7" s="31"/>
      <c r="AO7" s="31"/>
      <c r="AP7" s="31"/>
      <c r="AQ7" s="31"/>
      <c r="AR7" s="31"/>
      <c r="AS7" s="31"/>
      <c r="AT7" s="91"/>
      <c r="AU7" s="91"/>
      <c r="AV7" s="91"/>
      <c r="AW7" s="181"/>
      <c r="AX7" s="181"/>
      <c r="AY7" s="181"/>
      <c r="AZ7" s="181"/>
      <c r="BA7" s="181"/>
      <c r="BB7" s="181"/>
      <c r="BC7" s="181"/>
      <c r="BD7" s="105"/>
      <c r="BE7" s="105"/>
    </row>
    <row r="8" spans="2:63" s="102" customFormat="1" ht="19.2" x14ac:dyDescent="0.2">
      <c r="B8" s="25"/>
      <c r="C8" s="25"/>
      <c r="D8" s="25"/>
      <c r="E8" s="25"/>
      <c r="F8" s="33"/>
      <c r="G8" s="33"/>
      <c r="H8" s="33"/>
      <c r="I8" s="25"/>
      <c r="J8" s="25"/>
      <c r="K8" s="33"/>
      <c r="L8" s="33"/>
      <c r="M8" s="33"/>
      <c r="N8" s="25"/>
      <c r="O8" s="33"/>
      <c r="P8" s="33"/>
      <c r="Q8" s="33"/>
      <c r="R8" s="108"/>
      <c r="S8" s="34"/>
      <c r="T8" s="34"/>
      <c r="U8" s="35"/>
      <c r="V8" s="96"/>
      <c r="W8" s="96"/>
      <c r="X8" s="96"/>
      <c r="Y8" s="36"/>
      <c r="Z8" s="109"/>
      <c r="AA8" s="106"/>
      <c r="AB8" s="36"/>
      <c r="AC8" s="36"/>
      <c r="AD8" s="36"/>
      <c r="AE8" s="115"/>
      <c r="AF8" s="111"/>
      <c r="AG8" s="111"/>
      <c r="AH8" s="111"/>
      <c r="AI8" s="112"/>
      <c r="AJ8" s="107"/>
      <c r="AK8" s="109"/>
      <c r="AL8" s="31"/>
      <c r="AM8" s="31"/>
      <c r="AN8" s="117"/>
      <c r="AO8" s="117"/>
      <c r="AP8" s="117"/>
      <c r="AQ8" s="32"/>
      <c r="AR8" s="116"/>
      <c r="AS8" s="116"/>
      <c r="AT8" s="118"/>
      <c r="AU8" s="119"/>
      <c r="AV8" s="119"/>
      <c r="AW8" s="182"/>
      <c r="AX8" s="182"/>
      <c r="AY8" s="183" t="s">
        <v>63</v>
      </c>
      <c r="AZ8" s="89"/>
      <c r="BA8" s="355"/>
      <c r="BB8" s="434"/>
      <c r="BC8" s="356"/>
      <c r="BD8" s="120" t="s">
        <v>64</v>
      </c>
      <c r="BE8" s="91"/>
      <c r="BI8" s="95"/>
      <c r="BJ8" s="95"/>
      <c r="BK8" s="95"/>
    </row>
    <row r="9" spans="2:63" s="102" customFormat="1" ht="6" customHeight="1" x14ac:dyDescent="0.2">
      <c r="B9" s="29"/>
      <c r="C9" s="29"/>
      <c r="D9" s="29"/>
      <c r="E9" s="29"/>
      <c r="F9" s="29"/>
      <c r="G9" s="29"/>
      <c r="H9" s="29"/>
      <c r="I9" s="29"/>
      <c r="J9" s="25"/>
      <c r="K9" s="33"/>
      <c r="L9" s="20"/>
      <c r="M9" s="20"/>
      <c r="N9" s="25"/>
      <c r="O9" s="20"/>
      <c r="P9" s="29"/>
      <c r="Q9" s="20"/>
      <c r="R9" s="20"/>
      <c r="S9" s="20"/>
      <c r="T9" s="20"/>
      <c r="U9" s="22"/>
      <c r="V9" s="96"/>
      <c r="W9" s="96"/>
      <c r="X9" s="96"/>
      <c r="Y9" s="30"/>
      <c r="Z9" s="112"/>
      <c r="AA9" s="112"/>
      <c r="AB9" s="30"/>
      <c r="AC9" s="30"/>
      <c r="AD9" s="30"/>
      <c r="AE9" s="115"/>
      <c r="AF9" s="36"/>
      <c r="AG9" s="111"/>
      <c r="AH9" s="112"/>
      <c r="AI9" s="111"/>
      <c r="AJ9" s="112"/>
      <c r="AK9" s="112"/>
      <c r="AL9" s="112"/>
      <c r="AM9" s="112"/>
      <c r="AN9" s="29"/>
      <c r="AO9" s="29"/>
      <c r="AP9" s="25"/>
      <c r="AQ9" s="121"/>
      <c r="AR9" s="116"/>
      <c r="AS9" s="116"/>
      <c r="AT9" s="118"/>
      <c r="AU9" s="119"/>
      <c r="AV9" s="119"/>
      <c r="AW9" s="182"/>
      <c r="AX9" s="182"/>
      <c r="AY9" s="89"/>
      <c r="AZ9" s="89"/>
      <c r="BA9" s="90"/>
      <c r="BB9" s="90"/>
      <c r="BC9" s="90"/>
      <c r="BD9" s="120"/>
      <c r="BE9" s="91"/>
      <c r="BI9" s="95"/>
      <c r="BJ9" s="95"/>
      <c r="BK9" s="95"/>
    </row>
    <row r="10" spans="2:63" s="102" customFormat="1" ht="20.25" customHeight="1" x14ac:dyDescent="0.2">
      <c r="B10" s="123"/>
      <c r="C10" s="123"/>
      <c r="D10" s="123"/>
      <c r="E10" s="123"/>
      <c r="F10" s="123"/>
      <c r="G10" s="123"/>
      <c r="H10" s="123"/>
      <c r="I10" s="123"/>
      <c r="J10" s="123"/>
      <c r="K10" s="123"/>
      <c r="L10" s="123"/>
      <c r="M10" s="123"/>
      <c r="N10" s="123"/>
      <c r="O10" s="123"/>
      <c r="P10" s="123"/>
      <c r="Q10" s="123"/>
      <c r="R10" s="123"/>
      <c r="S10" s="123"/>
      <c r="T10" s="123"/>
      <c r="U10" s="123"/>
      <c r="V10" s="96"/>
      <c r="W10" s="96"/>
      <c r="X10" s="96"/>
      <c r="Y10" s="25"/>
      <c r="Z10" s="124"/>
      <c r="AA10" s="124"/>
      <c r="AB10" s="25"/>
      <c r="AC10" s="36"/>
      <c r="AD10" s="36"/>
      <c r="AE10" s="110"/>
      <c r="AF10" s="106"/>
      <c r="AG10" s="111"/>
      <c r="AH10" s="112"/>
      <c r="AI10" s="111"/>
      <c r="AJ10" s="112"/>
      <c r="AK10" s="112"/>
      <c r="AL10" s="112"/>
      <c r="AM10" s="112"/>
      <c r="AN10" s="435"/>
      <c r="AO10" s="435"/>
      <c r="AP10" s="435"/>
      <c r="AQ10" s="32"/>
      <c r="AR10" s="116"/>
      <c r="AS10" s="116"/>
      <c r="AT10" s="118"/>
      <c r="AU10" s="119"/>
      <c r="AV10" s="119"/>
      <c r="AW10" s="182"/>
      <c r="AX10" s="182"/>
      <c r="AY10" s="89"/>
      <c r="AZ10" s="89"/>
      <c r="BA10" s="355"/>
      <c r="BB10" s="434"/>
      <c r="BC10" s="356"/>
      <c r="BD10" s="125" t="s">
        <v>65</v>
      </c>
      <c r="BE10" s="91"/>
      <c r="BI10" s="95"/>
      <c r="BJ10" s="95"/>
      <c r="BK10" s="95"/>
    </row>
    <row r="11" spans="2:63" s="102" customFormat="1" ht="6.75" customHeight="1" x14ac:dyDescent="0.2">
      <c r="B11" s="123"/>
      <c r="C11" s="123"/>
      <c r="D11" s="123"/>
      <c r="E11" s="123"/>
      <c r="F11" s="123"/>
      <c r="G11" s="123"/>
      <c r="H11" s="123"/>
      <c r="I11" s="123"/>
      <c r="J11" s="123"/>
      <c r="K11" s="123"/>
      <c r="L11" s="123"/>
      <c r="M11" s="123"/>
      <c r="N11" s="123"/>
      <c r="O11" s="123"/>
      <c r="P11" s="123"/>
      <c r="Q11" s="123"/>
      <c r="R11" s="123"/>
      <c r="S11" s="123"/>
      <c r="T11" s="123"/>
      <c r="U11" s="123"/>
      <c r="V11" s="96"/>
      <c r="W11" s="96"/>
      <c r="X11" s="96"/>
      <c r="Y11" s="33"/>
      <c r="Z11" s="126"/>
      <c r="AA11" s="126"/>
      <c r="AB11" s="33"/>
      <c r="AC11" s="111"/>
      <c r="AD11" s="111"/>
      <c r="AE11" s="115"/>
      <c r="AF11" s="31"/>
      <c r="AG11" s="31"/>
      <c r="AH11" s="31"/>
      <c r="AI11" s="31"/>
      <c r="AJ11" s="31"/>
      <c r="AK11" s="31"/>
      <c r="AL11" s="31"/>
      <c r="AM11" s="31"/>
      <c r="AN11" s="29"/>
      <c r="AO11" s="29"/>
      <c r="AP11" s="29"/>
      <c r="AQ11" s="31"/>
      <c r="AR11" s="116"/>
      <c r="AS11" s="116"/>
      <c r="AT11" s="118"/>
      <c r="AU11" s="119"/>
      <c r="AV11" s="119"/>
      <c r="AW11" s="182"/>
      <c r="AX11" s="182"/>
      <c r="AY11" s="89"/>
      <c r="AZ11" s="89"/>
      <c r="BA11" s="90"/>
      <c r="BB11" s="90"/>
      <c r="BC11" s="90"/>
      <c r="BD11" s="120"/>
      <c r="BE11" s="91"/>
      <c r="BI11" s="95"/>
      <c r="BJ11" s="95"/>
      <c r="BK11" s="95"/>
    </row>
    <row r="12" spans="2:63" s="102" customFormat="1" ht="19.2" x14ac:dyDescent="0.45">
      <c r="B12" s="123"/>
      <c r="C12" s="123"/>
      <c r="D12" s="123"/>
      <c r="E12" s="123"/>
      <c r="F12" s="123"/>
      <c r="G12" s="123"/>
      <c r="H12" s="123"/>
      <c r="I12" s="123"/>
      <c r="J12" s="123"/>
      <c r="K12" s="123"/>
      <c r="L12" s="123"/>
      <c r="M12" s="123"/>
      <c r="N12" s="123"/>
      <c r="O12" s="123"/>
      <c r="P12" s="123"/>
      <c r="Q12" s="123"/>
      <c r="R12" s="123"/>
      <c r="S12" s="123"/>
      <c r="T12" s="123"/>
      <c r="U12" s="123"/>
      <c r="V12" s="96"/>
      <c r="W12" s="96"/>
      <c r="X12" s="96"/>
      <c r="Y12" s="25"/>
      <c r="Z12" s="124"/>
      <c r="AA12" s="124"/>
      <c r="AB12" s="25"/>
      <c r="AC12" s="36"/>
      <c r="AD12" s="36"/>
      <c r="AE12" s="115"/>
      <c r="AF12" s="31"/>
      <c r="AG12" s="31"/>
      <c r="AH12" s="31"/>
      <c r="AI12" s="31"/>
      <c r="AJ12" s="31"/>
      <c r="AK12" s="31"/>
      <c r="AL12" s="31"/>
      <c r="AM12" s="31"/>
      <c r="AN12" s="20"/>
      <c r="AO12" s="20"/>
      <c r="AP12" s="20"/>
      <c r="AQ12" s="31"/>
      <c r="AR12" s="116"/>
      <c r="AS12" s="127" t="s">
        <v>66</v>
      </c>
      <c r="AT12" s="437"/>
      <c r="AU12" s="438"/>
      <c r="AV12" s="439"/>
      <c r="AW12" s="90" t="s">
        <v>67</v>
      </c>
      <c r="AX12" s="437"/>
      <c r="AY12" s="438"/>
      <c r="AZ12" s="439"/>
      <c r="BA12" s="184" t="s">
        <v>68</v>
      </c>
      <c r="BB12" s="440"/>
      <c r="BC12" s="441"/>
      <c r="BD12" s="128" t="s">
        <v>69</v>
      </c>
      <c r="BE12" s="122"/>
      <c r="BI12" s="95"/>
      <c r="BJ12" s="95"/>
      <c r="BK12" s="95"/>
    </row>
    <row r="13" spans="2:63" s="102" customFormat="1" ht="6.75" customHeight="1" x14ac:dyDescent="0.2">
      <c r="B13" s="96"/>
      <c r="C13" s="113"/>
      <c r="D13" s="113"/>
      <c r="E13" s="113"/>
      <c r="F13" s="30"/>
      <c r="G13" s="30"/>
      <c r="H13" s="107"/>
      <c r="I13" s="36"/>
      <c r="J13" s="111"/>
      <c r="K13" s="112"/>
      <c r="L13" s="112"/>
      <c r="M13" s="36"/>
      <c r="N13" s="112"/>
      <c r="O13" s="30"/>
      <c r="P13" s="111"/>
      <c r="Q13" s="112"/>
      <c r="R13" s="112"/>
      <c r="S13" s="112"/>
      <c r="T13" s="112"/>
      <c r="U13" s="30"/>
      <c r="V13" s="107"/>
      <c r="W13" s="129"/>
      <c r="X13" s="129"/>
      <c r="Y13" s="106"/>
      <c r="Z13" s="36"/>
      <c r="AA13" s="107"/>
      <c r="AB13" s="36"/>
      <c r="AC13" s="111"/>
      <c r="AD13" s="112"/>
      <c r="AE13" s="115"/>
      <c r="AF13" s="110"/>
      <c r="AG13" s="130"/>
      <c r="AH13" s="115"/>
      <c r="AI13" s="130"/>
      <c r="AJ13" s="115"/>
      <c r="AK13" s="115"/>
      <c r="AL13" s="115"/>
      <c r="AM13" s="115"/>
      <c r="AN13" s="24"/>
      <c r="AO13" s="96"/>
      <c r="AP13" s="104"/>
      <c r="AQ13" s="104"/>
      <c r="AR13" s="104"/>
      <c r="AS13" s="104"/>
      <c r="AT13" s="131"/>
      <c r="AU13" s="132"/>
      <c r="AV13" s="132"/>
      <c r="AW13" s="133"/>
      <c r="AX13" s="133"/>
      <c r="AY13" s="132"/>
      <c r="AZ13" s="132"/>
      <c r="BA13" s="134"/>
      <c r="BB13" s="134"/>
      <c r="BC13" s="134"/>
      <c r="BD13" s="135"/>
      <c r="BI13" s="95"/>
      <c r="BJ13" s="95"/>
      <c r="BK13" s="95"/>
    </row>
    <row r="14" spans="2:63" ht="8.4" customHeight="1" thickBot="1" x14ac:dyDescent="0.5">
      <c r="B14" s="136"/>
      <c r="C14" s="137"/>
      <c r="D14" s="137"/>
      <c r="E14" s="137"/>
      <c r="F14" s="137"/>
      <c r="G14" s="136"/>
      <c r="H14" s="136"/>
      <c r="I14" s="136"/>
      <c r="J14" s="136"/>
      <c r="K14" s="136"/>
      <c r="L14" s="136"/>
      <c r="M14" s="136"/>
      <c r="N14" s="136"/>
      <c r="O14" s="136"/>
      <c r="P14" s="136"/>
      <c r="Q14" s="136"/>
      <c r="R14" s="136"/>
      <c r="S14" s="136"/>
      <c r="T14" s="136"/>
      <c r="U14" s="136"/>
      <c r="V14" s="136"/>
      <c r="W14" s="137"/>
      <c r="X14" s="136"/>
      <c r="Y14" s="136"/>
      <c r="Z14" s="136"/>
      <c r="AA14" s="136"/>
      <c r="AB14" s="136"/>
      <c r="AC14" s="136"/>
      <c r="AD14" s="136"/>
      <c r="AE14" s="136"/>
      <c r="AF14" s="136"/>
      <c r="AG14" s="136"/>
      <c r="AH14" s="136"/>
      <c r="AI14" s="136"/>
      <c r="AJ14" s="136"/>
      <c r="AK14" s="136"/>
      <c r="AL14" s="136"/>
      <c r="AM14" s="137"/>
      <c r="AN14" s="136"/>
      <c r="AO14" s="136"/>
      <c r="AP14" s="136"/>
      <c r="AQ14" s="136"/>
      <c r="AR14" s="136"/>
      <c r="AS14" s="136"/>
      <c r="BD14" s="139"/>
      <c r="BE14" s="139"/>
      <c r="BF14" s="139"/>
    </row>
    <row r="15" spans="2:63" ht="20.25" customHeight="1" x14ac:dyDescent="0.45">
      <c r="B15" s="442" t="s">
        <v>22</v>
      </c>
      <c r="C15" s="445" t="s">
        <v>70</v>
      </c>
      <c r="D15" s="446"/>
      <c r="E15" s="447"/>
      <c r="F15" s="454" t="s">
        <v>71</v>
      </c>
      <c r="G15" s="457" t="s">
        <v>72</v>
      </c>
      <c r="H15" s="446"/>
      <c r="I15" s="446"/>
      <c r="J15" s="447"/>
      <c r="K15" s="457" t="s">
        <v>73</v>
      </c>
      <c r="L15" s="446"/>
      <c r="M15" s="446"/>
      <c r="N15" s="460"/>
      <c r="O15" s="463"/>
      <c r="P15" s="464"/>
      <c r="Q15" s="465"/>
      <c r="R15" s="472" t="s">
        <v>74</v>
      </c>
      <c r="S15" s="473"/>
      <c r="T15" s="473"/>
      <c r="U15" s="473"/>
      <c r="V15" s="473"/>
      <c r="W15" s="473"/>
      <c r="X15" s="473"/>
      <c r="Y15" s="473"/>
      <c r="Z15" s="473"/>
      <c r="AA15" s="473"/>
      <c r="AB15" s="473"/>
      <c r="AC15" s="473"/>
      <c r="AD15" s="473"/>
      <c r="AE15" s="473"/>
      <c r="AF15" s="473"/>
      <c r="AG15" s="473"/>
      <c r="AH15" s="473"/>
      <c r="AI15" s="473"/>
      <c r="AJ15" s="473"/>
      <c r="AK15" s="473"/>
      <c r="AL15" s="473"/>
      <c r="AM15" s="473"/>
      <c r="AN15" s="473"/>
      <c r="AO15" s="473"/>
      <c r="AP15" s="473"/>
      <c r="AQ15" s="473"/>
      <c r="AR15" s="473"/>
      <c r="AS15" s="473"/>
      <c r="AT15" s="473"/>
      <c r="AU15" s="473"/>
      <c r="AV15" s="474"/>
      <c r="AW15" s="497" t="str">
        <f>IF(BA3="４週","(11) 1～4週目の勤務時間数合計","(11) 1か月の勤務時間数   合計")</f>
        <v>(11) 1～4週目の勤務時間数合計</v>
      </c>
      <c r="AX15" s="498"/>
      <c r="AY15" s="503" t="s">
        <v>75</v>
      </c>
      <c r="AZ15" s="504"/>
      <c r="BA15" s="509" t="s">
        <v>76</v>
      </c>
      <c r="BB15" s="510"/>
      <c r="BC15" s="510"/>
      <c r="BD15" s="510"/>
      <c r="BE15" s="511"/>
    </row>
    <row r="16" spans="2:63" ht="20.25" customHeight="1" x14ac:dyDescent="0.45">
      <c r="B16" s="443"/>
      <c r="C16" s="448"/>
      <c r="D16" s="449"/>
      <c r="E16" s="450"/>
      <c r="F16" s="455"/>
      <c r="G16" s="458"/>
      <c r="H16" s="449"/>
      <c r="I16" s="449"/>
      <c r="J16" s="450"/>
      <c r="K16" s="458"/>
      <c r="L16" s="449"/>
      <c r="M16" s="449"/>
      <c r="N16" s="461"/>
      <c r="O16" s="466"/>
      <c r="P16" s="467"/>
      <c r="Q16" s="468"/>
      <c r="R16" s="518" t="s">
        <v>8</v>
      </c>
      <c r="S16" s="519"/>
      <c r="T16" s="519"/>
      <c r="U16" s="519"/>
      <c r="V16" s="519"/>
      <c r="W16" s="519"/>
      <c r="X16" s="520"/>
      <c r="Y16" s="518" t="s">
        <v>9</v>
      </c>
      <c r="Z16" s="519"/>
      <c r="AA16" s="519"/>
      <c r="AB16" s="519"/>
      <c r="AC16" s="519"/>
      <c r="AD16" s="519"/>
      <c r="AE16" s="520"/>
      <c r="AF16" s="518" t="s">
        <v>10</v>
      </c>
      <c r="AG16" s="519"/>
      <c r="AH16" s="519"/>
      <c r="AI16" s="519"/>
      <c r="AJ16" s="519"/>
      <c r="AK16" s="519"/>
      <c r="AL16" s="520"/>
      <c r="AM16" s="518" t="s">
        <v>11</v>
      </c>
      <c r="AN16" s="519"/>
      <c r="AO16" s="519"/>
      <c r="AP16" s="519"/>
      <c r="AQ16" s="519"/>
      <c r="AR16" s="519"/>
      <c r="AS16" s="520"/>
      <c r="AT16" s="521" t="s">
        <v>12</v>
      </c>
      <c r="AU16" s="522"/>
      <c r="AV16" s="523"/>
      <c r="AW16" s="499"/>
      <c r="AX16" s="500"/>
      <c r="AY16" s="505"/>
      <c r="AZ16" s="506"/>
      <c r="BA16" s="512"/>
      <c r="BB16" s="513"/>
      <c r="BC16" s="513"/>
      <c r="BD16" s="513"/>
      <c r="BE16" s="514"/>
    </row>
    <row r="17" spans="2:57" ht="20.25" customHeight="1" x14ac:dyDescent="0.45">
      <c r="B17" s="443"/>
      <c r="C17" s="448"/>
      <c r="D17" s="449"/>
      <c r="E17" s="450"/>
      <c r="F17" s="455"/>
      <c r="G17" s="458"/>
      <c r="H17" s="449"/>
      <c r="I17" s="449"/>
      <c r="J17" s="450"/>
      <c r="K17" s="458"/>
      <c r="L17" s="449"/>
      <c r="M17" s="449"/>
      <c r="N17" s="461"/>
      <c r="O17" s="466"/>
      <c r="P17" s="467"/>
      <c r="Q17" s="468"/>
      <c r="R17" s="140">
        <v>1</v>
      </c>
      <c r="S17" s="141">
        <v>2</v>
      </c>
      <c r="T17" s="141">
        <v>3</v>
      </c>
      <c r="U17" s="141">
        <v>4</v>
      </c>
      <c r="V17" s="141">
        <v>5</v>
      </c>
      <c r="W17" s="141">
        <v>6</v>
      </c>
      <c r="X17" s="142">
        <v>7</v>
      </c>
      <c r="Y17" s="140">
        <v>8</v>
      </c>
      <c r="Z17" s="141">
        <v>9</v>
      </c>
      <c r="AA17" s="141">
        <v>10</v>
      </c>
      <c r="AB17" s="141">
        <v>11</v>
      </c>
      <c r="AC17" s="141">
        <v>12</v>
      </c>
      <c r="AD17" s="141">
        <v>13</v>
      </c>
      <c r="AE17" s="142">
        <v>14</v>
      </c>
      <c r="AF17" s="143">
        <v>15</v>
      </c>
      <c r="AG17" s="141">
        <v>16</v>
      </c>
      <c r="AH17" s="141">
        <v>17</v>
      </c>
      <c r="AI17" s="141">
        <v>18</v>
      </c>
      <c r="AJ17" s="141">
        <v>19</v>
      </c>
      <c r="AK17" s="141">
        <v>20</v>
      </c>
      <c r="AL17" s="142">
        <v>21</v>
      </c>
      <c r="AM17" s="140">
        <v>22</v>
      </c>
      <c r="AN17" s="141">
        <v>23</v>
      </c>
      <c r="AO17" s="141">
        <v>24</v>
      </c>
      <c r="AP17" s="141">
        <v>25</v>
      </c>
      <c r="AQ17" s="141">
        <v>26</v>
      </c>
      <c r="AR17" s="141">
        <v>27</v>
      </c>
      <c r="AS17" s="142">
        <v>28</v>
      </c>
      <c r="AT17" s="144" t="str">
        <f>IF($BA$3="暦月",IF(DAY(DATE($AB$2,$AF$2,29))=29,29,""),"")</f>
        <v/>
      </c>
      <c r="AU17" s="145" t="str">
        <f>IF($BA$3="暦月",IF(DAY(DATE($AB$2,$AF$2,30))=30,30,""),"")</f>
        <v/>
      </c>
      <c r="AV17" s="146" t="str">
        <f>IF($BA$3="暦月",IF(DAY(DATE($AB$2,$AF$2,31))=31,31,""),"")</f>
        <v/>
      </c>
      <c r="AW17" s="499"/>
      <c r="AX17" s="500"/>
      <c r="AY17" s="505"/>
      <c r="AZ17" s="506"/>
      <c r="BA17" s="512"/>
      <c r="BB17" s="513"/>
      <c r="BC17" s="513"/>
      <c r="BD17" s="513"/>
      <c r="BE17" s="514"/>
    </row>
    <row r="18" spans="2:57" ht="20.25" hidden="1" customHeight="1" x14ac:dyDescent="0.45">
      <c r="B18" s="443"/>
      <c r="C18" s="448"/>
      <c r="D18" s="449"/>
      <c r="E18" s="450"/>
      <c r="F18" s="455"/>
      <c r="G18" s="458"/>
      <c r="H18" s="449"/>
      <c r="I18" s="449"/>
      <c r="J18" s="450"/>
      <c r="K18" s="458"/>
      <c r="L18" s="449"/>
      <c r="M18" s="449"/>
      <c r="N18" s="461"/>
      <c r="O18" s="466"/>
      <c r="P18" s="467"/>
      <c r="Q18" s="468"/>
      <c r="R18" s="140">
        <f>WEEKDAY(DATE($AB$2,$AF$2,1))</f>
        <v>2</v>
      </c>
      <c r="S18" s="141">
        <f>WEEKDAY(DATE($AB$2,$AF$2,2))</f>
        <v>3</v>
      </c>
      <c r="T18" s="141">
        <f>WEEKDAY(DATE($AB$2,$AF$2,3))</f>
        <v>4</v>
      </c>
      <c r="U18" s="141">
        <f>WEEKDAY(DATE($AB$2,$AF$2,4))</f>
        <v>5</v>
      </c>
      <c r="V18" s="141">
        <f>WEEKDAY(DATE($AB$2,$AF$2,5))</f>
        <v>6</v>
      </c>
      <c r="W18" s="141">
        <f>WEEKDAY(DATE($AB$2,$AF$2,6))</f>
        <v>7</v>
      </c>
      <c r="X18" s="142">
        <f>WEEKDAY(DATE($AB$2,$AF$2,7))</f>
        <v>1</v>
      </c>
      <c r="Y18" s="140">
        <f>WEEKDAY(DATE($AB$2,$AF$2,8))</f>
        <v>2</v>
      </c>
      <c r="Z18" s="141">
        <f>WEEKDAY(DATE($AB$2,$AF$2,9))</f>
        <v>3</v>
      </c>
      <c r="AA18" s="141">
        <f>WEEKDAY(DATE($AB$2,$AF$2,10))</f>
        <v>4</v>
      </c>
      <c r="AB18" s="141">
        <f>WEEKDAY(DATE($AB$2,$AF$2,11))</f>
        <v>5</v>
      </c>
      <c r="AC18" s="141">
        <f>WEEKDAY(DATE($AB$2,$AF$2,12))</f>
        <v>6</v>
      </c>
      <c r="AD18" s="141">
        <f>WEEKDAY(DATE($AB$2,$AF$2,13))</f>
        <v>7</v>
      </c>
      <c r="AE18" s="142">
        <f>WEEKDAY(DATE($AB$2,$AF$2,14))</f>
        <v>1</v>
      </c>
      <c r="AF18" s="140">
        <f>WEEKDAY(DATE($AB$2,$AF$2,15))</f>
        <v>2</v>
      </c>
      <c r="AG18" s="141">
        <f>WEEKDAY(DATE($AB$2,$AF$2,16))</f>
        <v>3</v>
      </c>
      <c r="AH18" s="141">
        <f>WEEKDAY(DATE($AB$2,$AF$2,17))</f>
        <v>4</v>
      </c>
      <c r="AI18" s="141">
        <f>WEEKDAY(DATE($AB$2,$AF$2,18))</f>
        <v>5</v>
      </c>
      <c r="AJ18" s="141">
        <f>WEEKDAY(DATE($AB$2,$AF$2,19))</f>
        <v>6</v>
      </c>
      <c r="AK18" s="141">
        <f>WEEKDAY(DATE($AB$2,$AF$2,20))</f>
        <v>7</v>
      </c>
      <c r="AL18" s="142">
        <f>WEEKDAY(DATE($AB$2,$AF$2,21))</f>
        <v>1</v>
      </c>
      <c r="AM18" s="140">
        <f>WEEKDAY(DATE($AB$2,$AF$2,22))</f>
        <v>2</v>
      </c>
      <c r="AN18" s="141">
        <f>WEEKDAY(DATE($AB$2,$AF$2,23))</f>
        <v>3</v>
      </c>
      <c r="AO18" s="141">
        <f>WEEKDAY(DATE($AB$2,$AF$2,24))</f>
        <v>4</v>
      </c>
      <c r="AP18" s="141">
        <f>WEEKDAY(DATE($AB$2,$AF$2,25))</f>
        <v>5</v>
      </c>
      <c r="AQ18" s="141">
        <f>WEEKDAY(DATE($AB$2,$AF$2,26))</f>
        <v>6</v>
      </c>
      <c r="AR18" s="141">
        <f>WEEKDAY(DATE($AB$2,$AF$2,27))</f>
        <v>7</v>
      </c>
      <c r="AS18" s="142">
        <f>WEEKDAY(DATE($AB$2,$AF$2,28))</f>
        <v>1</v>
      </c>
      <c r="AT18" s="140">
        <f>IF(AT17=29,WEEKDAY(DATE($AB$2,$AF$2,29)),0)</f>
        <v>0</v>
      </c>
      <c r="AU18" s="141">
        <f>IF(AU17=30,WEEKDAY(DATE($AB$2,$AF$2,30)),0)</f>
        <v>0</v>
      </c>
      <c r="AV18" s="142">
        <f>IF(AV17=31,WEEKDAY(DATE($AB$2,$AF$2,31)),0)</f>
        <v>0</v>
      </c>
      <c r="AW18" s="499"/>
      <c r="AX18" s="500"/>
      <c r="AY18" s="505"/>
      <c r="AZ18" s="506"/>
      <c r="BA18" s="512"/>
      <c r="BB18" s="513"/>
      <c r="BC18" s="513"/>
      <c r="BD18" s="513"/>
      <c r="BE18" s="514"/>
    </row>
    <row r="19" spans="2:57" ht="22.5" customHeight="1" thickBot="1" x14ac:dyDescent="0.5">
      <c r="B19" s="444"/>
      <c r="C19" s="451"/>
      <c r="D19" s="452"/>
      <c r="E19" s="453"/>
      <c r="F19" s="456"/>
      <c r="G19" s="459"/>
      <c r="H19" s="452"/>
      <c r="I19" s="452"/>
      <c r="J19" s="453"/>
      <c r="K19" s="459"/>
      <c r="L19" s="452"/>
      <c r="M19" s="452"/>
      <c r="N19" s="462"/>
      <c r="O19" s="469"/>
      <c r="P19" s="470"/>
      <c r="Q19" s="471"/>
      <c r="R19" s="147" t="str">
        <f>IF(R18=1,"日",IF(R18=2,"月",IF(R18=3,"火",IF(R18=4,"水",IF(R18=5,"木",IF(R18=6,"金","土"))))))</f>
        <v>月</v>
      </c>
      <c r="S19" s="148" t="str">
        <f t="shared" ref="S19:AS19" si="0">IF(S18=1,"日",IF(S18=2,"月",IF(S18=3,"火",IF(S18=4,"水",IF(S18=5,"木",IF(S18=6,"金","土"))))))</f>
        <v>火</v>
      </c>
      <c r="T19" s="148" t="str">
        <f t="shared" si="0"/>
        <v>水</v>
      </c>
      <c r="U19" s="148" t="str">
        <f t="shared" si="0"/>
        <v>木</v>
      </c>
      <c r="V19" s="148" t="str">
        <f t="shared" si="0"/>
        <v>金</v>
      </c>
      <c r="W19" s="148" t="str">
        <f t="shared" si="0"/>
        <v>土</v>
      </c>
      <c r="X19" s="149" t="str">
        <f t="shared" si="0"/>
        <v>日</v>
      </c>
      <c r="Y19" s="147" t="str">
        <f>IF(Y18=1,"日",IF(Y18=2,"月",IF(Y18=3,"火",IF(Y18=4,"水",IF(Y18=5,"木",IF(Y18=6,"金","土"))))))</f>
        <v>月</v>
      </c>
      <c r="Z19" s="148" t="str">
        <f t="shared" si="0"/>
        <v>火</v>
      </c>
      <c r="AA19" s="148" t="str">
        <f t="shared" si="0"/>
        <v>水</v>
      </c>
      <c r="AB19" s="148" t="str">
        <f t="shared" si="0"/>
        <v>木</v>
      </c>
      <c r="AC19" s="148" t="str">
        <f t="shared" si="0"/>
        <v>金</v>
      </c>
      <c r="AD19" s="148" t="str">
        <f t="shared" si="0"/>
        <v>土</v>
      </c>
      <c r="AE19" s="149" t="str">
        <f t="shared" si="0"/>
        <v>日</v>
      </c>
      <c r="AF19" s="147" t="str">
        <f>IF(AF18=1,"日",IF(AF18=2,"月",IF(AF18=3,"火",IF(AF18=4,"水",IF(AF18=5,"木",IF(AF18=6,"金","土"))))))</f>
        <v>月</v>
      </c>
      <c r="AG19" s="148" t="str">
        <f t="shared" si="0"/>
        <v>火</v>
      </c>
      <c r="AH19" s="148" t="str">
        <f t="shared" si="0"/>
        <v>水</v>
      </c>
      <c r="AI19" s="148" t="str">
        <f t="shared" si="0"/>
        <v>木</v>
      </c>
      <c r="AJ19" s="148" t="str">
        <f t="shared" si="0"/>
        <v>金</v>
      </c>
      <c r="AK19" s="148" t="str">
        <f t="shared" si="0"/>
        <v>土</v>
      </c>
      <c r="AL19" s="149" t="str">
        <f t="shared" si="0"/>
        <v>日</v>
      </c>
      <c r="AM19" s="147" t="str">
        <f>IF(AM18=1,"日",IF(AM18=2,"月",IF(AM18=3,"火",IF(AM18=4,"水",IF(AM18=5,"木",IF(AM18=6,"金","土"))))))</f>
        <v>月</v>
      </c>
      <c r="AN19" s="148" t="str">
        <f t="shared" si="0"/>
        <v>火</v>
      </c>
      <c r="AO19" s="148" t="str">
        <f t="shared" si="0"/>
        <v>水</v>
      </c>
      <c r="AP19" s="148" t="str">
        <f t="shared" si="0"/>
        <v>木</v>
      </c>
      <c r="AQ19" s="148" t="str">
        <f t="shared" si="0"/>
        <v>金</v>
      </c>
      <c r="AR19" s="148" t="str">
        <f t="shared" si="0"/>
        <v>土</v>
      </c>
      <c r="AS19" s="149" t="str">
        <f t="shared" si="0"/>
        <v>日</v>
      </c>
      <c r="AT19" s="148" t="str">
        <f>IF(AT18=1,"日",IF(AT18=2,"月",IF(AT18=3,"火",IF(AT18=4,"水",IF(AT18=5,"木",IF(AT18=6,"金",IF(AT18=0,"","土")))))))</f>
        <v/>
      </c>
      <c r="AU19" s="148" t="str">
        <f>IF(AU18=1,"日",IF(AU18=2,"月",IF(AU18=3,"火",IF(AU18=4,"水",IF(AU18=5,"木",IF(AU18=6,"金",IF(AU18=0,"","土")))))))</f>
        <v/>
      </c>
      <c r="AV19" s="148" t="str">
        <f>IF(AV18=1,"日",IF(AV18=2,"月",IF(AV18=3,"火",IF(AV18=4,"水",IF(AV18=5,"木",IF(AV18=6,"金",IF(AV18=0,"","土")))))))</f>
        <v/>
      </c>
      <c r="AW19" s="501"/>
      <c r="AX19" s="502"/>
      <c r="AY19" s="507"/>
      <c r="AZ19" s="508"/>
      <c r="BA19" s="515"/>
      <c r="BB19" s="516"/>
      <c r="BC19" s="516"/>
      <c r="BD19" s="516"/>
      <c r="BE19" s="517"/>
    </row>
    <row r="20" spans="2:57" ht="20.25" customHeight="1" x14ac:dyDescent="0.45">
      <c r="B20" s="475">
        <v>1</v>
      </c>
      <c r="C20" s="477"/>
      <c r="D20" s="478"/>
      <c r="E20" s="479"/>
      <c r="F20" s="486"/>
      <c r="G20" s="398"/>
      <c r="H20" s="399"/>
      <c r="I20" s="399"/>
      <c r="J20" s="400"/>
      <c r="K20" s="488"/>
      <c r="L20" s="489"/>
      <c r="M20" s="489"/>
      <c r="N20" s="490"/>
      <c r="O20" s="494" t="s">
        <v>77</v>
      </c>
      <c r="P20" s="495"/>
      <c r="Q20" s="496"/>
      <c r="R20" s="170"/>
      <c r="S20" s="171"/>
      <c r="T20" s="171"/>
      <c r="U20" s="171"/>
      <c r="V20" s="171"/>
      <c r="W20" s="171"/>
      <c r="X20" s="172"/>
      <c r="Y20" s="170"/>
      <c r="Z20" s="171"/>
      <c r="AA20" s="171"/>
      <c r="AB20" s="171"/>
      <c r="AC20" s="171"/>
      <c r="AD20" s="171"/>
      <c r="AE20" s="172"/>
      <c r="AF20" s="170"/>
      <c r="AG20" s="171"/>
      <c r="AH20" s="171"/>
      <c r="AI20" s="171"/>
      <c r="AJ20" s="171"/>
      <c r="AK20" s="171"/>
      <c r="AL20" s="172"/>
      <c r="AM20" s="170"/>
      <c r="AN20" s="171"/>
      <c r="AO20" s="171"/>
      <c r="AP20" s="171"/>
      <c r="AQ20" s="171"/>
      <c r="AR20" s="171"/>
      <c r="AS20" s="172"/>
      <c r="AT20" s="170"/>
      <c r="AU20" s="171"/>
      <c r="AV20" s="171"/>
      <c r="AW20" s="524"/>
      <c r="AX20" s="525"/>
      <c r="AY20" s="526"/>
      <c r="AZ20" s="527"/>
      <c r="BA20" s="528"/>
      <c r="BB20" s="529"/>
      <c r="BC20" s="529"/>
      <c r="BD20" s="529"/>
      <c r="BE20" s="530"/>
    </row>
    <row r="21" spans="2:57" ht="20.25" customHeight="1" x14ac:dyDescent="0.45">
      <c r="B21" s="476"/>
      <c r="C21" s="480"/>
      <c r="D21" s="481"/>
      <c r="E21" s="482"/>
      <c r="F21" s="487"/>
      <c r="G21" s="409"/>
      <c r="H21" s="410"/>
      <c r="I21" s="410"/>
      <c r="J21" s="411"/>
      <c r="K21" s="491"/>
      <c r="L21" s="492"/>
      <c r="M21" s="492"/>
      <c r="N21" s="493"/>
      <c r="O21" s="537" t="s">
        <v>78</v>
      </c>
      <c r="P21" s="538"/>
      <c r="Q21" s="539"/>
      <c r="R21" s="173"/>
      <c r="S21" s="174"/>
      <c r="T21" s="174"/>
      <c r="U21" s="174"/>
      <c r="V21" s="174"/>
      <c r="W21" s="174"/>
      <c r="X21" s="175"/>
      <c r="Y21" s="173"/>
      <c r="Z21" s="174"/>
      <c r="AA21" s="174"/>
      <c r="AB21" s="174"/>
      <c r="AC21" s="174"/>
      <c r="AD21" s="174"/>
      <c r="AE21" s="175"/>
      <c r="AF21" s="173"/>
      <c r="AG21" s="174"/>
      <c r="AH21" s="174"/>
      <c r="AI21" s="174"/>
      <c r="AJ21" s="174"/>
      <c r="AK21" s="174"/>
      <c r="AL21" s="175"/>
      <c r="AM21" s="173"/>
      <c r="AN21" s="174"/>
      <c r="AO21" s="174"/>
      <c r="AP21" s="174"/>
      <c r="AQ21" s="174"/>
      <c r="AR21" s="174"/>
      <c r="AS21" s="175"/>
      <c r="AT21" s="173"/>
      <c r="AU21" s="174"/>
      <c r="AV21" s="174"/>
      <c r="AW21" s="540"/>
      <c r="AX21" s="541"/>
      <c r="AY21" s="542"/>
      <c r="AZ21" s="543"/>
      <c r="BA21" s="531"/>
      <c r="BB21" s="532"/>
      <c r="BC21" s="532"/>
      <c r="BD21" s="532"/>
      <c r="BE21" s="533"/>
    </row>
    <row r="22" spans="2:57" ht="20.25" customHeight="1" x14ac:dyDescent="0.45">
      <c r="B22" s="476"/>
      <c r="C22" s="483"/>
      <c r="D22" s="484"/>
      <c r="E22" s="485"/>
      <c r="F22" s="487"/>
      <c r="G22" s="409"/>
      <c r="H22" s="410"/>
      <c r="I22" s="410"/>
      <c r="J22" s="411"/>
      <c r="K22" s="491"/>
      <c r="L22" s="492"/>
      <c r="M22" s="492"/>
      <c r="N22" s="493"/>
      <c r="O22" s="544" t="s">
        <v>79</v>
      </c>
      <c r="P22" s="545"/>
      <c r="Q22" s="546"/>
      <c r="R22" s="176"/>
      <c r="S22" s="177"/>
      <c r="T22" s="177"/>
      <c r="U22" s="177"/>
      <c r="V22" s="177"/>
      <c r="W22" s="177"/>
      <c r="X22" s="178"/>
      <c r="Y22" s="176"/>
      <c r="Z22" s="177"/>
      <c r="AA22" s="177"/>
      <c r="AB22" s="177"/>
      <c r="AC22" s="177"/>
      <c r="AD22" s="177"/>
      <c r="AE22" s="178"/>
      <c r="AF22" s="176"/>
      <c r="AG22" s="177"/>
      <c r="AH22" s="177"/>
      <c r="AI22" s="177"/>
      <c r="AJ22" s="177"/>
      <c r="AK22" s="177"/>
      <c r="AL22" s="178"/>
      <c r="AM22" s="176"/>
      <c r="AN22" s="177"/>
      <c r="AO22" s="177"/>
      <c r="AP22" s="177"/>
      <c r="AQ22" s="177"/>
      <c r="AR22" s="177"/>
      <c r="AS22" s="178"/>
      <c r="AT22" s="176"/>
      <c r="AU22" s="177"/>
      <c r="AV22" s="177"/>
      <c r="AW22" s="547"/>
      <c r="AX22" s="548"/>
      <c r="AY22" s="549"/>
      <c r="AZ22" s="550"/>
      <c r="BA22" s="534"/>
      <c r="BB22" s="535"/>
      <c r="BC22" s="535"/>
      <c r="BD22" s="535"/>
      <c r="BE22" s="536"/>
    </row>
    <row r="23" spans="2:57" ht="20.25" customHeight="1" x14ac:dyDescent="0.45">
      <c r="B23" s="476">
        <f>B20+1</f>
        <v>2</v>
      </c>
      <c r="C23" s="551"/>
      <c r="D23" s="552"/>
      <c r="E23" s="553"/>
      <c r="F23" s="554"/>
      <c r="G23" s="409"/>
      <c r="H23" s="410"/>
      <c r="I23" s="410"/>
      <c r="J23" s="411"/>
      <c r="K23" s="556"/>
      <c r="L23" s="557"/>
      <c r="M23" s="557"/>
      <c r="N23" s="558"/>
      <c r="O23" s="562" t="s">
        <v>77</v>
      </c>
      <c r="P23" s="563"/>
      <c r="Q23" s="564"/>
      <c r="R23" s="170"/>
      <c r="S23" s="171"/>
      <c r="T23" s="171"/>
      <c r="U23" s="171"/>
      <c r="V23" s="171"/>
      <c r="W23" s="171"/>
      <c r="X23" s="172"/>
      <c r="Y23" s="170"/>
      <c r="Z23" s="171"/>
      <c r="AA23" s="171"/>
      <c r="AB23" s="171"/>
      <c r="AC23" s="171"/>
      <c r="AD23" s="171"/>
      <c r="AE23" s="172"/>
      <c r="AF23" s="170"/>
      <c r="AG23" s="171"/>
      <c r="AH23" s="171"/>
      <c r="AI23" s="171"/>
      <c r="AJ23" s="171"/>
      <c r="AK23" s="171"/>
      <c r="AL23" s="172"/>
      <c r="AM23" s="170"/>
      <c r="AN23" s="171"/>
      <c r="AO23" s="171"/>
      <c r="AP23" s="171"/>
      <c r="AQ23" s="171"/>
      <c r="AR23" s="171"/>
      <c r="AS23" s="172"/>
      <c r="AT23" s="170"/>
      <c r="AU23" s="171"/>
      <c r="AV23" s="171"/>
      <c r="AW23" s="565"/>
      <c r="AX23" s="566"/>
      <c r="AY23" s="567"/>
      <c r="AZ23" s="568"/>
      <c r="BA23" s="569"/>
      <c r="BB23" s="570"/>
      <c r="BC23" s="570"/>
      <c r="BD23" s="570"/>
      <c r="BE23" s="571"/>
    </row>
    <row r="24" spans="2:57" ht="20.25" customHeight="1" x14ac:dyDescent="0.45">
      <c r="B24" s="476"/>
      <c r="C24" s="480"/>
      <c r="D24" s="481"/>
      <c r="E24" s="482"/>
      <c r="F24" s="487"/>
      <c r="G24" s="409"/>
      <c r="H24" s="410"/>
      <c r="I24" s="410"/>
      <c r="J24" s="411"/>
      <c r="K24" s="491"/>
      <c r="L24" s="492"/>
      <c r="M24" s="492"/>
      <c r="N24" s="493"/>
      <c r="O24" s="537" t="s">
        <v>78</v>
      </c>
      <c r="P24" s="538"/>
      <c r="Q24" s="539"/>
      <c r="R24" s="173"/>
      <c r="S24" s="174"/>
      <c r="T24" s="174"/>
      <c r="U24" s="174"/>
      <c r="V24" s="174"/>
      <c r="W24" s="174"/>
      <c r="X24" s="175"/>
      <c r="Y24" s="173"/>
      <c r="Z24" s="174"/>
      <c r="AA24" s="174"/>
      <c r="AB24" s="174"/>
      <c r="AC24" s="174"/>
      <c r="AD24" s="174"/>
      <c r="AE24" s="175"/>
      <c r="AF24" s="173"/>
      <c r="AG24" s="174"/>
      <c r="AH24" s="174"/>
      <c r="AI24" s="174"/>
      <c r="AJ24" s="174"/>
      <c r="AK24" s="174"/>
      <c r="AL24" s="175"/>
      <c r="AM24" s="173"/>
      <c r="AN24" s="174"/>
      <c r="AO24" s="174"/>
      <c r="AP24" s="174"/>
      <c r="AQ24" s="174"/>
      <c r="AR24" s="174"/>
      <c r="AS24" s="175"/>
      <c r="AT24" s="173"/>
      <c r="AU24" s="174"/>
      <c r="AV24" s="174"/>
      <c r="AW24" s="540"/>
      <c r="AX24" s="541"/>
      <c r="AY24" s="542"/>
      <c r="AZ24" s="543"/>
      <c r="BA24" s="531"/>
      <c r="BB24" s="532"/>
      <c r="BC24" s="532"/>
      <c r="BD24" s="532"/>
      <c r="BE24" s="533"/>
    </row>
    <row r="25" spans="2:57" ht="20.25" customHeight="1" x14ac:dyDescent="0.45">
      <c r="B25" s="476"/>
      <c r="C25" s="483"/>
      <c r="D25" s="484"/>
      <c r="E25" s="485"/>
      <c r="F25" s="555"/>
      <c r="G25" s="409"/>
      <c r="H25" s="410"/>
      <c r="I25" s="410"/>
      <c r="J25" s="411"/>
      <c r="K25" s="559"/>
      <c r="L25" s="560"/>
      <c r="M25" s="560"/>
      <c r="N25" s="561"/>
      <c r="O25" s="544" t="s">
        <v>79</v>
      </c>
      <c r="P25" s="545"/>
      <c r="Q25" s="546"/>
      <c r="R25" s="176"/>
      <c r="S25" s="177"/>
      <c r="T25" s="177"/>
      <c r="U25" s="177"/>
      <c r="V25" s="177"/>
      <c r="W25" s="177"/>
      <c r="X25" s="178"/>
      <c r="Y25" s="176"/>
      <c r="Z25" s="177"/>
      <c r="AA25" s="177"/>
      <c r="AB25" s="177"/>
      <c r="AC25" s="177"/>
      <c r="AD25" s="177"/>
      <c r="AE25" s="178"/>
      <c r="AF25" s="176"/>
      <c r="AG25" s="177"/>
      <c r="AH25" s="177"/>
      <c r="AI25" s="177"/>
      <c r="AJ25" s="177"/>
      <c r="AK25" s="177"/>
      <c r="AL25" s="178"/>
      <c r="AM25" s="176"/>
      <c r="AN25" s="177"/>
      <c r="AO25" s="177"/>
      <c r="AP25" s="177"/>
      <c r="AQ25" s="177"/>
      <c r="AR25" s="177"/>
      <c r="AS25" s="178"/>
      <c r="AT25" s="176"/>
      <c r="AU25" s="177"/>
      <c r="AV25" s="177"/>
      <c r="AW25" s="547"/>
      <c r="AX25" s="548"/>
      <c r="AY25" s="549"/>
      <c r="AZ25" s="550"/>
      <c r="BA25" s="534"/>
      <c r="BB25" s="535"/>
      <c r="BC25" s="535"/>
      <c r="BD25" s="535"/>
      <c r="BE25" s="536"/>
    </row>
    <row r="26" spans="2:57" ht="20.25" customHeight="1" x14ac:dyDescent="0.45">
      <c r="B26" s="476">
        <f>B23+1</f>
        <v>3</v>
      </c>
      <c r="C26" s="572"/>
      <c r="D26" s="573"/>
      <c r="E26" s="574"/>
      <c r="F26" s="554"/>
      <c r="G26" s="409"/>
      <c r="H26" s="410"/>
      <c r="I26" s="410"/>
      <c r="J26" s="411"/>
      <c r="K26" s="556"/>
      <c r="L26" s="557"/>
      <c r="M26" s="557"/>
      <c r="N26" s="558"/>
      <c r="O26" s="562" t="s">
        <v>77</v>
      </c>
      <c r="P26" s="563"/>
      <c r="Q26" s="564"/>
      <c r="R26" s="170"/>
      <c r="S26" s="171"/>
      <c r="T26" s="171"/>
      <c r="U26" s="171"/>
      <c r="V26" s="171"/>
      <c r="W26" s="171"/>
      <c r="X26" s="172"/>
      <c r="Y26" s="170"/>
      <c r="Z26" s="171"/>
      <c r="AA26" s="171"/>
      <c r="AB26" s="171"/>
      <c r="AC26" s="171"/>
      <c r="AD26" s="171"/>
      <c r="AE26" s="172"/>
      <c r="AF26" s="170"/>
      <c r="AG26" s="171"/>
      <c r="AH26" s="171"/>
      <c r="AI26" s="171"/>
      <c r="AJ26" s="171"/>
      <c r="AK26" s="171"/>
      <c r="AL26" s="172"/>
      <c r="AM26" s="170"/>
      <c r="AN26" s="171"/>
      <c r="AO26" s="171"/>
      <c r="AP26" s="171"/>
      <c r="AQ26" s="171"/>
      <c r="AR26" s="171"/>
      <c r="AS26" s="172"/>
      <c r="AT26" s="170"/>
      <c r="AU26" s="171"/>
      <c r="AV26" s="171"/>
      <c r="AW26" s="565"/>
      <c r="AX26" s="566"/>
      <c r="AY26" s="567"/>
      <c r="AZ26" s="568"/>
      <c r="BA26" s="569"/>
      <c r="BB26" s="570"/>
      <c r="BC26" s="570"/>
      <c r="BD26" s="570"/>
      <c r="BE26" s="571"/>
    </row>
    <row r="27" spans="2:57" ht="20.25" customHeight="1" x14ac:dyDescent="0.45">
      <c r="B27" s="476"/>
      <c r="C27" s="575"/>
      <c r="D27" s="576"/>
      <c r="E27" s="577"/>
      <c r="F27" s="487"/>
      <c r="G27" s="409"/>
      <c r="H27" s="410"/>
      <c r="I27" s="410"/>
      <c r="J27" s="411"/>
      <c r="K27" s="491"/>
      <c r="L27" s="492"/>
      <c r="M27" s="492"/>
      <c r="N27" s="493"/>
      <c r="O27" s="537" t="s">
        <v>78</v>
      </c>
      <c r="P27" s="538"/>
      <c r="Q27" s="539"/>
      <c r="R27" s="173"/>
      <c r="S27" s="174"/>
      <c r="T27" s="174"/>
      <c r="U27" s="174"/>
      <c r="V27" s="174"/>
      <c r="W27" s="174"/>
      <c r="X27" s="175"/>
      <c r="Y27" s="173"/>
      <c r="Z27" s="174"/>
      <c r="AA27" s="174"/>
      <c r="AB27" s="174"/>
      <c r="AC27" s="174"/>
      <c r="AD27" s="174"/>
      <c r="AE27" s="175"/>
      <c r="AF27" s="173"/>
      <c r="AG27" s="174"/>
      <c r="AH27" s="174"/>
      <c r="AI27" s="174"/>
      <c r="AJ27" s="174"/>
      <c r="AK27" s="174"/>
      <c r="AL27" s="175"/>
      <c r="AM27" s="173"/>
      <c r="AN27" s="174"/>
      <c r="AO27" s="174"/>
      <c r="AP27" s="174"/>
      <c r="AQ27" s="174"/>
      <c r="AR27" s="174"/>
      <c r="AS27" s="175"/>
      <c r="AT27" s="173"/>
      <c r="AU27" s="174"/>
      <c r="AV27" s="174"/>
      <c r="AW27" s="540"/>
      <c r="AX27" s="541"/>
      <c r="AY27" s="542"/>
      <c r="AZ27" s="543"/>
      <c r="BA27" s="531"/>
      <c r="BB27" s="532"/>
      <c r="BC27" s="532"/>
      <c r="BD27" s="532"/>
      <c r="BE27" s="533"/>
    </row>
    <row r="28" spans="2:57" ht="20.25" customHeight="1" x14ac:dyDescent="0.45">
      <c r="B28" s="476"/>
      <c r="C28" s="578"/>
      <c r="D28" s="579"/>
      <c r="E28" s="580"/>
      <c r="F28" s="555"/>
      <c r="G28" s="409"/>
      <c r="H28" s="410"/>
      <c r="I28" s="410"/>
      <c r="J28" s="411"/>
      <c r="K28" s="559"/>
      <c r="L28" s="560"/>
      <c r="M28" s="560"/>
      <c r="N28" s="561"/>
      <c r="O28" s="544" t="s">
        <v>79</v>
      </c>
      <c r="P28" s="545"/>
      <c r="Q28" s="546"/>
      <c r="R28" s="176"/>
      <c r="S28" s="177"/>
      <c r="T28" s="177"/>
      <c r="U28" s="177"/>
      <c r="V28" s="177"/>
      <c r="W28" s="177"/>
      <c r="X28" s="178"/>
      <c r="Y28" s="176"/>
      <c r="Z28" s="177"/>
      <c r="AA28" s="177"/>
      <c r="AB28" s="177"/>
      <c r="AC28" s="177"/>
      <c r="AD28" s="177"/>
      <c r="AE28" s="178"/>
      <c r="AF28" s="176"/>
      <c r="AG28" s="177"/>
      <c r="AH28" s="177"/>
      <c r="AI28" s="177"/>
      <c r="AJ28" s="177"/>
      <c r="AK28" s="177"/>
      <c r="AL28" s="178"/>
      <c r="AM28" s="176"/>
      <c r="AN28" s="177"/>
      <c r="AO28" s="177"/>
      <c r="AP28" s="177"/>
      <c r="AQ28" s="177"/>
      <c r="AR28" s="177"/>
      <c r="AS28" s="178"/>
      <c r="AT28" s="176"/>
      <c r="AU28" s="177"/>
      <c r="AV28" s="177"/>
      <c r="AW28" s="547"/>
      <c r="AX28" s="548"/>
      <c r="AY28" s="549"/>
      <c r="AZ28" s="550"/>
      <c r="BA28" s="534"/>
      <c r="BB28" s="535"/>
      <c r="BC28" s="535"/>
      <c r="BD28" s="535"/>
      <c r="BE28" s="536"/>
    </row>
    <row r="29" spans="2:57" ht="20.25" customHeight="1" x14ac:dyDescent="0.45">
      <c r="B29" s="476">
        <f>B26+1</f>
        <v>4</v>
      </c>
      <c r="C29" s="572"/>
      <c r="D29" s="573"/>
      <c r="E29" s="574"/>
      <c r="F29" s="554"/>
      <c r="G29" s="409"/>
      <c r="H29" s="410"/>
      <c r="I29" s="410"/>
      <c r="J29" s="411"/>
      <c r="K29" s="556"/>
      <c r="L29" s="557"/>
      <c r="M29" s="557"/>
      <c r="N29" s="558"/>
      <c r="O29" s="562" t="s">
        <v>77</v>
      </c>
      <c r="P29" s="563"/>
      <c r="Q29" s="564"/>
      <c r="R29" s="170"/>
      <c r="S29" s="171"/>
      <c r="T29" s="171"/>
      <c r="U29" s="171"/>
      <c r="V29" s="171"/>
      <c r="W29" s="171"/>
      <c r="X29" s="172"/>
      <c r="Y29" s="170"/>
      <c r="Z29" s="171"/>
      <c r="AA29" s="171"/>
      <c r="AB29" s="171"/>
      <c r="AC29" s="171"/>
      <c r="AD29" s="171"/>
      <c r="AE29" s="172"/>
      <c r="AF29" s="170"/>
      <c r="AG29" s="171"/>
      <c r="AH29" s="171"/>
      <c r="AI29" s="171"/>
      <c r="AJ29" s="171"/>
      <c r="AK29" s="171"/>
      <c r="AL29" s="172"/>
      <c r="AM29" s="170"/>
      <c r="AN29" s="171"/>
      <c r="AO29" s="171"/>
      <c r="AP29" s="171"/>
      <c r="AQ29" s="171"/>
      <c r="AR29" s="171"/>
      <c r="AS29" s="172"/>
      <c r="AT29" s="170"/>
      <c r="AU29" s="171"/>
      <c r="AV29" s="171"/>
      <c r="AW29" s="565"/>
      <c r="AX29" s="566"/>
      <c r="AY29" s="567"/>
      <c r="AZ29" s="568"/>
      <c r="BA29" s="569"/>
      <c r="BB29" s="570"/>
      <c r="BC29" s="570"/>
      <c r="BD29" s="570"/>
      <c r="BE29" s="571"/>
    </row>
    <row r="30" spans="2:57" ht="20.25" customHeight="1" x14ac:dyDescent="0.45">
      <c r="B30" s="476"/>
      <c r="C30" s="575"/>
      <c r="D30" s="576"/>
      <c r="E30" s="577"/>
      <c r="F30" s="487"/>
      <c r="G30" s="409"/>
      <c r="H30" s="410"/>
      <c r="I30" s="410"/>
      <c r="J30" s="411"/>
      <c r="K30" s="491"/>
      <c r="L30" s="492"/>
      <c r="M30" s="492"/>
      <c r="N30" s="493"/>
      <c r="O30" s="537" t="s">
        <v>78</v>
      </c>
      <c r="P30" s="538"/>
      <c r="Q30" s="539"/>
      <c r="R30" s="173"/>
      <c r="S30" s="174"/>
      <c r="T30" s="174"/>
      <c r="U30" s="174"/>
      <c r="V30" s="174"/>
      <c r="W30" s="174"/>
      <c r="X30" s="175"/>
      <c r="Y30" s="173"/>
      <c r="Z30" s="174"/>
      <c r="AA30" s="174"/>
      <c r="AB30" s="174"/>
      <c r="AC30" s="174"/>
      <c r="AD30" s="174"/>
      <c r="AE30" s="175"/>
      <c r="AF30" s="173"/>
      <c r="AG30" s="174"/>
      <c r="AH30" s="174"/>
      <c r="AI30" s="174"/>
      <c r="AJ30" s="174"/>
      <c r="AK30" s="174"/>
      <c r="AL30" s="175"/>
      <c r="AM30" s="173"/>
      <c r="AN30" s="174"/>
      <c r="AO30" s="174"/>
      <c r="AP30" s="174"/>
      <c r="AQ30" s="174"/>
      <c r="AR30" s="174"/>
      <c r="AS30" s="175"/>
      <c r="AT30" s="173"/>
      <c r="AU30" s="174"/>
      <c r="AV30" s="174"/>
      <c r="AW30" s="540"/>
      <c r="AX30" s="541"/>
      <c r="AY30" s="542"/>
      <c r="AZ30" s="543"/>
      <c r="BA30" s="531"/>
      <c r="BB30" s="532"/>
      <c r="BC30" s="532"/>
      <c r="BD30" s="532"/>
      <c r="BE30" s="533"/>
    </row>
    <row r="31" spans="2:57" ht="20.25" customHeight="1" x14ac:dyDescent="0.45">
      <c r="B31" s="476"/>
      <c r="C31" s="578"/>
      <c r="D31" s="579"/>
      <c r="E31" s="580"/>
      <c r="F31" s="555"/>
      <c r="G31" s="409"/>
      <c r="H31" s="410"/>
      <c r="I31" s="410"/>
      <c r="J31" s="411"/>
      <c r="K31" s="559"/>
      <c r="L31" s="560"/>
      <c r="M31" s="560"/>
      <c r="N31" s="561"/>
      <c r="O31" s="544" t="s">
        <v>79</v>
      </c>
      <c r="P31" s="545"/>
      <c r="Q31" s="546"/>
      <c r="R31" s="176"/>
      <c r="S31" s="177"/>
      <c r="T31" s="177"/>
      <c r="U31" s="177"/>
      <c r="V31" s="177"/>
      <c r="W31" s="177"/>
      <c r="X31" s="178"/>
      <c r="Y31" s="176"/>
      <c r="Z31" s="177"/>
      <c r="AA31" s="177"/>
      <c r="AB31" s="177"/>
      <c r="AC31" s="177"/>
      <c r="AD31" s="177"/>
      <c r="AE31" s="178"/>
      <c r="AF31" s="176"/>
      <c r="AG31" s="177"/>
      <c r="AH31" s="177"/>
      <c r="AI31" s="177"/>
      <c r="AJ31" s="177"/>
      <c r="AK31" s="177"/>
      <c r="AL31" s="178"/>
      <c r="AM31" s="176"/>
      <c r="AN31" s="177"/>
      <c r="AO31" s="177"/>
      <c r="AP31" s="177"/>
      <c r="AQ31" s="177"/>
      <c r="AR31" s="177"/>
      <c r="AS31" s="178"/>
      <c r="AT31" s="176"/>
      <c r="AU31" s="177"/>
      <c r="AV31" s="177"/>
      <c r="AW31" s="547"/>
      <c r="AX31" s="548"/>
      <c r="AY31" s="549"/>
      <c r="AZ31" s="550"/>
      <c r="BA31" s="534"/>
      <c r="BB31" s="535"/>
      <c r="BC31" s="535"/>
      <c r="BD31" s="535"/>
      <c r="BE31" s="536"/>
    </row>
    <row r="32" spans="2:57" ht="20.25" customHeight="1" x14ac:dyDescent="0.45">
      <c r="B32" s="476">
        <f>B29+1</f>
        <v>5</v>
      </c>
      <c r="C32" s="572"/>
      <c r="D32" s="573"/>
      <c r="E32" s="574"/>
      <c r="F32" s="554"/>
      <c r="G32" s="409"/>
      <c r="H32" s="410"/>
      <c r="I32" s="410"/>
      <c r="J32" s="411"/>
      <c r="K32" s="556"/>
      <c r="L32" s="557"/>
      <c r="M32" s="557"/>
      <c r="N32" s="558"/>
      <c r="O32" s="562" t="s">
        <v>77</v>
      </c>
      <c r="P32" s="563"/>
      <c r="Q32" s="564"/>
      <c r="R32" s="170"/>
      <c r="S32" s="171"/>
      <c r="T32" s="171"/>
      <c r="U32" s="171"/>
      <c r="V32" s="171"/>
      <c r="W32" s="171"/>
      <c r="X32" s="172"/>
      <c r="Y32" s="170"/>
      <c r="Z32" s="171"/>
      <c r="AA32" s="171"/>
      <c r="AB32" s="171"/>
      <c r="AC32" s="171"/>
      <c r="AD32" s="171"/>
      <c r="AE32" s="172"/>
      <c r="AF32" s="170"/>
      <c r="AG32" s="171"/>
      <c r="AH32" s="171"/>
      <c r="AI32" s="171"/>
      <c r="AJ32" s="171"/>
      <c r="AK32" s="171"/>
      <c r="AL32" s="172"/>
      <c r="AM32" s="170"/>
      <c r="AN32" s="171"/>
      <c r="AO32" s="171"/>
      <c r="AP32" s="171"/>
      <c r="AQ32" s="171"/>
      <c r="AR32" s="171"/>
      <c r="AS32" s="172"/>
      <c r="AT32" s="170"/>
      <c r="AU32" s="171"/>
      <c r="AV32" s="171"/>
      <c r="AW32" s="565"/>
      <c r="AX32" s="566"/>
      <c r="AY32" s="567"/>
      <c r="AZ32" s="568"/>
      <c r="BA32" s="569"/>
      <c r="BB32" s="570"/>
      <c r="BC32" s="570"/>
      <c r="BD32" s="570"/>
      <c r="BE32" s="571"/>
    </row>
    <row r="33" spans="2:57" ht="20.25" customHeight="1" x14ac:dyDescent="0.45">
      <c r="B33" s="476"/>
      <c r="C33" s="575"/>
      <c r="D33" s="576"/>
      <c r="E33" s="577"/>
      <c r="F33" s="487"/>
      <c r="G33" s="409"/>
      <c r="H33" s="410"/>
      <c r="I33" s="410"/>
      <c r="J33" s="411"/>
      <c r="K33" s="491"/>
      <c r="L33" s="492"/>
      <c r="M33" s="492"/>
      <c r="N33" s="493"/>
      <c r="O33" s="537" t="s">
        <v>78</v>
      </c>
      <c r="P33" s="538"/>
      <c r="Q33" s="539"/>
      <c r="R33" s="173"/>
      <c r="S33" s="174"/>
      <c r="T33" s="174"/>
      <c r="U33" s="174"/>
      <c r="V33" s="174"/>
      <c r="W33" s="174"/>
      <c r="X33" s="175"/>
      <c r="Y33" s="173"/>
      <c r="Z33" s="174"/>
      <c r="AA33" s="174"/>
      <c r="AB33" s="174"/>
      <c r="AC33" s="174"/>
      <c r="AD33" s="174"/>
      <c r="AE33" s="175"/>
      <c r="AF33" s="173"/>
      <c r="AG33" s="174"/>
      <c r="AH33" s="174"/>
      <c r="AI33" s="174"/>
      <c r="AJ33" s="174"/>
      <c r="AK33" s="174"/>
      <c r="AL33" s="175"/>
      <c r="AM33" s="173"/>
      <c r="AN33" s="174"/>
      <c r="AO33" s="174"/>
      <c r="AP33" s="174"/>
      <c r="AQ33" s="174"/>
      <c r="AR33" s="174"/>
      <c r="AS33" s="175"/>
      <c r="AT33" s="173"/>
      <c r="AU33" s="174"/>
      <c r="AV33" s="174"/>
      <c r="AW33" s="540"/>
      <c r="AX33" s="541"/>
      <c r="AY33" s="542"/>
      <c r="AZ33" s="543"/>
      <c r="BA33" s="531"/>
      <c r="BB33" s="532"/>
      <c r="BC33" s="532"/>
      <c r="BD33" s="532"/>
      <c r="BE33" s="533"/>
    </row>
    <row r="34" spans="2:57" ht="20.25" customHeight="1" x14ac:dyDescent="0.45">
      <c r="B34" s="476"/>
      <c r="C34" s="578"/>
      <c r="D34" s="579"/>
      <c r="E34" s="580"/>
      <c r="F34" s="555"/>
      <c r="G34" s="409"/>
      <c r="H34" s="410"/>
      <c r="I34" s="410"/>
      <c r="J34" s="411"/>
      <c r="K34" s="559"/>
      <c r="L34" s="560"/>
      <c r="M34" s="560"/>
      <c r="N34" s="561"/>
      <c r="O34" s="544" t="s">
        <v>79</v>
      </c>
      <c r="P34" s="545"/>
      <c r="Q34" s="546"/>
      <c r="R34" s="176"/>
      <c r="S34" s="177"/>
      <c r="T34" s="177"/>
      <c r="U34" s="177"/>
      <c r="V34" s="177"/>
      <c r="W34" s="177"/>
      <c r="X34" s="178"/>
      <c r="Y34" s="176"/>
      <c r="Z34" s="177"/>
      <c r="AA34" s="177"/>
      <c r="AB34" s="177"/>
      <c r="AC34" s="177"/>
      <c r="AD34" s="177"/>
      <c r="AE34" s="178"/>
      <c r="AF34" s="176"/>
      <c r="AG34" s="177"/>
      <c r="AH34" s="177"/>
      <c r="AI34" s="177"/>
      <c r="AJ34" s="177"/>
      <c r="AK34" s="177"/>
      <c r="AL34" s="178"/>
      <c r="AM34" s="176"/>
      <c r="AN34" s="177"/>
      <c r="AO34" s="177"/>
      <c r="AP34" s="177"/>
      <c r="AQ34" s="177"/>
      <c r="AR34" s="177"/>
      <c r="AS34" s="178"/>
      <c r="AT34" s="176"/>
      <c r="AU34" s="177"/>
      <c r="AV34" s="177"/>
      <c r="AW34" s="547"/>
      <c r="AX34" s="548"/>
      <c r="AY34" s="549"/>
      <c r="AZ34" s="550"/>
      <c r="BA34" s="534"/>
      <c r="BB34" s="535"/>
      <c r="BC34" s="535"/>
      <c r="BD34" s="535"/>
      <c r="BE34" s="536"/>
    </row>
    <row r="35" spans="2:57" ht="20.25" customHeight="1" x14ac:dyDescent="0.45">
      <c r="B35" s="476">
        <f>B32+1</f>
        <v>6</v>
      </c>
      <c r="C35" s="572"/>
      <c r="D35" s="573"/>
      <c r="E35" s="574"/>
      <c r="F35" s="554"/>
      <c r="G35" s="409"/>
      <c r="H35" s="410"/>
      <c r="I35" s="410"/>
      <c r="J35" s="411"/>
      <c r="K35" s="556"/>
      <c r="L35" s="557"/>
      <c r="M35" s="557"/>
      <c r="N35" s="558"/>
      <c r="O35" s="562" t="s">
        <v>77</v>
      </c>
      <c r="P35" s="563"/>
      <c r="Q35" s="564"/>
      <c r="R35" s="170"/>
      <c r="S35" s="171"/>
      <c r="T35" s="171"/>
      <c r="U35" s="171"/>
      <c r="V35" s="171"/>
      <c r="W35" s="171"/>
      <c r="X35" s="172"/>
      <c r="Y35" s="170"/>
      <c r="Z35" s="171"/>
      <c r="AA35" s="171"/>
      <c r="AB35" s="171"/>
      <c r="AC35" s="171"/>
      <c r="AD35" s="171"/>
      <c r="AE35" s="172"/>
      <c r="AF35" s="170"/>
      <c r="AG35" s="171"/>
      <c r="AH35" s="171"/>
      <c r="AI35" s="171"/>
      <c r="AJ35" s="171"/>
      <c r="AK35" s="171"/>
      <c r="AL35" s="172"/>
      <c r="AM35" s="170"/>
      <c r="AN35" s="171"/>
      <c r="AO35" s="171"/>
      <c r="AP35" s="171"/>
      <c r="AQ35" s="171"/>
      <c r="AR35" s="171"/>
      <c r="AS35" s="172"/>
      <c r="AT35" s="170"/>
      <c r="AU35" s="171"/>
      <c r="AV35" s="171"/>
      <c r="AW35" s="565"/>
      <c r="AX35" s="566"/>
      <c r="AY35" s="567"/>
      <c r="AZ35" s="568"/>
      <c r="BA35" s="569"/>
      <c r="BB35" s="570"/>
      <c r="BC35" s="570"/>
      <c r="BD35" s="570"/>
      <c r="BE35" s="571"/>
    </row>
    <row r="36" spans="2:57" ht="20.25" customHeight="1" x14ac:dyDescent="0.45">
      <c r="B36" s="476"/>
      <c r="C36" s="575"/>
      <c r="D36" s="576"/>
      <c r="E36" s="577"/>
      <c r="F36" s="487"/>
      <c r="G36" s="409"/>
      <c r="H36" s="410"/>
      <c r="I36" s="410"/>
      <c r="J36" s="411"/>
      <c r="K36" s="491"/>
      <c r="L36" s="492"/>
      <c r="M36" s="492"/>
      <c r="N36" s="493"/>
      <c r="O36" s="537" t="s">
        <v>78</v>
      </c>
      <c r="P36" s="538"/>
      <c r="Q36" s="539"/>
      <c r="R36" s="173"/>
      <c r="S36" s="174"/>
      <c r="T36" s="174"/>
      <c r="U36" s="174"/>
      <c r="V36" s="174"/>
      <c r="W36" s="174"/>
      <c r="X36" s="175"/>
      <c r="Y36" s="173"/>
      <c r="Z36" s="174"/>
      <c r="AA36" s="174"/>
      <c r="AB36" s="174"/>
      <c r="AC36" s="174"/>
      <c r="AD36" s="174"/>
      <c r="AE36" s="175"/>
      <c r="AF36" s="173"/>
      <c r="AG36" s="174"/>
      <c r="AH36" s="174"/>
      <c r="AI36" s="174"/>
      <c r="AJ36" s="174"/>
      <c r="AK36" s="174"/>
      <c r="AL36" s="175"/>
      <c r="AM36" s="173"/>
      <c r="AN36" s="174"/>
      <c r="AO36" s="174"/>
      <c r="AP36" s="174"/>
      <c r="AQ36" s="174"/>
      <c r="AR36" s="174"/>
      <c r="AS36" s="175"/>
      <c r="AT36" s="173"/>
      <c r="AU36" s="174"/>
      <c r="AV36" s="174"/>
      <c r="AW36" s="540"/>
      <c r="AX36" s="541"/>
      <c r="AY36" s="542"/>
      <c r="AZ36" s="543"/>
      <c r="BA36" s="531"/>
      <c r="BB36" s="532"/>
      <c r="BC36" s="532"/>
      <c r="BD36" s="532"/>
      <c r="BE36" s="533"/>
    </row>
    <row r="37" spans="2:57" ht="20.25" customHeight="1" x14ac:dyDescent="0.45">
      <c r="B37" s="476"/>
      <c r="C37" s="578"/>
      <c r="D37" s="579"/>
      <c r="E37" s="580"/>
      <c r="F37" s="555"/>
      <c r="G37" s="409"/>
      <c r="H37" s="410"/>
      <c r="I37" s="410"/>
      <c r="J37" s="411"/>
      <c r="K37" s="559"/>
      <c r="L37" s="560"/>
      <c r="M37" s="560"/>
      <c r="N37" s="561"/>
      <c r="O37" s="544" t="s">
        <v>79</v>
      </c>
      <c r="P37" s="545"/>
      <c r="Q37" s="546"/>
      <c r="R37" s="176"/>
      <c r="S37" s="177"/>
      <c r="T37" s="177"/>
      <c r="U37" s="177"/>
      <c r="V37" s="177"/>
      <c r="W37" s="177"/>
      <c r="X37" s="178"/>
      <c r="Y37" s="176"/>
      <c r="Z37" s="177"/>
      <c r="AA37" s="177"/>
      <c r="AB37" s="177"/>
      <c r="AC37" s="177"/>
      <c r="AD37" s="177"/>
      <c r="AE37" s="178"/>
      <c r="AF37" s="176"/>
      <c r="AG37" s="177"/>
      <c r="AH37" s="177"/>
      <c r="AI37" s="177"/>
      <c r="AJ37" s="177"/>
      <c r="AK37" s="177"/>
      <c r="AL37" s="178"/>
      <c r="AM37" s="176"/>
      <c r="AN37" s="177"/>
      <c r="AO37" s="177"/>
      <c r="AP37" s="177"/>
      <c r="AQ37" s="177"/>
      <c r="AR37" s="177"/>
      <c r="AS37" s="178"/>
      <c r="AT37" s="176"/>
      <c r="AU37" s="177"/>
      <c r="AV37" s="177"/>
      <c r="AW37" s="547"/>
      <c r="AX37" s="548"/>
      <c r="AY37" s="549"/>
      <c r="AZ37" s="550"/>
      <c r="BA37" s="534"/>
      <c r="BB37" s="535"/>
      <c r="BC37" s="535"/>
      <c r="BD37" s="535"/>
      <c r="BE37" s="536"/>
    </row>
    <row r="38" spans="2:57" ht="20.25" customHeight="1" x14ac:dyDescent="0.45">
      <c r="B38" s="476">
        <f>B35+1</f>
        <v>7</v>
      </c>
      <c r="C38" s="572"/>
      <c r="D38" s="573"/>
      <c r="E38" s="574"/>
      <c r="F38" s="554"/>
      <c r="G38" s="409"/>
      <c r="H38" s="410"/>
      <c r="I38" s="410"/>
      <c r="J38" s="411"/>
      <c r="K38" s="556"/>
      <c r="L38" s="557"/>
      <c r="M38" s="557"/>
      <c r="N38" s="558"/>
      <c r="O38" s="562" t="s">
        <v>77</v>
      </c>
      <c r="P38" s="563"/>
      <c r="Q38" s="564"/>
      <c r="R38" s="170"/>
      <c r="S38" s="171"/>
      <c r="T38" s="171"/>
      <c r="U38" s="171"/>
      <c r="V38" s="171"/>
      <c r="W38" s="171"/>
      <c r="X38" s="172"/>
      <c r="Y38" s="170"/>
      <c r="Z38" s="171"/>
      <c r="AA38" s="171"/>
      <c r="AB38" s="171"/>
      <c r="AC38" s="171"/>
      <c r="AD38" s="171"/>
      <c r="AE38" s="172"/>
      <c r="AF38" s="170"/>
      <c r="AG38" s="171"/>
      <c r="AH38" s="171"/>
      <c r="AI38" s="171"/>
      <c r="AJ38" s="171"/>
      <c r="AK38" s="171"/>
      <c r="AL38" s="172"/>
      <c r="AM38" s="170"/>
      <c r="AN38" s="171"/>
      <c r="AO38" s="171"/>
      <c r="AP38" s="171"/>
      <c r="AQ38" s="171"/>
      <c r="AR38" s="171"/>
      <c r="AS38" s="172"/>
      <c r="AT38" s="170"/>
      <c r="AU38" s="171"/>
      <c r="AV38" s="171"/>
      <c r="AW38" s="565"/>
      <c r="AX38" s="566"/>
      <c r="AY38" s="567"/>
      <c r="AZ38" s="568"/>
      <c r="BA38" s="569"/>
      <c r="BB38" s="570"/>
      <c r="BC38" s="570"/>
      <c r="BD38" s="570"/>
      <c r="BE38" s="571"/>
    </row>
    <row r="39" spans="2:57" ht="20.25" customHeight="1" x14ac:dyDescent="0.45">
      <c r="B39" s="476"/>
      <c r="C39" s="575"/>
      <c r="D39" s="576"/>
      <c r="E39" s="577"/>
      <c r="F39" s="487"/>
      <c r="G39" s="409"/>
      <c r="H39" s="410"/>
      <c r="I39" s="410"/>
      <c r="J39" s="411"/>
      <c r="K39" s="491"/>
      <c r="L39" s="492"/>
      <c r="M39" s="492"/>
      <c r="N39" s="493"/>
      <c r="O39" s="537" t="s">
        <v>78</v>
      </c>
      <c r="P39" s="538"/>
      <c r="Q39" s="539"/>
      <c r="R39" s="173"/>
      <c r="S39" s="174"/>
      <c r="T39" s="174"/>
      <c r="U39" s="174"/>
      <c r="V39" s="174"/>
      <c r="W39" s="174"/>
      <c r="X39" s="175"/>
      <c r="Y39" s="173"/>
      <c r="Z39" s="174"/>
      <c r="AA39" s="174"/>
      <c r="AB39" s="174"/>
      <c r="AC39" s="174"/>
      <c r="AD39" s="174"/>
      <c r="AE39" s="175"/>
      <c r="AF39" s="173"/>
      <c r="AG39" s="174"/>
      <c r="AH39" s="174"/>
      <c r="AI39" s="174"/>
      <c r="AJ39" s="174"/>
      <c r="AK39" s="174"/>
      <c r="AL39" s="175"/>
      <c r="AM39" s="173"/>
      <c r="AN39" s="174"/>
      <c r="AO39" s="174"/>
      <c r="AP39" s="174"/>
      <c r="AQ39" s="174"/>
      <c r="AR39" s="174"/>
      <c r="AS39" s="175"/>
      <c r="AT39" s="173"/>
      <c r="AU39" s="174"/>
      <c r="AV39" s="174"/>
      <c r="AW39" s="540"/>
      <c r="AX39" s="541"/>
      <c r="AY39" s="542"/>
      <c r="AZ39" s="543"/>
      <c r="BA39" s="531"/>
      <c r="BB39" s="532"/>
      <c r="BC39" s="532"/>
      <c r="BD39" s="532"/>
      <c r="BE39" s="533"/>
    </row>
    <row r="40" spans="2:57" ht="20.25" customHeight="1" x14ac:dyDescent="0.45">
      <c r="B40" s="476"/>
      <c r="C40" s="578"/>
      <c r="D40" s="579"/>
      <c r="E40" s="580"/>
      <c r="F40" s="555"/>
      <c r="G40" s="409"/>
      <c r="H40" s="410"/>
      <c r="I40" s="410"/>
      <c r="J40" s="411"/>
      <c r="K40" s="559"/>
      <c r="L40" s="560"/>
      <c r="M40" s="560"/>
      <c r="N40" s="561"/>
      <c r="O40" s="544" t="s">
        <v>79</v>
      </c>
      <c r="P40" s="545"/>
      <c r="Q40" s="546"/>
      <c r="R40" s="176"/>
      <c r="S40" s="177"/>
      <c r="T40" s="177"/>
      <c r="U40" s="177"/>
      <c r="V40" s="177"/>
      <c r="W40" s="177"/>
      <c r="X40" s="178"/>
      <c r="Y40" s="176"/>
      <c r="Z40" s="177"/>
      <c r="AA40" s="177"/>
      <c r="AB40" s="177"/>
      <c r="AC40" s="177"/>
      <c r="AD40" s="177"/>
      <c r="AE40" s="178"/>
      <c r="AF40" s="176"/>
      <c r="AG40" s="177"/>
      <c r="AH40" s="177"/>
      <c r="AI40" s="177"/>
      <c r="AJ40" s="177"/>
      <c r="AK40" s="177"/>
      <c r="AL40" s="178"/>
      <c r="AM40" s="176"/>
      <c r="AN40" s="177"/>
      <c r="AO40" s="177"/>
      <c r="AP40" s="177"/>
      <c r="AQ40" s="177"/>
      <c r="AR40" s="177"/>
      <c r="AS40" s="178"/>
      <c r="AT40" s="176"/>
      <c r="AU40" s="177"/>
      <c r="AV40" s="177"/>
      <c r="AW40" s="547"/>
      <c r="AX40" s="548"/>
      <c r="AY40" s="549"/>
      <c r="AZ40" s="550"/>
      <c r="BA40" s="534"/>
      <c r="BB40" s="535"/>
      <c r="BC40" s="535"/>
      <c r="BD40" s="535"/>
      <c r="BE40" s="536"/>
    </row>
    <row r="41" spans="2:57" ht="20.25" customHeight="1" x14ac:dyDescent="0.45">
      <c r="B41" s="476">
        <f>B38+1</f>
        <v>8</v>
      </c>
      <c r="C41" s="572"/>
      <c r="D41" s="573"/>
      <c r="E41" s="574"/>
      <c r="F41" s="554"/>
      <c r="G41" s="409"/>
      <c r="H41" s="410"/>
      <c r="I41" s="410"/>
      <c r="J41" s="411"/>
      <c r="K41" s="556"/>
      <c r="L41" s="557"/>
      <c r="M41" s="557"/>
      <c r="N41" s="558"/>
      <c r="O41" s="562" t="s">
        <v>77</v>
      </c>
      <c r="P41" s="563"/>
      <c r="Q41" s="564"/>
      <c r="R41" s="170"/>
      <c r="S41" s="171"/>
      <c r="T41" s="171"/>
      <c r="U41" s="171"/>
      <c r="V41" s="171"/>
      <c r="W41" s="171"/>
      <c r="X41" s="172"/>
      <c r="Y41" s="170"/>
      <c r="Z41" s="171"/>
      <c r="AA41" s="171"/>
      <c r="AB41" s="171"/>
      <c r="AC41" s="171"/>
      <c r="AD41" s="171"/>
      <c r="AE41" s="172"/>
      <c r="AF41" s="170"/>
      <c r="AG41" s="171"/>
      <c r="AH41" s="171"/>
      <c r="AI41" s="171"/>
      <c r="AJ41" s="171"/>
      <c r="AK41" s="171"/>
      <c r="AL41" s="172"/>
      <c r="AM41" s="170"/>
      <c r="AN41" s="171"/>
      <c r="AO41" s="171"/>
      <c r="AP41" s="171"/>
      <c r="AQ41" s="171"/>
      <c r="AR41" s="171"/>
      <c r="AS41" s="172"/>
      <c r="AT41" s="170"/>
      <c r="AU41" s="171"/>
      <c r="AV41" s="171"/>
      <c r="AW41" s="565"/>
      <c r="AX41" s="566"/>
      <c r="AY41" s="567"/>
      <c r="AZ41" s="568"/>
      <c r="BA41" s="569"/>
      <c r="BB41" s="570"/>
      <c r="BC41" s="570"/>
      <c r="BD41" s="570"/>
      <c r="BE41" s="571"/>
    </row>
    <row r="42" spans="2:57" ht="20.25" customHeight="1" x14ac:dyDescent="0.45">
      <c r="B42" s="476"/>
      <c r="C42" s="575"/>
      <c r="D42" s="576"/>
      <c r="E42" s="577"/>
      <c r="F42" s="487"/>
      <c r="G42" s="409"/>
      <c r="H42" s="410"/>
      <c r="I42" s="410"/>
      <c r="J42" s="411"/>
      <c r="K42" s="491"/>
      <c r="L42" s="492"/>
      <c r="M42" s="492"/>
      <c r="N42" s="493"/>
      <c r="O42" s="537" t="s">
        <v>78</v>
      </c>
      <c r="P42" s="538"/>
      <c r="Q42" s="539"/>
      <c r="R42" s="173"/>
      <c r="S42" s="174"/>
      <c r="T42" s="174"/>
      <c r="U42" s="174"/>
      <c r="V42" s="174"/>
      <c r="W42" s="174"/>
      <c r="X42" s="175"/>
      <c r="Y42" s="173"/>
      <c r="Z42" s="174"/>
      <c r="AA42" s="174"/>
      <c r="AB42" s="174"/>
      <c r="AC42" s="174"/>
      <c r="AD42" s="174"/>
      <c r="AE42" s="175"/>
      <c r="AF42" s="173"/>
      <c r="AG42" s="174"/>
      <c r="AH42" s="174"/>
      <c r="AI42" s="174"/>
      <c r="AJ42" s="174"/>
      <c r="AK42" s="174"/>
      <c r="AL42" s="175"/>
      <c r="AM42" s="173"/>
      <c r="AN42" s="174"/>
      <c r="AO42" s="174"/>
      <c r="AP42" s="174"/>
      <c r="AQ42" s="174"/>
      <c r="AR42" s="174"/>
      <c r="AS42" s="175"/>
      <c r="AT42" s="173"/>
      <c r="AU42" s="174"/>
      <c r="AV42" s="174"/>
      <c r="AW42" s="540"/>
      <c r="AX42" s="541"/>
      <c r="AY42" s="542"/>
      <c r="AZ42" s="543"/>
      <c r="BA42" s="531"/>
      <c r="BB42" s="532"/>
      <c r="BC42" s="532"/>
      <c r="BD42" s="532"/>
      <c r="BE42" s="533"/>
    </row>
    <row r="43" spans="2:57" ht="20.25" customHeight="1" x14ac:dyDescent="0.45">
      <c r="B43" s="476"/>
      <c r="C43" s="578"/>
      <c r="D43" s="579"/>
      <c r="E43" s="580"/>
      <c r="F43" s="555"/>
      <c r="G43" s="409"/>
      <c r="H43" s="410"/>
      <c r="I43" s="410"/>
      <c r="J43" s="411"/>
      <c r="K43" s="559"/>
      <c r="L43" s="560"/>
      <c r="M43" s="560"/>
      <c r="N43" s="561"/>
      <c r="O43" s="544" t="s">
        <v>79</v>
      </c>
      <c r="P43" s="545"/>
      <c r="Q43" s="546"/>
      <c r="R43" s="176"/>
      <c r="S43" s="177"/>
      <c r="T43" s="177"/>
      <c r="U43" s="177"/>
      <c r="V43" s="177"/>
      <c r="W43" s="177"/>
      <c r="X43" s="178"/>
      <c r="Y43" s="176"/>
      <c r="Z43" s="177"/>
      <c r="AA43" s="177"/>
      <c r="AB43" s="177"/>
      <c r="AC43" s="177"/>
      <c r="AD43" s="177"/>
      <c r="AE43" s="178"/>
      <c r="AF43" s="176"/>
      <c r="AG43" s="177"/>
      <c r="AH43" s="177"/>
      <c r="AI43" s="177"/>
      <c r="AJ43" s="177"/>
      <c r="AK43" s="177"/>
      <c r="AL43" s="178"/>
      <c r="AM43" s="176"/>
      <c r="AN43" s="177"/>
      <c r="AO43" s="177"/>
      <c r="AP43" s="177"/>
      <c r="AQ43" s="177"/>
      <c r="AR43" s="177"/>
      <c r="AS43" s="178"/>
      <c r="AT43" s="176"/>
      <c r="AU43" s="177"/>
      <c r="AV43" s="177"/>
      <c r="AW43" s="547"/>
      <c r="AX43" s="548"/>
      <c r="AY43" s="549"/>
      <c r="AZ43" s="550"/>
      <c r="BA43" s="534"/>
      <c r="BB43" s="535"/>
      <c r="BC43" s="535"/>
      <c r="BD43" s="535"/>
      <c r="BE43" s="536"/>
    </row>
    <row r="44" spans="2:57" ht="20.25" customHeight="1" x14ac:dyDescent="0.45">
      <c r="B44" s="476">
        <f>B41+1</f>
        <v>9</v>
      </c>
      <c r="C44" s="572"/>
      <c r="D44" s="573"/>
      <c r="E44" s="574"/>
      <c r="F44" s="554"/>
      <c r="G44" s="409"/>
      <c r="H44" s="410"/>
      <c r="I44" s="410"/>
      <c r="J44" s="411"/>
      <c r="K44" s="556"/>
      <c r="L44" s="557"/>
      <c r="M44" s="557"/>
      <c r="N44" s="558"/>
      <c r="O44" s="562" t="s">
        <v>77</v>
      </c>
      <c r="P44" s="563"/>
      <c r="Q44" s="564"/>
      <c r="R44" s="170"/>
      <c r="S44" s="171"/>
      <c r="T44" s="171"/>
      <c r="U44" s="171"/>
      <c r="V44" s="171"/>
      <c r="W44" s="171"/>
      <c r="X44" s="172"/>
      <c r="Y44" s="170"/>
      <c r="Z44" s="171"/>
      <c r="AA44" s="171"/>
      <c r="AB44" s="171"/>
      <c r="AC44" s="171"/>
      <c r="AD44" s="171"/>
      <c r="AE44" s="172"/>
      <c r="AF44" s="170"/>
      <c r="AG44" s="171"/>
      <c r="AH44" s="171"/>
      <c r="AI44" s="171"/>
      <c r="AJ44" s="171"/>
      <c r="AK44" s="171"/>
      <c r="AL44" s="172"/>
      <c r="AM44" s="170"/>
      <c r="AN44" s="171"/>
      <c r="AO44" s="171"/>
      <c r="AP44" s="171"/>
      <c r="AQ44" s="171"/>
      <c r="AR44" s="171"/>
      <c r="AS44" s="172"/>
      <c r="AT44" s="170"/>
      <c r="AU44" s="171"/>
      <c r="AV44" s="171"/>
      <c r="AW44" s="565"/>
      <c r="AX44" s="566"/>
      <c r="AY44" s="567"/>
      <c r="AZ44" s="568"/>
      <c r="BA44" s="569"/>
      <c r="BB44" s="570"/>
      <c r="BC44" s="570"/>
      <c r="BD44" s="570"/>
      <c r="BE44" s="571"/>
    </row>
    <row r="45" spans="2:57" ht="20.25" customHeight="1" x14ac:dyDescent="0.45">
      <c r="B45" s="476"/>
      <c r="C45" s="575"/>
      <c r="D45" s="576"/>
      <c r="E45" s="577"/>
      <c r="F45" s="487"/>
      <c r="G45" s="409"/>
      <c r="H45" s="410"/>
      <c r="I45" s="410"/>
      <c r="J45" s="411"/>
      <c r="K45" s="491"/>
      <c r="L45" s="492"/>
      <c r="M45" s="492"/>
      <c r="N45" s="493"/>
      <c r="O45" s="537" t="s">
        <v>78</v>
      </c>
      <c r="P45" s="538"/>
      <c r="Q45" s="539"/>
      <c r="R45" s="173"/>
      <c r="S45" s="174"/>
      <c r="T45" s="174"/>
      <c r="U45" s="174"/>
      <c r="V45" s="174"/>
      <c r="W45" s="174"/>
      <c r="X45" s="175"/>
      <c r="Y45" s="173"/>
      <c r="Z45" s="174"/>
      <c r="AA45" s="174"/>
      <c r="AB45" s="174"/>
      <c r="AC45" s="174"/>
      <c r="AD45" s="174"/>
      <c r="AE45" s="175"/>
      <c r="AF45" s="173"/>
      <c r="AG45" s="174"/>
      <c r="AH45" s="174"/>
      <c r="AI45" s="174"/>
      <c r="AJ45" s="174"/>
      <c r="AK45" s="174"/>
      <c r="AL45" s="175"/>
      <c r="AM45" s="173"/>
      <c r="AN45" s="174"/>
      <c r="AO45" s="174"/>
      <c r="AP45" s="174"/>
      <c r="AQ45" s="174"/>
      <c r="AR45" s="174"/>
      <c r="AS45" s="175"/>
      <c r="AT45" s="173"/>
      <c r="AU45" s="174"/>
      <c r="AV45" s="174"/>
      <c r="AW45" s="540"/>
      <c r="AX45" s="541"/>
      <c r="AY45" s="542"/>
      <c r="AZ45" s="543"/>
      <c r="BA45" s="531"/>
      <c r="BB45" s="532"/>
      <c r="BC45" s="532"/>
      <c r="BD45" s="532"/>
      <c r="BE45" s="533"/>
    </row>
    <row r="46" spans="2:57" ht="20.25" customHeight="1" x14ac:dyDescent="0.45">
      <c r="B46" s="476"/>
      <c r="C46" s="578"/>
      <c r="D46" s="579"/>
      <c r="E46" s="580"/>
      <c r="F46" s="555"/>
      <c r="G46" s="409"/>
      <c r="H46" s="410"/>
      <c r="I46" s="410"/>
      <c r="J46" s="411"/>
      <c r="K46" s="559"/>
      <c r="L46" s="560"/>
      <c r="M46" s="560"/>
      <c r="N46" s="561"/>
      <c r="O46" s="544" t="s">
        <v>79</v>
      </c>
      <c r="P46" s="545"/>
      <c r="Q46" s="546"/>
      <c r="R46" s="176"/>
      <c r="S46" s="177"/>
      <c r="T46" s="177"/>
      <c r="U46" s="177"/>
      <c r="V46" s="177"/>
      <c r="W46" s="177"/>
      <c r="X46" s="178"/>
      <c r="Y46" s="176"/>
      <c r="Z46" s="177"/>
      <c r="AA46" s="177"/>
      <c r="AB46" s="177"/>
      <c r="AC46" s="177"/>
      <c r="AD46" s="177"/>
      <c r="AE46" s="178"/>
      <c r="AF46" s="176"/>
      <c r="AG46" s="177"/>
      <c r="AH46" s="177"/>
      <c r="AI46" s="177"/>
      <c r="AJ46" s="177"/>
      <c r="AK46" s="177"/>
      <c r="AL46" s="178"/>
      <c r="AM46" s="176"/>
      <c r="AN46" s="177"/>
      <c r="AO46" s="177"/>
      <c r="AP46" s="177"/>
      <c r="AQ46" s="177"/>
      <c r="AR46" s="177"/>
      <c r="AS46" s="178"/>
      <c r="AT46" s="176"/>
      <c r="AU46" s="177"/>
      <c r="AV46" s="177"/>
      <c r="AW46" s="547"/>
      <c r="AX46" s="548"/>
      <c r="AY46" s="549"/>
      <c r="AZ46" s="550"/>
      <c r="BA46" s="534"/>
      <c r="BB46" s="535"/>
      <c r="BC46" s="535"/>
      <c r="BD46" s="535"/>
      <c r="BE46" s="536"/>
    </row>
    <row r="47" spans="2:57" ht="20.25" customHeight="1" x14ac:dyDescent="0.45">
      <c r="B47" s="476">
        <f>B44+1</f>
        <v>10</v>
      </c>
      <c r="C47" s="572"/>
      <c r="D47" s="573"/>
      <c r="E47" s="574"/>
      <c r="F47" s="554"/>
      <c r="G47" s="409"/>
      <c r="H47" s="410"/>
      <c r="I47" s="410"/>
      <c r="J47" s="411"/>
      <c r="K47" s="556"/>
      <c r="L47" s="557"/>
      <c r="M47" s="557"/>
      <c r="N47" s="558"/>
      <c r="O47" s="562" t="s">
        <v>77</v>
      </c>
      <c r="P47" s="563"/>
      <c r="Q47" s="564"/>
      <c r="R47" s="170"/>
      <c r="S47" s="171"/>
      <c r="T47" s="171"/>
      <c r="U47" s="171"/>
      <c r="V47" s="171"/>
      <c r="W47" s="171"/>
      <c r="X47" s="172"/>
      <c r="Y47" s="170"/>
      <c r="Z47" s="171"/>
      <c r="AA47" s="171"/>
      <c r="AB47" s="171"/>
      <c r="AC47" s="171"/>
      <c r="AD47" s="171"/>
      <c r="AE47" s="172"/>
      <c r="AF47" s="170"/>
      <c r="AG47" s="171"/>
      <c r="AH47" s="171"/>
      <c r="AI47" s="171"/>
      <c r="AJ47" s="171"/>
      <c r="AK47" s="171"/>
      <c r="AL47" s="172"/>
      <c r="AM47" s="170"/>
      <c r="AN47" s="171"/>
      <c r="AO47" s="171"/>
      <c r="AP47" s="171"/>
      <c r="AQ47" s="171"/>
      <c r="AR47" s="171"/>
      <c r="AS47" s="172"/>
      <c r="AT47" s="170"/>
      <c r="AU47" s="171"/>
      <c r="AV47" s="171"/>
      <c r="AW47" s="565"/>
      <c r="AX47" s="566"/>
      <c r="AY47" s="567"/>
      <c r="AZ47" s="568"/>
      <c r="BA47" s="569"/>
      <c r="BB47" s="570"/>
      <c r="BC47" s="570"/>
      <c r="BD47" s="570"/>
      <c r="BE47" s="571"/>
    </row>
    <row r="48" spans="2:57" ht="20.25" customHeight="1" x14ac:dyDescent="0.45">
      <c r="B48" s="476"/>
      <c r="C48" s="575"/>
      <c r="D48" s="576"/>
      <c r="E48" s="577"/>
      <c r="F48" s="487"/>
      <c r="G48" s="409"/>
      <c r="H48" s="410"/>
      <c r="I48" s="410"/>
      <c r="J48" s="411"/>
      <c r="K48" s="491"/>
      <c r="L48" s="492"/>
      <c r="M48" s="492"/>
      <c r="N48" s="493"/>
      <c r="O48" s="537" t="s">
        <v>78</v>
      </c>
      <c r="P48" s="538"/>
      <c r="Q48" s="539"/>
      <c r="R48" s="173"/>
      <c r="S48" s="174"/>
      <c r="T48" s="174"/>
      <c r="U48" s="174"/>
      <c r="V48" s="174"/>
      <c r="W48" s="174"/>
      <c r="X48" s="175"/>
      <c r="Y48" s="173"/>
      <c r="Z48" s="174"/>
      <c r="AA48" s="174"/>
      <c r="AB48" s="174"/>
      <c r="AC48" s="174"/>
      <c r="AD48" s="174"/>
      <c r="AE48" s="175"/>
      <c r="AF48" s="173"/>
      <c r="AG48" s="174"/>
      <c r="AH48" s="174"/>
      <c r="AI48" s="174"/>
      <c r="AJ48" s="174"/>
      <c r="AK48" s="174"/>
      <c r="AL48" s="175"/>
      <c r="AM48" s="173"/>
      <c r="AN48" s="174"/>
      <c r="AO48" s="174"/>
      <c r="AP48" s="174"/>
      <c r="AQ48" s="174"/>
      <c r="AR48" s="174"/>
      <c r="AS48" s="175"/>
      <c r="AT48" s="173"/>
      <c r="AU48" s="174"/>
      <c r="AV48" s="174"/>
      <c r="AW48" s="540"/>
      <c r="AX48" s="541"/>
      <c r="AY48" s="542"/>
      <c r="AZ48" s="543"/>
      <c r="BA48" s="531"/>
      <c r="BB48" s="532"/>
      <c r="BC48" s="532"/>
      <c r="BD48" s="532"/>
      <c r="BE48" s="533"/>
    </row>
    <row r="49" spans="2:57" ht="20.25" customHeight="1" x14ac:dyDescent="0.45">
      <c r="B49" s="476"/>
      <c r="C49" s="578"/>
      <c r="D49" s="579"/>
      <c r="E49" s="580"/>
      <c r="F49" s="555"/>
      <c r="G49" s="409"/>
      <c r="H49" s="410"/>
      <c r="I49" s="410"/>
      <c r="J49" s="411"/>
      <c r="K49" s="559"/>
      <c r="L49" s="560"/>
      <c r="M49" s="560"/>
      <c r="N49" s="561"/>
      <c r="O49" s="544" t="s">
        <v>79</v>
      </c>
      <c r="P49" s="545"/>
      <c r="Q49" s="546"/>
      <c r="R49" s="176"/>
      <c r="S49" s="177"/>
      <c r="T49" s="177"/>
      <c r="U49" s="177"/>
      <c r="V49" s="177"/>
      <c r="W49" s="177"/>
      <c r="X49" s="178"/>
      <c r="Y49" s="176"/>
      <c r="Z49" s="177"/>
      <c r="AA49" s="177"/>
      <c r="AB49" s="177"/>
      <c r="AC49" s="177"/>
      <c r="AD49" s="177"/>
      <c r="AE49" s="178"/>
      <c r="AF49" s="176"/>
      <c r="AG49" s="177"/>
      <c r="AH49" s="177"/>
      <c r="AI49" s="177"/>
      <c r="AJ49" s="177"/>
      <c r="AK49" s="177"/>
      <c r="AL49" s="178"/>
      <c r="AM49" s="176"/>
      <c r="AN49" s="177"/>
      <c r="AO49" s="177"/>
      <c r="AP49" s="177"/>
      <c r="AQ49" s="177"/>
      <c r="AR49" s="177"/>
      <c r="AS49" s="178"/>
      <c r="AT49" s="176"/>
      <c r="AU49" s="177"/>
      <c r="AV49" s="177"/>
      <c r="AW49" s="547"/>
      <c r="AX49" s="548"/>
      <c r="AY49" s="549"/>
      <c r="AZ49" s="550"/>
      <c r="BA49" s="534"/>
      <c r="BB49" s="535"/>
      <c r="BC49" s="535"/>
      <c r="BD49" s="535"/>
      <c r="BE49" s="536"/>
    </row>
    <row r="50" spans="2:57" ht="20.25" customHeight="1" x14ac:dyDescent="0.45">
      <c r="B50" s="476">
        <f>B47+1</f>
        <v>11</v>
      </c>
      <c r="C50" s="572"/>
      <c r="D50" s="573"/>
      <c r="E50" s="574"/>
      <c r="F50" s="554"/>
      <c r="G50" s="409"/>
      <c r="H50" s="410"/>
      <c r="I50" s="410"/>
      <c r="J50" s="411"/>
      <c r="K50" s="556"/>
      <c r="L50" s="557"/>
      <c r="M50" s="557"/>
      <c r="N50" s="558"/>
      <c r="O50" s="562" t="s">
        <v>77</v>
      </c>
      <c r="P50" s="563"/>
      <c r="Q50" s="564"/>
      <c r="R50" s="170"/>
      <c r="S50" s="171"/>
      <c r="T50" s="171"/>
      <c r="U50" s="171"/>
      <c r="V50" s="171"/>
      <c r="W50" s="171"/>
      <c r="X50" s="172"/>
      <c r="Y50" s="170"/>
      <c r="Z50" s="171"/>
      <c r="AA50" s="171"/>
      <c r="AB50" s="171"/>
      <c r="AC50" s="171"/>
      <c r="AD50" s="171"/>
      <c r="AE50" s="172"/>
      <c r="AF50" s="170"/>
      <c r="AG50" s="171"/>
      <c r="AH50" s="171"/>
      <c r="AI50" s="171"/>
      <c r="AJ50" s="171"/>
      <c r="AK50" s="171"/>
      <c r="AL50" s="172"/>
      <c r="AM50" s="170"/>
      <c r="AN50" s="171"/>
      <c r="AO50" s="171"/>
      <c r="AP50" s="171"/>
      <c r="AQ50" s="171"/>
      <c r="AR50" s="171"/>
      <c r="AS50" s="172"/>
      <c r="AT50" s="170"/>
      <c r="AU50" s="171"/>
      <c r="AV50" s="171"/>
      <c r="AW50" s="565"/>
      <c r="AX50" s="566"/>
      <c r="AY50" s="567"/>
      <c r="AZ50" s="568"/>
      <c r="BA50" s="569"/>
      <c r="BB50" s="570"/>
      <c r="BC50" s="570"/>
      <c r="BD50" s="570"/>
      <c r="BE50" s="571"/>
    </row>
    <row r="51" spans="2:57" ht="20.25" customHeight="1" x14ac:dyDescent="0.45">
      <c r="B51" s="476"/>
      <c r="C51" s="575"/>
      <c r="D51" s="576"/>
      <c r="E51" s="577"/>
      <c r="F51" s="487"/>
      <c r="G51" s="409"/>
      <c r="H51" s="410"/>
      <c r="I51" s="410"/>
      <c r="J51" s="411"/>
      <c r="K51" s="491"/>
      <c r="L51" s="492"/>
      <c r="M51" s="492"/>
      <c r="N51" s="493"/>
      <c r="O51" s="537" t="s">
        <v>78</v>
      </c>
      <c r="P51" s="538"/>
      <c r="Q51" s="539"/>
      <c r="R51" s="173"/>
      <c r="S51" s="174"/>
      <c r="T51" s="174"/>
      <c r="U51" s="174"/>
      <c r="V51" s="174"/>
      <c r="W51" s="174"/>
      <c r="X51" s="175"/>
      <c r="Y51" s="173"/>
      <c r="Z51" s="174"/>
      <c r="AA51" s="174"/>
      <c r="AB51" s="174"/>
      <c r="AC51" s="174"/>
      <c r="AD51" s="174"/>
      <c r="AE51" s="175"/>
      <c r="AF51" s="173"/>
      <c r="AG51" s="174"/>
      <c r="AH51" s="174"/>
      <c r="AI51" s="174"/>
      <c r="AJ51" s="174"/>
      <c r="AK51" s="174"/>
      <c r="AL51" s="175"/>
      <c r="AM51" s="173"/>
      <c r="AN51" s="174"/>
      <c r="AO51" s="174"/>
      <c r="AP51" s="174"/>
      <c r="AQ51" s="174"/>
      <c r="AR51" s="174"/>
      <c r="AS51" s="175"/>
      <c r="AT51" s="173"/>
      <c r="AU51" s="174"/>
      <c r="AV51" s="174"/>
      <c r="AW51" s="540"/>
      <c r="AX51" s="541"/>
      <c r="AY51" s="542"/>
      <c r="AZ51" s="543"/>
      <c r="BA51" s="531"/>
      <c r="BB51" s="532"/>
      <c r="BC51" s="532"/>
      <c r="BD51" s="532"/>
      <c r="BE51" s="533"/>
    </row>
    <row r="52" spans="2:57" ht="20.25" customHeight="1" x14ac:dyDescent="0.45">
      <c r="B52" s="476"/>
      <c r="C52" s="578"/>
      <c r="D52" s="579"/>
      <c r="E52" s="580"/>
      <c r="F52" s="555"/>
      <c r="G52" s="409"/>
      <c r="H52" s="410"/>
      <c r="I52" s="410"/>
      <c r="J52" s="411"/>
      <c r="K52" s="559"/>
      <c r="L52" s="560"/>
      <c r="M52" s="560"/>
      <c r="N52" s="561"/>
      <c r="O52" s="544" t="s">
        <v>79</v>
      </c>
      <c r="P52" s="545"/>
      <c r="Q52" s="546"/>
      <c r="R52" s="176"/>
      <c r="S52" s="177"/>
      <c r="T52" s="177"/>
      <c r="U52" s="177"/>
      <c r="V52" s="177"/>
      <c r="W52" s="177"/>
      <c r="X52" s="178"/>
      <c r="Y52" s="176"/>
      <c r="Z52" s="177"/>
      <c r="AA52" s="177"/>
      <c r="AB52" s="177"/>
      <c r="AC52" s="177"/>
      <c r="AD52" s="177"/>
      <c r="AE52" s="178"/>
      <c r="AF52" s="176"/>
      <c r="AG52" s="177"/>
      <c r="AH52" s="177"/>
      <c r="AI52" s="177"/>
      <c r="AJ52" s="177"/>
      <c r="AK52" s="177"/>
      <c r="AL52" s="178"/>
      <c r="AM52" s="176"/>
      <c r="AN52" s="177"/>
      <c r="AO52" s="177"/>
      <c r="AP52" s="177"/>
      <c r="AQ52" s="177"/>
      <c r="AR52" s="177"/>
      <c r="AS52" s="178"/>
      <c r="AT52" s="176"/>
      <c r="AU52" s="177"/>
      <c r="AV52" s="177"/>
      <c r="AW52" s="547"/>
      <c r="AX52" s="548"/>
      <c r="AY52" s="549"/>
      <c r="AZ52" s="550"/>
      <c r="BA52" s="534"/>
      <c r="BB52" s="535"/>
      <c r="BC52" s="535"/>
      <c r="BD52" s="535"/>
      <c r="BE52" s="536"/>
    </row>
    <row r="53" spans="2:57" ht="20.25" customHeight="1" x14ac:dyDescent="0.45">
      <c r="B53" s="476">
        <f>B50+1</f>
        <v>12</v>
      </c>
      <c r="C53" s="572"/>
      <c r="D53" s="573"/>
      <c r="E53" s="574"/>
      <c r="F53" s="554"/>
      <c r="G53" s="409"/>
      <c r="H53" s="410"/>
      <c r="I53" s="410"/>
      <c r="J53" s="411"/>
      <c r="K53" s="556"/>
      <c r="L53" s="557"/>
      <c r="M53" s="557"/>
      <c r="N53" s="558"/>
      <c r="O53" s="562" t="s">
        <v>77</v>
      </c>
      <c r="P53" s="563"/>
      <c r="Q53" s="564"/>
      <c r="R53" s="170"/>
      <c r="S53" s="171"/>
      <c r="T53" s="171"/>
      <c r="U53" s="171"/>
      <c r="V53" s="171"/>
      <c r="W53" s="171"/>
      <c r="X53" s="172"/>
      <c r="Y53" s="170"/>
      <c r="Z53" s="171"/>
      <c r="AA53" s="171"/>
      <c r="AB53" s="171"/>
      <c r="AC53" s="171"/>
      <c r="AD53" s="171"/>
      <c r="AE53" s="172"/>
      <c r="AF53" s="170"/>
      <c r="AG53" s="171"/>
      <c r="AH53" s="171"/>
      <c r="AI53" s="171"/>
      <c r="AJ53" s="171"/>
      <c r="AK53" s="171"/>
      <c r="AL53" s="172"/>
      <c r="AM53" s="170"/>
      <c r="AN53" s="171"/>
      <c r="AO53" s="171"/>
      <c r="AP53" s="171"/>
      <c r="AQ53" s="171"/>
      <c r="AR53" s="171"/>
      <c r="AS53" s="172"/>
      <c r="AT53" s="170"/>
      <c r="AU53" s="171"/>
      <c r="AV53" s="171"/>
      <c r="AW53" s="565"/>
      <c r="AX53" s="566"/>
      <c r="AY53" s="567"/>
      <c r="AZ53" s="568"/>
      <c r="BA53" s="569"/>
      <c r="BB53" s="570"/>
      <c r="BC53" s="570"/>
      <c r="BD53" s="570"/>
      <c r="BE53" s="571"/>
    </row>
    <row r="54" spans="2:57" ht="20.25" customHeight="1" x14ac:dyDescent="0.45">
      <c r="B54" s="476"/>
      <c r="C54" s="575"/>
      <c r="D54" s="576"/>
      <c r="E54" s="577"/>
      <c r="F54" s="487"/>
      <c r="G54" s="409"/>
      <c r="H54" s="410"/>
      <c r="I54" s="410"/>
      <c r="J54" s="411"/>
      <c r="K54" s="491"/>
      <c r="L54" s="492"/>
      <c r="M54" s="492"/>
      <c r="N54" s="493"/>
      <c r="O54" s="537" t="s">
        <v>78</v>
      </c>
      <c r="P54" s="538"/>
      <c r="Q54" s="539"/>
      <c r="R54" s="173"/>
      <c r="S54" s="174"/>
      <c r="T54" s="174"/>
      <c r="U54" s="174"/>
      <c r="V54" s="174"/>
      <c r="W54" s="174"/>
      <c r="X54" s="175"/>
      <c r="Y54" s="173"/>
      <c r="Z54" s="174"/>
      <c r="AA54" s="174"/>
      <c r="AB54" s="174"/>
      <c r="AC54" s="174"/>
      <c r="AD54" s="174"/>
      <c r="AE54" s="175"/>
      <c r="AF54" s="173"/>
      <c r="AG54" s="174"/>
      <c r="AH54" s="174"/>
      <c r="AI54" s="174"/>
      <c r="AJ54" s="174"/>
      <c r="AK54" s="174"/>
      <c r="AL54" s="175"/>
      <c r="AM54" s="173"/>
      <c r="AN54" s="174"/>
      <c r="AO54" s="174"/>
      <c r="AP54" s="174"/>
      <c r="AQ54" s="174"/>
      <c r="AR54" s="174"/>
      <c r="AS54" s="175"/>
      <c r="AT54" s="173"/>
      <c r="AU54" s="174"/>
      <c r="AV54" s="174"/>
      <c r="AW54" s="540"/>
      <c r="AX54" s="541"/>
      <c r="AY54" s="542"/>
      <c r="AZ54" s="543"/>
      <c r="BA54" s="531"/>
      <c r="BB54" s="532"/>
      <c r="BC54" s="532"/>
      <c r="BD54" s="532"/>
      <c r="BE54" s="533"/>
    </row>
    <row r="55" spans="2:57" ht="20.25" customHeight="1" x14ac:dyDescent="0.45">
      <c r="B55" s="476"/>
      <c r="C55" s="578"/>
      <c r="D55" s="579"/>
      <c r="E55" s="580"/>
      <c r="F55" s="555"/>
      <c r="G55" s="409"/>
      <c r="H55" s="410"/>
      <c r="I55" s="410"/>
      <c r="J55" s="411"/>
      <c r="K55" s="559"/>
      <c r="L55" s="560"/>
      <c r="M55" s="560"/>
      <c r="N55" s="561"/>
      <c r="O55" s="544" t="s">
        <v>79</v>
      </c>
      <c r="P55" s="545"/>
      <c r="Q55" s="546"/>
      <c r="R55" s="176"/>
      <c r="S55" s="177"/>
      <c r="T55" s="177"/>
      <c r="U55" s="177"/>
      <c r="V55" s="177"/>
      <c r="W55" s="177"/>
      <c r="X55" s="178"/>
      <c r="Y55" s="176"/>
      <c r="Z55" s="177"/>
      <c r="AA55" s="177"/>
      <c r="AB55" s="177"/>
      <c r="AC55" s="177"/>
      <c r="AD55" s="177"/>
      <c r="AE55" s="178"/>
      <c r="AF55" s="176"/>
      <c r="AG55" s="177"/>
      <c r="AH55" s="177"/>
      <c r="AI55" s="177"/>
      <c r="AJ55" s="177"/>
      <c r="AK55" s="177"/>
      <c r="AL55" s="178"/>
      <c r="AM55" s="176"/>
      <c r="AN55" s="177"/>
      <c r="AO55" s="177"/>
      <c r="AP55" s="177"/>
      <c r="AQ55" s="177"/>
      <c r="AR55" s="177"/>
      <c r="AS55" s="178"/>
      <c r="AT55" s="176"/>
      <c r="AU55" s="177"/>
      <c r="AV55" s="177"/>
      <c r="AW55" s="547"/>
      <c r="AX55" s="548"/>
      <c r="AY55" s="549"/>
      <c r="AZ55" s="550"/>
      <c r="BA55" s="534"/>
      <c r="BB55" s="535"/>
      <c r="BC55" s="535"/>
      <c r="BD55" s="535"/>
      <c r="BE55" s="536"/>
    </row>
    <row r="56" spans="2:57" ht="20.25" customHeight="1" x14ac:dyDescent="0.45">
      <c r="B56" s="476">
        <f>B53+1</f>
        <v>13</v>
      </c>
      <c r="C56" s="572"/>
      <c r="D56" s="573"/>
      <c r="E56" s="574"/>
      <c r="F56" s="554"/>
      <c r="G56" s="409"/>
      <c r="H56" s="410"/>
      <c r="I56" s="410"/>
      <c r="J56" s="411"/>
      <c r="K56" s="556"/>
      <c r="L56" s="557"/>
      <c r="M56" s="557"/>
      <c r="N56" s="558"/>
      <c r="O56" s="562" t="s">
        <v>77</v>
      </c>
      <c r="P56" s="563"/>
      <c r="Q56" s="564"/>
      <c r="R56" s="170"/>
      <c r="S56" s="171"/>
      <c r="T56" s="171"/>
      <c r="U56" s="171"/>
      <c r="V56" s="171"/>
      <c r="W56" s="171"/>
      <c r="X56" s="172"/>
      <c r="Y56" s="170"/>
      <c r="Z56" s="171"/>
      <c r="AA56" s="171"/>
      <c r="AB56" s="171"/>
      <c r="AC56" s="171"/>
      <c r="AD56" s="171"/>
      <c r="AE56" s="172"/>
      <c r="AF56" s="170"/>
      <c r="AG56" s="171"/>
      <c r="AH56" s="171"/>
      <c r="AI56" s="171"/>
      <c r="AJ56" s="171"/>
      <c r="AK56" s="171"/>
      <c r="AL56" s="172"/>
      <c r="AM56" s="170"/>
      <c r="AN56" s="171"/>
      <c r="AO56" s="171"/>
      <c r="AP56" s="171"/>
      <c r="AQ56" s="171"/>
      <c r="AR56" s="171"/>
      <c r="AS56" s="172"/>
      <c r="AT56" s="170"/>
      <c r="AU56" s="171"/>
      <c r="AV56" s="171"/>
      <c r="AW56" s="565"/>
      <c r="AX56" s="566"/>
      <c r="AY56" s="567"/>
      <c r="AZ56" s="568"/>
      <c r="BA56" s="569"/>
      <c r="BB56" s="570"/>
      <c r="BC56" s="570"/>
      <c r="BD56" s="570"/>
      <c r="BE56" s="571"/>
    </row>
    <row r="57" spans="2:57" ht="20.25" customHeight="1" x14ac:dyDescent="0.45">
      <c r="B57" s="476"/>
      <c r="C57" s="575"/>
      <c r="D57" s="576"/>
      <c r="E57" s="577"/>
      <c r="F57" s="487"/>
      <c r="G57" s="409"/>
      <c r="H57" s="410"/>
      <c r="I57" s="410"/>
      <c r="J57" s="411"/>
      <c r="K57" s="491"/>
      <c r="L57" s="492"/>
      <c r="M57" s="492"/>
      <c r="N57" s="493"/>
      <c r="O57" s="537" t="s">
        <v>78</v>
      </c>
      <c r="P57" s="538"/>
      <c r="Q57" s="539"/>
      <c r="R57" s="173"/>
      <c r="S57" s="174"/>
      <c r="T57" s="174"/>
      <c r="U57" s="174"/>
      <c r="V57" s="174"/>
      <c r="W57" s="174"/>
      <c r="X57" s="175"/>
      <c r="Y57" s="173"/>
      <c r="Z57" s="174"/>
      <c r="AA57" s="174"/>
      <c r="AB57" s="174"/>
      <c r="AC57" s="174"/>
      <c r="AD57" s="174"/>
      <c r="AE57" s="175"/>
      <c r="AF57" s="173"/>
      <c r="AG57" s="174"/>
      <c r="AH57" s="174"/>
      <c r="AI57" s="174"/>
      <c r="AJ57" s="174"/>
      <c r="AK57" s="174"/>
      <c r="AL57" s="175"/>
      <c r="AM57" s="173"/>
      <c r="AN57" s="174"/>
      <c r="AO57" s="174"/>
      <c r="AP57" s="174"/>
      <c r="AQ57" s="174"/>
      <c r="AR57" s="174"/>
      <c r="AS57" s="175"/>
      <c r="AT57" s="173"/>
      <c r="AU57" s="174"/>
      <c r="AV57" s="174"/>
      <c r="AW57" s="540"/>
      <c r="AX57" s="541"/>
      <c r="AY57" s="542"/>
      <c r="AZ57" s="543"/>
      <c r="BA57" s="531"/>
      <c r="BB57" s="532"/>
      <c r="BC57" s="532"/>
      <c r="BD57" s="532"/>
      <c r="BE57" s="533"/>
    </row>
    <row r="58" spans="2:57" ht="20.25" customHeight="1" x14ac:dyDescent="0.45">
      <c r="B58" s="476"/>
      <c r="C58" s="578"/>
      <c r="D58" s="579"/>
      <c r="E58" s="580"/>
      <c r="F58" s="555"/>
      <c r="G58" s="409"/>
      <c r="H58" s="410"/>
      <c r="I58" s="410"/>
      <c r="J58" s="411"/>
      <c r="K58" s="559"/>
      <c r="L58" s="560"/>
      <c r="M58" s="560"/>
      <c r="N58" s="561"/>
      <c r="O58" s="544" t="s">
        <v>79</v>
      </c>
      <c r="P58" s="545"/>
      <c r="Q58" s="546"/>
      <c r="R58" s="176"/>
      <c r="S58" s="177"/>
      <c r="T58" s="177"/>
      <c r="U58" s="177"/>
      <c r="V58" s="177"/>
      <c r="W58" s="177"/>
      <c r="X58" s="178"/>
      <c r="Y58" s="176"/>
      <c r="Z58" s="177"/>
      <c r="AA58" s="177"/>
      <c r="AB58" s="177"/>
      <c r="AC58" s="177"/>
      <c r="AD58" s="177"/>
      <c r="AE58" s="178"/>
      <c r="AF58" s="176"/>
      <c r="AG58" s="177"/>
      <c r="AH58" s="177"/>
      <c r="AI58" s="177"/>
      <c r="AJ58" s="177"/>
      <c r="AK58" s="177"/>
      <c r="AL58" s="178"/>
      <c r="AM58" s="176"/>
      <c r="AN58" s="177"/>
      <c r="AO58" s="177"/>
      <c r="AP58" s="177"/>
      <c r="AQ58" s="177"/>
      <c r="AR58" s="177"/>
      <c r="AS58" s="178"/>
      <c r="AT58" s="176"/>
      <c r="AU58" s="177"/>
      <c r="AV58" s="177"/>
      <c r="AW58" s="547"/>
      <c r="AX58" s="548"/>
      <c r="AY58" s="549"/>
      <c r="AZ58" s="550"/>
      <c r="BA58" s="534"/>
      <c r="BB58" s="535"/>
      <c r="BC58" s="535"/>
      <c r="BD58" s="535"/>
      <c r="BE58" s="536"/>
    </row>
    <row r="59" spans="2:57" ht="20.25" customHeight="1" x14ac:dyDescent="0.45">
      <c r="B59" s="476">
        <f>B56+1</f>
        <v>14</v>
      </c>
      <c r="C59" s="572"/>
      <c r="D59" s="573"/>
      <c r="E59" s="574"/>
      <c r="F59" s="554"/>
      <c r="G59" s="409"/>
      <c r="H59" s="410"/>
      <c r="I59" s="410"/>
      <c r="J59" s="411"/>
      <c r="K59" s="556"/>
      <c r="L59" s="557"/>
      <c r="M59" s="557"/>
      <c r="N59" s="558"/>
      <c r="O59" s="562" t="s">
        <v>77</v>
      </c>
      <c r="P59" s="563"/>
      <c r="Q59" s="564"/>
      <c r="R59" s="170"/>
      <c r="S59" s="171"/>
      <c r="T59" s="171"/>
      <c r="U59" s="171"/>
      <c r="V59" s="171"/>
      <c r="W59" s="171"/>
      <c r="X59" s="172"/>
      <c r="Y59" s="170"/>
      <c r="Z59" s="171"/>
      <c r="AA59" s="171"/>
      <c r="AB59" s="171"/>
      <c r="AC59" s="171"/>
      <c r="AD59" s="171"/>
      <c r="AE59" s="172"/>
      <c r="AF59" s="170"/>
      <c r="AG59" s="171"/>
      <c r="AH59" s="171"/>
      <c r="AI59" s="171"/>
      <c r="AJ59" s="171"/>
      <c r="AK59" s="171"/>
      <c r="AL59" s="172"/>
      <c r="AM59" s="170"/>
      <c r="AN59" s="171"/>
      <c r="AO59" s="171"/>
      <c r="AP59" s="171"/>
      <c r="AQ59" s="171"/>
      <c r="AR59" s="171"/>
      <c r="AS59" s="172"/>
      <c r="AT59" s="170"/>
      <c r="AU59" s="171"/>
      <c r="AV59" s="171"/>
      <c r="AW59" s="565"/>
      <c r="AX59" s="566"/>
      <c r="AY59" s="567"/>
      <c r="AZ59" s="568"/>
      <c r="BA59" s="569"/>
      <c r="BB59" s="570"/>
      <c r="BC59" s="570"/>
      <c r="BD59" s="570"/>
      <c r="BE59" s="571"/>
    </row>
    <row r="60" spans="2:57" ht="20.25" customHeight="1" x14ac:dyDescent="0.45">
      <c r="B60" s="476"/>
      <c r="C60" s="575"/>
      <c r="D60" s="576"/>
      <c r="E60" s="577"/>
      <c r="F60" s="487"/>
      <c r="G60" s="409"/>
      <c r="H60" s="410"/>
      <c r="I60" s="410"/>
      <c r="J60" s="411"/>
      <c r="K60" s="491"/>
      <c r="L60" s="492"/>
      <c r="M60" s="492"/>
      <c r="N60" s="493"/>
      <c r="O60" s="537" t="s">
        <v>78</v>
      </c>
      <c r="P60" s="538"/>
      <c r="Q60" s="539"/>
      <c r="R60" s="173"/>
      <c r="S60" s="174"/>
      <c r="T60" s="174"/>
      <c r="U60" s="174"/>
      <c r="V60" s="174"/>
      <c r="W60" s="174"/>
      <c r="X60" s="175"/>
      <c r="Y60" s="173"/>
      <c r="Z60" s="174"/>
      <c r="AA60" s="174"/>
      <c r="AB60" s="174"/>
      <c r="AC60" s="174"/>
      <c r="AD60" s="174"/>
      <c r="AE60" s="175"/>
      <c r="AF60" s="173"/>
      <c r="AG60" s="174"/>
      <c r="AH60" s="174"/>
      <c r="AI60" s="174"/>
      <c r="AJ60" s="174"/>
      <c r="AK60" s="174"/>
      <c r="AL60" s="175"/>
      <c r="AM60" s="173"/>
      <c r="AN60" s="174"/>
      <c r="AO60" s="174"/>
      <c r="AP60" s="174"/>
      <c r="AQ60" s="174"/>
      <c r="AR60" s="174"/>
      <c r="AS60" s="175"/>
      <c r="AT60" s="173"/>
      <c r="AU60" s="174"/>
      <c r="AV60" s="174"/>
      <c r="AW60" s="540"/>
      <c r="AX60" s="541"/>
      <c r="AY60" s="542"/>
      <c r="AZ60" s="543"/>
      <c r="BA60" s="531"/>
      <c r="BB60" s="532"/>
      <c r="BC60" s="532"/>
      <c r="BD60" s="532"/>
      <c r="BE60" s="533"/>
    </row>
    <row r="61" spans="2:57" ht="20.25" customHeight="1" x14ac:dyDescent="0.45">
      <c r="B61" s="476"/>
      <c r="C61" s="578"/>
      <c r="D61" s="579"/>
      <c r="E61" s="580"/>
      <c r="F61" s="555"/>
      <c r="G61" s="409"/>
      <c r="H61" s="410"/>
      <c r="I61" s="410"/>
      <c r="J61" s="411"/>
      <c r="K61" s="559"/>
      <c r="L61" s="560"/>
      <c r="M61" s="560"/>
      <c r="N61" s="561"/>
      <c r="O61" s="544" t="s">
        <v>79</v>
      </c>
      <c r="P61" s="545"/>
      <c r="Q61" s="546"/>
      <c r="R61" s="176"/>
      <c r="S61" s="177"/>
      <c r="T61" s="177"/>
      <c r="U61" s="177"/>
      <c r="V61" s="177"/>
      <c r="W61" s="177"/>
      <c r="X61" s="178"/>
      <c r="Y61" s="176"/>
      <c r="Z61" s="177"/>
      <c r="AA61" s="177"/>
      <c r="AB61" s="177"/>
      <c r="AC61" s="177"/>
      <c r="AD61" s="177"/>
      <c r="AE61" s="178"/>
      <c r="AF61" s="176"/>
      <c r="AG61" s="177"/>
      <c r="AH61" s="177"/>
      <c r="AI61" s="177"/>
      <c r="AJ61" s="177"/>
      <c r="AK61" s="177"/>
      <c r="AL61" s="178"/>
      <c r="AM61" s="176"/>
      <c r="AN61" s="177"/>
      <c r="AO61" s="177"/>
      <c r="AP61" s="177"/>
      <c r="AQ61" s="177"/>
      <c r="AR61" s="177"/>
      <c r="AS61" s="178"/>
      <c r="AT61" s="176"/>
      <c r="AU61" s="177"/>
      <c r="AV61" s="177"/>
      <c r="AW61" s="547"/>
      <c r="AX61" s="548"/>
      <c r="AY61" s="549"/>
      <c r="AZ61" s="550"/>
      <c r="BA61" s="534"/>
      <c r="BB61" s="535"/>
      <c r="BC61" s="535"/>
      <c r="BD61" s="535"/>
      <c r="BE61" s="536"/>
    </row>
    <row r="62" spans="2:57" ht="20.25" customHeight="1" x14ac:dyDescent="0.45">
      <c r="B62" s="476">
        <f>B59+1</f>
        <v>15</v>
      </c>
      <c r="C62" s="572"/>
      <c r="D62" s="573"/>
      <c r="E62" s="574"/>
      <c r="F62" s="554"/>
      <c r="G62" s="409"/>
      <c r="H62" s="410"/>
      <c r="I62" s="410"/>
      <c r="J62" s="411"/>
      <c r="K62" s="556"/>
      <c r="L62" s="557"/>
      <c r="M62" s="557"/>
      <c r="N62" s="558"/>
      <c r="O62" s="562" t="s">
        <v>77</v>
      </c>
      <c r="P62" s="563"/>
      <c r="Q62" s="564"/>
      <c r="R62" s="170"/>
      <c r="S62" s="171"/>
      <c r="T62" s="171"/>
      <c r="U62" s="171"/>
      <c r="V62" s="171"/>
      <c r="W62" s="171"/>
      <c r="X62" s="172"/>
      <c r="Y62" s="170"/>
      <c r="Z62" s="171"/>
      <c r="AA62" s="171"/>
      <c r="AB62" s="171"/>
      <c r="AC62" s="171"/>
      <c r="AD62" s="171"/>
      <c r="AE62" s="172"/>
      <c r="AF62" s="170"/>
      <c r="AG62" s="171"/>
      <c r="AH62" s="171"/>
      <c r="AI62" s="171"/>
      <c r="AJ62" s="171"/>
      <c r="AK62" s="171"/>
      <c r="AL62" s="172"/>
      <c r="AM62" s="170"/>
      <c r="AN62" s="171"/>
      <c r="AO62" s="171"/>
      <c r="AP62" s="171"/>
      <c r="AQ62" s="171"/>
      <c r="AR62" s="171"/>
      <c r="AS62" s="172"/>
      <c r="AT62" s="170"/>
      <c r="AU62" s="171"/>
      <c r="AV62" s="171"/>
      <c r="AW62" s="565"/>
      <c r="AX62" s="566"/>
      <c r="AY62" s="567"/>
      <c r="AZ62" s="568"/>
      <c r="BA62" s="569"/>
      <c r="BB62" s="570"/>
      <c r="BC62" s="570"/>
      <c r="BD62" s="570"/>
      <c r="BE62" s="571"/>
    </row>
    <row r="63" spans="2:57" ht="20.25" customHeight="1" x14ac:dyDescent="0.45">
      <c r="B63" s="476"/>
      <c r="C63" s="575"/>
      <c r="D63" s="576"/>
      <c r="E63" s="577"/>
      <c r="F63" s="487"/>
      <c r="G63" s="409"/>
      <c r="H63" s="410"/>
      <c r="I63" s="410"/>
      <c r="J63" s="411"/>
      <c r="K63" s="491"/>
      <c r="L63" s="492"/>
      <c r="M63" s="492"/>
      <c r="N63" s="493"/>
      <c r="O63" s="537" t="s">
        <v>78</v>
      </c>
      <c r="P63" s="538"/>
      <c r="Q63" s="539"/>
      <c r="R63" s="173"/>
      <c r="S63" s="174"/>
      <c r="T63" s="174"/>
      <c r="U63" s="174"/>
      <c r="V63" s="174"/>
      <c r="W63" s="174"/>
      <c r="X63" s="175"/>
      <c r="Y63" s="173"/>
      <c r="Z63" s="174"/>
      <c r="AA63" s="174"/>
      <c r="AB63" s="174"/>
      <c r="AC63" s="174"/>
      <c r="AD63" s="174"/>
      <c r="AE63" s="175"/>
      <c r="AF63" s="173"/>
      <c r="AG63" s="174"/>
      <c r="AH63" s="174"/>
      <c r="AI63" s="174"/>
      <c r="AJ63" s="174"/>
      <c r="AK63" s="174"/>
      <c r="AL63" s="175"/>
      <c r="AM63" s="173"/>
      <c r="AN63" s="174"/>
      <c r="AO63" s="174"/>
      <c r="AP63" s="174"/>
      <c r="AQ63" s="174"/>
      <c r="AR63" s="174"/>
      <c r="AS63" s="175"/>
      <c r="AT63" s="173"/>
      <c r="AU63" s="174"/>
      <c r="AV63" s="174"/>
      <c r="AW63" s="540"/>
      <c r="AX63" s="541"/>
      <c r="AY63" s="542"/>
      <c r="AZ63" s="543"/>
      <c r="BA63" s="531"/>
      <c r="BB63" s="532"/>
      <c r="BC63" s="532"/>
      <c r="BD63" s="532"/>
      <c r="BE63" s="533"/>
    </row>
    <row r="64" spans="2:57" ht="20.25" customHeight="1" x14ac:dyDescent="0.45">
      <c r="B64" s="476"/>
      <c r="C64" s="578"/>
      <c r="D64" s="579"/>
      <c r="E64" s="580"/>
      <c r="F64" s="555"/>
      <c r="G64" s="409"/>
      <c r="H64" s="410"/>
      <c r="I64" s="410"/>
      <c r="J64" s="411"/>
      <c r="K64" s="559"/>
      <c r="L64" s="560"/>
      <c r="M64" s="560"/>
      <c r="N64" s="561"/>
      <c r="O64" s="544" t="s">
        <v>79</v>
      </c>
      <c r="P64" s="545"/>
      <c r="Q64" s="546"/>
      <c r="R64" s="176"/>
      <c r="S64" s="177"/>
      <c r="T64" s="177"/>
      <c r="U64" s="177"/>
      <c r="V64" s="177"/>
      <c r="W64" s="177"/>
      <c r="X64" s="178"/>
      <c r="Y64" s="176"/>
      <c r="Z64" s="177"/>
      <c r="AA64" s="177"/>
      <c r="AB64" s="177"/>
      <c r="AC64" s="177"/>
      <c r="AD64" s="177"/>
      <c r="AE64" s="178"/>
      <c r="AF64" s="176"/>
      <c r="AG64" s="177"/>
      <c r="AH64" s="177"/>
      <c r="AI64" s="177"/>
      <c r="AJ64" s="177"/>
      <c r="AK64" s="177"/>
      <c r="AL64" s="178"/>
      <c r="AM64" s="176"/>
      <c r="AN64" s="177"/>
      <c r="AO64" s="177"/>
      <c r="AP64" s="177"/>
      <c r="AQ64" s="177"/>
      <c r="AR64" s="177"/>
      <c r="AS64" s="178"/>
      <c r="AT64" s="176"/>
      <c r="AU64" s="177"/>
      <c r="AV64" s="177"/>
      <c r="AW64" s="547"/>
      <c r="AX64" s="548"/>
      <c r="AY64" s="549"/>
      <c r="AZ64" s="550"/>
      <c r="BA64" s="534"/>
      <c r="BB64" s="535"/>
      <c r="BC64" s="535"/>
      <c r="BD64" s="535"/>
      <c r="BE64" s="536"/>
    </row>
    <row r="65" spans="1:72" ht="20.25" customHeight="1" x14ac:dyDescent="0.45">
      <c r="B65" s="476">
        <f>B62+1</f>
        <v>16</v>
      </c>
      <c r="C65" s="572"/>
      <c r="D65" s="573"/>
      <c r="E65" s="574"/>
      <c r="F65" s="554"/>
      <c r="G65" s="409"/>
      <c r="H65" s="410"/>
      <c r="I65" s="410"/>
      <c r="J65" s="411"/>
      <c r="K65" s="556"/>
      <c r="L65" s="557"/>
      <c r="M65" s="557"/>
      <c r="N65" s="558"/>
      <c r="O65" s="562" t="s">
        <v>77</v>
      </c>
      <c r="P65" s="563"/>
      <c r="Q65" s="564"/>
      <c r="R65" s="170"/>
      <c r="S65" s="171"/>
      <c r="T65" s="171"/>
      <c r="U65" s="171"/>
      <c r="V65" s="171"/>
      <c r="W65" s="171"/>
      <c r="X65" s="172"/>
      <c r="Y65" s="170"/>
      <c r="Z65" s="171"/>
      <c r="AA65" s="171"/>
      <c r="AB65" s="171"/>
      <c r="AC65" s="171"/>
      <c r="AD65" s="171"/>
      <c r="AE65" s="172"/>
      <c r="AF65" s="170"/>
      <c r="AG65" s="171"/>
      <c r="AH65" s="171"/>
      <c r="AI65" s="171"/>
      <c r="AJ65" s="171"/>
      <c r="AK65" s="171"/>
      <c r="AL65" s="172"/>
      <c r="AM65" s="170"/>
      <c r="AN65" s="171"/>
      <c r="AO65" s="171"/>
      <c r="AP65" s="171"/>
      <c r="AQ65" s="171"/>
      <c r="AR65" s="171"/>
      <c r="AS65" s="172"/>
      <c r="AT65" s="170"/>
      <c r="AU65" s="171"/>
      <c r="AV65" s="171"/>
      <c r="AW65" s="565"/>
      <c r="AX65" s="566"/>
      <c r="AY65" s="567"/>
      <c r="AZ65" s="568"/>
      <c r="BA65" s="569"/>
      <c r="BB65" s="570"/>
      <c r="BC65" s="570"/>
      <c r="BD65" s="570"/>
      <c r="BE65" s="571"/>
    </row>
    <row r="66" spans="1:72" ht="20.25" customHeight="1" x14ac:dyDescent="0.45">
      <c r="B66" s="476"/>
      <c r="C66" s="575"/>
      <c r="D66" s="576"/>
      <c r="E66" s="577"/>
      <c r="F66" s="487"/>
      <c r="G66" s="409"/>
      <c r="H66" s="410"/>
      <c r="I66" s="410"/>
      <c r="J66" s="411"/>
      <c r="K66" s="491"/>
      <c r="L66" s="492"/>
      <c r="M66" s="492"/>
      <c r="N66" s="493"/>
      <c r="O66" s="537" t="s">
        <v>78</v>
      </c>
      <c r="P66" s="538"/>
      <c r="Q66" s="539"/>
      <c r="R66" s="173"/>
      <c r="S66" s="174"/>
      <c r="T66" s="174"/>
      <c r="U66" s="174"/>
      <c r="V66" s="174"/>
      <c r="W66" s="174"/>
      <c r="X66" s="175"/>
      <c r="Y66" s="173"/>
      <c r="Z66" s="174"/>
      <c r="AA66" s="174"/>
      <c r="AB66" s="174"/>
      <c r="AC66" s="174"/>
      <c r="AD66" s="174"/>
      <c r="AE66" s="175"/>
      <c r="AF66" s="173"/>
      <c r="AG66" s="174"/>
      <c r="AH66" s="174"/>
      <c r="AI66" s="174"/>
      <c r="AJ66" s="174"/>
      <c r="AK66" s="174"/>
      <c r="AL66" s="175"/>
      <c r="AM66" s="173"/>
      <c r="AN66" s="174"/>
      <c r="AO66" s="174"/>
      <c r="AP66" s="174"/>
      <c r="AQ66" s="174"/>
      <c r="AR66" s="174"/>
      <c r="AS66" s="175"/>
      <c r="AT66" s="173"/>
      <c r="AU66" s="174"/>
      <c r="AV66" s="174"/>
      <c r="AW66" s="540"/>
      <c r="AX66" s="541"/>
      <c r="AY66" s="542"/>
      <c r="AZ66" s="543"/>
      <c r="BA66" s="531"/>
      <c r="BB66" s="532"/>
      <c r="BC66" s="532"/>
      <c r="BD66" s="532"/>
      <c r="BE66" s="533"/>
    </row>
    <row r="67" spans="1:72" ht="20.25" customHeight="1" x14ac:dyDescent="0.45">
      <c r="B67" s="476"/>
      <c r="C67" s="578"/>
      <c r="D67" s="579"/>
      <c r="E67" s="580"/>
      <c r="F67" s="555"/>
      <c r="G67" s="409"/>
      <c r="H67" s="410"/>
      <c r="I67" s="410"/>
      <c r="J67" s="411"/>
      <c r="K67" s="559"/>
      <c r="L67" s="560"/>
      <c r="M67" s="560"/>
      <c r="N67" s="561"/>
      <c r="O67" s="544" t="s">
        <v>79</v>
      </c>
      <c r="P67" s="545"/>
      <c r="Q67" s="546"/>
      <c r="R67" s="176"/>
      <c r="S67" s="177"/>
      <c r="T67" s="177"/>
      <c r="U67" s="177"/>
      <c r="V67" s="177"/>
      <c r="W67" s="177"/>
      <c r="X67" s="178"/>
      <c r="Y67" s="176"/>
      <c r="Z67" s="177"/>
      <c r="AA67" s="177"/>
      <c r="AB67" s="177"/>
      <c r="AC67" s="177"/>
      <c r="AD67" s="177"/>
      <c r="AE67" s="178"/>
      <c r="AF67" s="176"/>
      <c r="AG67" s="177"/>
      <c r="AH67" s="177"/>
      <c r="AI67" s="177"/>
      <c r="AJ67" s="177"/>
      <c r="AK67" s="177"/>
      <c r="AL67" s="178"/>
      <c r="AM67" s="176"/>
      <c r="AN67" s="177"/>
      <c r="AO67" s="177"/>
      <c r="AP67" s="177"/>
      <c r="AQ67" s="177"/>
      <c r="AR67" s="177"/>
      <c r="AS67" s="178"/>
      <c r="AT67" s="176"/>
      <c r="AU67" s="177"/>
      <c r="AV67" s="177"/>
      <c r="AW67" s="547"/>
      <c r="AX67" s="548"/>
      <c r="AY67" s="549"/>
      <c r="AZ67" s="550"/>
      <c r="BA67" s="534"/>
      <c r="BB67" s="535"/>
      <c r="BC67" s="535"/>
      <c r="BD67" s="535"/>
      <c r="BE67" s="536"/>
    </row>
    <row r="68" spans="1:72" ht="20.25" customHeight="1" x14ac:dyDescent="0.45">
      <c r="B68" s="476">
        <f>B65+1</f>
        <v>17</v>
      </c>
      <c r="C68" s="572"/>
      <c r="D68" s="573"/>
      <c r="E68" s="574"/>
      <c r="F68" s="554"/>
      <c r="G68" s="409"/>
      <c r="H68" s="410"/>
      <c r="I68" s="410"/>
      <c r="J68" s="411"/>
      <c r="K68" s="556"/>
      <c r="L68" s="557"/>
      <c r="M68" s="557"/>
      <c r="N68" s="558"/>
      <c r="O68" s="562" t="s">
        <v>77</v>
      </c>
      <c r="P68" s="563"/>
      <c r="Q68" s="564"/>
      <c r="R68" s="170"/>
      <c r="S68" s="171"/>
      <c r="T68" s="171"/>
      <c r="U68" s="171"/>
      <c r="V68" s="171"/>
      <c r="W68" s="171"/>
      <c r="X68" s="172"/>
      <c r="Y68" s="170"/>
      <c r="Z68" s="171"/>
      <c r="AA68" s="171"/>
      <c r="AB68" s="171"/>
      <c r="AC68" s="171"/>
      <c r="AD68" s="171"/>
      <c r="AE68" s="172"/>
      <c r="AF68" s="170"/>
      <c r="AG68" s="171"/>
      <c r="AH68" s="171"/>
      <c r="AI68" s="171"/>
      <c r="AJ68" s="171"/>
      <c r="AK68" s="171"/>
      <c r="AL68" s="172"/>
      <c r="AM68" s="170"/>
      <c r="AN68" s="171"/>
      <c r="AO68" s="171"/>
      <c r="AP68" s="171"/>
      <c r="AQ68" s="171"/>
      <c r="AR68" s="171"/>
      <c r="AS68" s="172"/>
      <c r="AT68" s="170"/>
      <c r="AU68" s="171"/>
      <c r="AV68" s="171"/>
      <c r="AW68" s="565"/>
      <c r="AX68" s="566"/>
      <c r="AY68" s="567"/>
      <c r="AZ68" s="568"/>
      <c r="BA68" s="569"/>
      <c r="BB68" s="570"/>
      <c r="BC68" s="570"/>
      <c r="BD68" s="570"/>
      <c r="BE68" s="571"/>
    </row>
    <row r="69" spans="1:72" ht="20.25" customHeight="1" x14ac:dyDescent="0.45">
      <c r="B69" s="476"/>
      <c r="C69" s="575"/>
      <c r="D69" s="576"/>
      <c r="E69" s="577"/>
      <c r="F69" s="487"/>
      <c r="G69" s="409"/>
      <c r="H69" s="410"/>
      <c r="I69" s="410"/>
      <c r="J69" s="411"/>
      <c r="K69" s="491"/>
      <c r="L69" s="492"/>
      <c r="M69" s="492"/>
      <c r="N69" s="493"/>
      <c r="O69" s="537" t="s">
        <v>78</v>
      </c>
      <c r="P69" s="538"/>
      <c r="Q69" s="539"/>
      <c r="R69" s="173"/>
      <c r="S69" s="174"/>
      <c r="T69" s="174"/>
      <c r="U69" s="174"/>
      <c r="V69" s="174"/>
      <c r="W69" s="174"/>
      <c r="X69" s="175"/>
      <c r="Y69" s="173"/>
      <c r="Z69" s="174"/>
      <c r="AA69" s="174"/>
      <c r="AB69" s="174"/>
      <c r="AC69" s="174"/>
      <c r="AD69" s="174"/>
      <c r="AE69" s="175"/>
      <c r="AF69" s="173"/>
      <c r="AG69" s="174"/>
      <c r="AH69" s="174"/>
      <c r="AI69" s="174"/>
      <c r="AJ69" s="174"/>
      <c r="AK69" s="174"/>
      <c r="AL69" s="175"/>
      <c r="AM69" s="173"/>
      <c r="AN69" s="174"/>
      <c r="AO69" s="174"/>
      <c r="AP69" s="174"/>
      <c r="AQ69" s="174"/>
      <c r="AR69" s="174"/>
      <c r="AS69" s="175"/>
      <c r="AT69" s="173"/>
      <c r="AU69" s="174"/>
      <c r="AV69" s="174"/>
      <c r="AW69" s="540"/>
      <c r="AX69" s="541"/>
      <c r="AY69" s="542"/>
      <c r="AZ69" s="543"/>
      <c r="BA69" s="531"/>
      <c r="BB69" s="532"/>
      <c r="BC69" s="532"/>
      <c r="BD69" s="532"/>
      <c r="BE69" s="533"/>
    </row>
    <row r="70" spans="1:72" ht="20.25" customHeight="1" thickBot="1" x14ac:dyDescent="0.5">
      <c r="B70" s="476"/>
      <c r="C70" s="578"/>
      <c r="D70" s="579"/>
      <c r="E70" s="580"/>
      <c r="F70" s="555"/>
      <c r="G70" s="409"/>
      <c r="H70" s="410"/>
      <c r="I70" s="410"/>
      <c r="J70" s="411"/>
      <c r="K70" s="559"/>
      <c r="L70" s="560"/>
      <c r="M70" s="560"/>
      <c r="N70" s="561"/>
      <c r="O70" s="544" t="s">
        <v>79</v>
      </c>
      <c r="P70" s="545"/>
      <c r="Q70" s="546"/>
      <c r="R70" s="176"/>
      <c r="S70" s="177"/>
      <c r="T70" s="177"/>
      <c r="U70" s="177"/>
      <c r="V70" s="177"/>
      <c r="W70" s="177"/>
      <c r="X70" s="178"/>
      <c r="Y70" s="176"/>
      <c r="Z70" s="177"/>
      <c r="AA70" s="177"/>
      <c r="AB70" s="177"/>
      <c r="AC70" s="177"/>
      <c r="AD70" s="177"/>
      <c r="AE70" s="178"/>
      <c r="AF70" s="176"/>
      <c r="AG70" s="177"/>
      <c r="AH70" s="177"/>
      <c r="AI70" s="177"/>
      <c r="AJ70" s="177"/>
      <c r="AK70" s="177"/>
      <c r="AL70" s="178"/>
      <c r="AM70" s="176"/>
      <c r="AN70" s="177"/>
      <c r="AO70" s="177"/>
      <c r="AP70" s="177"/>
      <c r="AQ70" s="177"/>
      <c r="AR70" s="177"/>
      <c r="AS70" s="178"/>
      <c r="AT70" s="176"/>
      <c r="AU70" s="177"/>
      <c r="AV70" s="177"/>
      <c r="AW70" s="547"/>
      <c r="AX70" s="548"/>
      <c r="AY70" s="549"/>
      <c r="AZ70" s="550"/>
      <c r="BA70" s="534"/>
      <c r="BB70" s="535"/>
      <c r="BC70" s="535"/>
      <c r="BD70" s="535"/>
      <c r="BE70" s="536"/>
    </row>
    <row r="71" spans="1:72" s="157" customFormat="1" ht="6" customHeight="1" thickBot="1" x14ac:dyDescent="0.5">
      <c r="B71" s="150"/>
      <c r="C71" s="151"/>
      <c r="D71" s="151"/>
      <c r="E71" s="151"/>
      <c r="F71" s="152"/>
      <c r="G71" s="153"/>
      <c r="H71" s="153"/>
      <c r="I71" s="153"/>
      <c r="J71" s="153"/>
      <c r="K71" s="152"/>
      <c r="L71" s="152"/>
      <c r="M71" s="152"/>
      <c r="N71" s="152"/>
      <c r="O71" s="154"/>
      <c r="P71" s="154"/>
      <c r="Q71" s="154"/>
      <c r="R71" s="153"/>
      <c r="S71" s="153"/>
      <c r="T71" s="153"/>
      <c r="U71" s="153"/>
      <c r="V71" s="153"/>
      <c r="W71" s="153"/>
      <c r="X71" s="153"/>
      <c r="Y71" s="153"/>
      <c r="Z71" s="153"/>
      <c r="AA71" s="153"/>
      <c r="AB71" s="153"/>
      <c r="AC71" s="153"/>
      <c r="AD71" s="153"/>
      <c r="AE71" s="153"/>
      <c r="AF71" s="153"/>
      <c r="AG71" s="153"/>
      <c r="AH71" s="153"/>
      <c r="AI71" s="153"/>
      <c r="AJ71" s="153"/>
      <c r="AK71" s="153"/>
      <c r="AL71" s="153"/>
      <c r="AM71" s="153"/>
      <c r="AN71" s="153"/>
      <c r="AO71" s="153"/>
      <c r="AP71" s="153"/>
      <c r="AQ71" s="153"/>
      <c r="AR71" s="153"/>
      <c r="AS71" s="153"/>
      <c r="AT71" s="153"/>
      <c r="AU71" s="153"/>
      <c r="AV71" s="153"/>
      <c r="AW71" s="155"/>
      <c r="AX71" s="155"/>
      <c r="AY71" s="155"/>
      <c r="AZ71" s="155"/>
      <c r="BA71" s="152"/>
      <c r="BB71" s="152"/>
      <c r="BC71" s="152"/>
      <c r="BD71" s="152"/>
      <c r="BE71" s="156"/>
    </row>
    <row r="72" spans="1:72" ht="20.25" customHeight="1" x14ac:dyDescent="0.45">
      <c r="B72" s="158"/>
      <c r="C72" s="159"/>
      <c r="D72" s="159"/>
      <c r="E72" s="159"/>
      <c r="F72" s="587" t="s">
        <v>80</v>
      </c>
      <c r="G72" s="587"/>
      <c r="H72" s="587"/>
      <c r="I72" s="587"/>
      <c r="J72" s="587"/>
      <c r="K72" s="587"/>
      <c r="L72" s="587"/>
      <c r="M72" s="587"/>
      <c r="N72" s="587"/>
      <c r="O72" s="587"/>
      <c r="P72" s="587"/>
      <c r="Q72" s="588"/>
      <c r="R72" s="191"/>
      <c r="S72" s="192"/>
      <c r="T72" s="192"/>
      <c r="U72" s="192"/>
      <c r="V72" s="192"/>
      <c r="W72" s="192"/>
      <c r="X72" s="193"/>
      <c r="Y72" s="191"/>
      <c r="Z72" s="192"/>
      <c r="AA72" s="192"/>
      <c r="AB72" s="192"/>
      <c r="AC72" s="192"/>
      <c r="AD72" s="192"/>
      <c r="AE72" s="193"/>
      <c r="AF72" s="191"/>
      <c r="AG72" s="192"/>
      <c r="AH72" s="192"/>
      <c r="AI72" s="192"/>
      <c r="AJ72" s="192"/>
      <c r="AK72" s="192"/>
      <c r="AL72" s="193"/>
      <c r="AM72" s="191"/>
      <c r="AN72" s="192"/>
      <c r="AO72" s="192"/>
      <c r="AP72" s="192"/>
      <c r="AQ72" s="192"/>
      <c r="AR72" s="192"/>
      <c r="AS72" s="193"/>
      <c r="AT72" s="191"/>
      <c r="AU72" s="192"/>
      <c r="AV72" s="193"/>
      <c r="AW72" s="589"/>
      <c r="AX72" s="590"/>
      <c r="AY72" s="590"/>
      <c r="AZ72" s="591"/>
      <c r="BA72" s="581"/>
      <c r="BB72" s="582"/>
      <c r="BC72" s="582"/>
      <c r="BD72" s="582"/>
      <c r="BE72" s="583"/>
    </row>
    <row r="73" spans="1:72" ht="20.25" customHeight="1" thickBot="1" x14ac:dyDescent="0.5">
      <c r="B73" s="160"/>
      <c r="C73" s="161"/>
      <c r="D73" s="161"/>
      <c r="E73" s="161"/>
      <c r="F73" s="595" t="s">
        <v>81</v>
      </c>
      <c r="G73" s="595"/>
      <c r="H73" s="595"/>
      <c r="I73" s="595"/>
      <c r="J73" s="595"/>
      <c r="K73" s="595"/>
      <c r="L73" s="595"/>
      <c r="M73" s="595"/>
      <c r="N73" s="595"/>
      <c r="O73" s="595"/>
      <c r="P73" s="595"/>
      <c r="Q73" s="596"/>
      <c r="R73" s="194"/>
      <c r="S73" s="195"/>
      <c r="T73" s="195"/>
      <c r="U73" s="195"/>
      <c r="V73" s="195"/>
      <c r="W73" s="195"/>
      <c r="X73" s="196"/>
      <c r="Y73" s="194"/>
      <c r="Z73" s="195"/>
      <c r="AA73" s="195"/>
      <c r="AB73" s="195"/>
      <c r="AC73" s="195"/>
      <c r="AD73" s="195"/>
      <c r="AE73" s="196"/>
      <c r="AF73" s="194"/>
      <c r="AG73" s="195"/>
      <c r="AH73" s="195"/>
      <c r="AI73" s="195"/>
      <c r="AJ73" s="195"/>
      <c r="AK73" s="195"/>
      <c r="AL73" s="196"/>
      <c r="AM73" s="194"/>
      <c r="AN73" s="195"/>
      <c r="AO73" s="195"/>
      <c r="AP73" s="195"/>
      <c r="AQ73" s="195"/>
      <c r="AR73" s="195"/>
      <c r="AS73" s="196"/>
      <c r="AT73" s="194"/>
      <c r="AU73" s="195"/>
      <c r="AV73" s="196"/>
      <c r="AW73" s="592"/>
      <c r="AX73" s="593"/>
      <c r="AY73" s="593"/>
      <c r="AZ73" s="594"/>
      <c r="BA73" s="584"/>
      <c r="BB73" s="585"/>
      <c r="BC73" s="585"/>
      <c r="BD73" s="585"/>
      <c r="BE73" s="586"/>
    </row>
    <row r="74" spans="1:72" ht="13.5" customHeight="1" x14ac:dyDescent="0.45">
      <c r="C74" s="162"/>
      <c r="D74" s="162"/>
      <c r="E74" s="162"/>
      <c r="F74" s="163"/>
      <c r="G74" s="164"/>
      <c r="AE74" s="165"/>
    </row>
    <row r="75" spans="1:72" ht="11.4" customHeight="1" x14ac:dyDescent="0.45">
      <c r="A75" s="166"/>
      <c r="B75" s="166"/>
      <c r="C75" s="166"/>
      <c r="D75" s="166"/>
      <c r="E75" s="166"/>
      <c r="F75" s="166"/>
      <c r="G75" s="167"/>
      <c r="H75" s="167"/>
      <c r="I75" s="167"/>
      <c r="J75" s="167"/>
      <c r="K75" s="167"/>
      <c r="L75" s="167"/>
      <c r="M75" s="167"/>
      <c r="N75" s="167"/>
      <c r="O75" s="167"/>
      <c r="P75" s="167"/>
      <c r="Q75" s="167"/>
      <c r="R75" s="167"/>
      <c r="S75" s="167"/>
      <c r="T75" s="167"/>
      <c r="U75" s="167"/>
      <c r="V75" s="167"/>
      <c r="W75" s="167"/>
      <c r="X75" s="167"/>
      <c r="Y75" s="167"/>
      <c r="Z75" s="167"/>
      <c r="AA75" s="167"/>
      <c r="AB75" s="167"/>
      <c r="AC75" s="167"/>
      <c r="AD75" s="167"/>
      <c r="AE75" s="167"/>
      <c r="AF75" s="167"/>
      <c r="AG75" s="167"/>
      <c r="AH75" s="167"/>
      <c r="AI75" s="167"/>
      <c r="AJ75" s="167"/>
      <c r="AK75" s="167"/>
      <c r="AL75" s="167"/>
      <c r="AM75" s="167"/>
      <c r="AN75" s="167"/>
      <c r="AO75" s="167"/>
      <c r="AP75" s="167"/>
      <c r="AQ75" s="168"/>
      <c r="AR75" s="168"/>
      <c r="AS75" s="168"/>
      <c r="AT75" s="168"/>
      <c r="AU75" s="168"/>
      <c r="AV75" s="168"/>
      <c r="AW75" s="168"/>
      <c r="AX75" s="168"/>
      <c r="AY75" s="168"/>
      <c r="AZ75" s="168"/>
    </row>
    <row r="76" spans="1:72" s="91" customFormat="1" ht="24.9" customHeight="1" x14ac:dyDescent="0.25">
      <c r="A76" s="185"/>
      <c r="B76" s="185" t="s">
        <v>82</v>
      </c>
      <c r="C76" s="186"/>
      <c r="D76" s="186"/>
      <c r="E76" s="186"/>
      <c r="F76" s="185"/>
      <c r="G76" s="185"/>
      <c r="H76" s="185"/>
      <c r="I76" s="185"/>
      <c r="J76" s="185"/>
      <c r="K76" s="185"/>
      <c r="L76" s="185"/>
      <c r="M76" s="185"/>
      <c r="N76" s="185"/>
      <c r="O76" s="185"/>
      <c r="P76" s="185"/>
      <c r="Q76" s="185"/>
      <c r="R76" s="185"/>
      <c r="S76" s="185"/>
      <c r="T76" s="185"/>
      <c r="U76" s="185"/>
      <c r="V76" s="185"/>
      <c r="W76" s="185"/>
      <c r="X76" s="185"/>
      <c r="Y76" s="185"/>
      <c r="Z76" s="185"/>
      <c r="AA76" s="185"/>
      <c r="AB76" s="185"/>
      <c r="AC76" s="185"/>
      <c r="AD76" s="185"/>
      <c r="AE76" s="185"/>
      <c r="AF76" s="185"/>
      <c r="AG76" s="185"/>
      <c r="AH76" s="185"/>
      <c r="AI76" s="185"/>
      <c r="AJ76" s="185"/>
      <c r="AK76" s="185"/>
      <c r="AL76" s="185"/>
      <c r="AM76" s="185"/>
      <c r="AN76" s="185"/>
      <c r="AO76" s="185"/>
      <c r="AP76" s="185"/>
      <c r="AQ76" s="187"/>
      <c r="AR76" s="187"/>
      <c r="AS76" s="187"/>
      <c r="AT76" s="187"/>
      <c r="AU76" s="187"/>
      <c r="BM76" s="188"/>
      <c r="BN76" s="5"/>
      <c r="BO76" s="188"/>
      <c r="BP76" s="188"/>
      <c r="BQ76" s="188"/>
      <c r="BR76" s="86"/>
      <c r="BS76" s="87"/>
      <c r="BT76" s="87"/>
    </row>
    <row r="77" spans="1:72" s="91" customFormat="1" ht="24.9" customHeight="1" x14ac:dyDescent="0.45">
      <c r="A77" s="186"/>
      <c r="B77" s="186" t="s">
        <v>83</v>
      </c>
      <c r="C77" s="189"/>
      <c r="D77" s="189"/>
      <c r="E77" s="189"/>
      <c r="F77" s="189"/>
      <c r="G77" s="190"/>
      <c r="H77" s="190"/>
      <c r="I77" s="186"/>
      <c r="J77" s="186"/>
      <c r="K77" s="186"/>
      <c r="L77" s="186"/>
      <c r="M77" s="186"/>
      <c r="N77" s="186"/>
      <c r="O77" s="186"/>
      <c r="P77" s="186"/>
      <c r="Q77" s="186"/>
      <c r="R77" s="186"/>
      <c r="S77" s="186"/>
      <c r="T77" s="186"/>
      <c r="U77" s="186"/>
      <c r="V77" s="186"/>
      <c r="W77" s="186"/>
      <c r="X77" s="186"/>
      <c r="Y77" s="186"/>
      <c r="Z77" s="186"/>
      <c r="AA77" s="186"/>
      <c r="AB77" s="186"/>
      <c r="AC77" s="186"/>
      <c r="AD77" s="186"/>
      <c r="AE77" s="186"/>
      <c r="AF77" s="186"/>
      <c r="AG77" s="186"/>
      <c r="AH77" s="186"/>
      <c r="AI77" s="186"/>
      <c r="AJ77" s="186"/>
      <c r="AK77" s="186"/>
      <c r="AL77" s="186"/>
      <c r="AM77" s="186"/>
      <c r="AN77" s="186"/>
      <c r="AO77" s="186"/>
      <c r="AP77" s="186"/>
    </row>
    <row r="78" spans="1:72" s="91" customFormat="1" ht="24.9" customHeight="1" x14ac:dyDescent="0.45">
      <c r="A78" s="186"/>
      <c r="B78" s="186" t="s">
        <v>84</v>
      </c>
      <c r="C78" s="190"/>
      <c r="D78" s="190"/>
      <c r="E78" s="190"/>
      <c r="F78" s="190"/>
      <c r="G78" s="186"/>
      <c r="H78" s="186"/>
      <c r="I78" s="186"/>
      <c r="J78" s="186"/>
      <c r="K78" s="186"/>
      <c r="L78" s="186"/>
      <c r="M78" s="186"/>
      <c r="N78" s="186"/>
      <c r="O78" s="186"/>
      <c r="P78" s="186"/>
      <c r="Q78" s="186"/>
      <c r="R78" s="186"/>
      <c r="S78" s="186"/>
      <c r="T78" s="186"/>
      <c r="U78" s="186"/>
      <c r="V78" s="186"/>
      <c r="W78" s="186"/>
      <c r="X78" s="186"/>
      <c r="Y78" s="186"/>
      <c r="Z78" s="186"/>
      <c r="AA78" s="186"/>
      <c r="AB78" s="186"/>
      <c r="AC78" s="186"/>
      <c r="AD78" s="186"/>
      <c r="AE78" s="186"/>
      <c r="AF78" s="186"/>
      <c r="AG78" s="186"/>
      <c r="AH78" s="186"/>
      <c r="AI78" s="186"/>
      <c r="AJ78" s="186"/>
      <c r="AK78" s="186"/>
      <c r="AL78" s="186"/>
      <c r="AM78" s="186"/>
      <c r="AN78" s="186"/>
      <c r="AO78" s="186"/>
      <c r="AP78" s="186"/>
    </row>
    <row r="79" spans="1:72" s="91" customFormat="1" ht="24.9" customHeight="1" x14ac:dyDescent="0.45">
      <c r="B79" s="91" t="s">
        <v>85</v>
      </c>
      <c r="C79" s="92"/>
      <c r="D79" s="92"/>
      <c r="E79" s="92"/>
      <c r="F79" s="92"/>
    </row>
    <row r="80" spans="1:72" s="91" customFormat="1" ht="24.9" customHeight="1" x14ac:dyDescent="0.45">
      <c r="B80" s="91" t="s">
        <v>86</v>
      </c>
    </row>
    <row r="81" spans="2:7" s="91" customFormat="1" ht="24.9" customHeight="1" x14ac:dyDescent="0.45">
      <c r="B81" s="91" t="s">
        <v>87</v>
      </c>
    </row>
    <row r="82" spans="2:7" s="91" customFormat="1" ht="24.9" customHeight="1" x14ac:dyDescent="0.45">
      <c r="B82" s="91" t="s">
        <v>99</v>
      </c>
    </row>
    <row r="83" spans="2:7" s="91" customFormat="1" ht="24.9" customHeight="1" x14ac:dyDescent="0.45">
      <c r="B83" s="91" t="s">
        <v>88</v>
      </c>
    </row>
    <row r="84" spans="2:7" s="91" customFormat="1" ht="24.9" customHeight="1" x14ac:dyDescent="0.45">
      <c r="B84" s="91" t="s">
        <v>101</v>
      </c>
    </row>
    <row r="85" spans="2:7" s="91" customFormat="1" ht="24.9" customHeight="1" x14ac:dyDescent="0.45"/>
    <row r="86" spans="2:7" s="91" customFormat="1" ht="24.9" customHeight="1" x14ac:dyDescent="0.45">
      <c r="C86" s="83" t="s">
        <v>5</v>
      </c>
      <c r="D86" s="430" t="s">
        <v>6</v>
      </c>
      <c r="E86" s="430"/>
      <c r="F86" s="430"/>
      <c r="G86" s="430"/>
    </row>
    <row r="87" spans="2:7" s="91" customFormat="1" ht="24.9" customHeight="1" x14ac:dyDescent="0.45">
      <c r="C87" s="88" t="s">
        <v>1</v>
      </c>
      <c r="D87" s="430" t="s">
        <v>24</v>
      </c>
      <c r="E87" s="430"/>
      <c r="F87" s="430"/>
      <c r="G87" s="430"/>
    </row>
    <row r="88" spans="2:7" s="91" customFormat="1" ht="24.9" customHeight="1" x14ac:dyDescent="0.45">
      <c r="C88" s="88" t="s">
        <v>2</v>
      </c>
      <c r="D88" s="430" t="s">
        <v>25</v>
      </c>
      <c r="E88" s="430"/>
      <c r="F88" s="430"/>
      <c r="G88" s="430"/>
    </row>
    <row r="89" spans="2:7" s="91" customFormat="1" ht="24.9" customHeight="1" x14ac:dyDescent="0.45">
      <c r="C89" s="88" t="s">
        <v>3</v>
      </c>
      <c r="D89" s="430" t="s">
        <v>26</v>
      </c>
      <c r="E89" s="430"/>
      <c r="F89" s="430"/>
      <c r="G89" s="430"/>
    </row>
    <row r="90" spans="2:7" s="91" customFormat="1" ht="24.9" customHeight="1" x14ac:dyDescent="0.45">
      <c r="C90" s="88" t="s">
        <v>4</v>
      </c>
      <c r="D90" s="430" t="s">
        <v>37</v>
      </c>
      <c r="E90" s="430"/>
      <c r="F90" s="430"/>
      <c r="G90" s="430"/>
    </row>
    <row r="91" spans="2:7" s="91" customFormat="1" ht="24.9" customHeight="1" x14ac:dyDescent="0.45"/>
    <row r="92" spans="2:7" s="91" customFormat="1" ht="24.9" customHeight="1" x14ac:dyDescent="0.45">
      <c r="C92" s="91" t="s">
        <v>89</v>
      </c>
    </row>
    <row r="93" spans="2:7" s="91" customFormat="1" ht="24.9" customHeight="1" x14ac:dyDescent="0.45">
      <c r="C93" s="91" t="s">
        <v>97</v>
      </c>
    </row>
    <row r="94" spans="2:7" s="91" customFormat="1" ht="24.9" customHeight="1" x14ac:dyDescent="0.45">
      <c r="C94" s="91" t="s">
        <v>90</v>
      </c>
    </row>
    <row r="95" spans="2:7" s="91" customFormat="1" ht="24.9" customHeight="1" x14ac:dyDescent="0.45"/>
    <row r="96" spans="2:7" s="91" customFormat="1" ht="24.9" customHeight="1" x14ac:dyDescent="0.45">
      <c r="B96" s="91" t="s">
        <v>102</v>
      </c>
    </row>
    <row r="97" spans="2:2" s="91" customFormat="1" ht="24.9" customHeight="1" x14ac:dyDescent="0.45">
      <c r="B97" s="91" t="s">
        <v>91</v>
      </c>
    </row>
    <row r="98" spans="2:2" s="91" customFormat="1" ht="24.9" customHeight="1" x14ac:dyDescent="0.45">
      <c r="B98" s="91" t="s">
        <v>98</v>
      </c>
    </row>
    <row r="99" spans="2:2" s="91" customFormat="1" ht="24.9" customHeight="1" x14ac:dyDescent="0.45">
      <c r="B99" s="91" t="s">
        <v>92</v>
      </c>
    </row>
    <row r="100" spans="2:2" s="91" customFormat="1" ht="24.9" customHeight="1" x14ac:dyDescent="0.45">
      <c r="B100" s="91" t="s">
        <v>93</v>
      </c>
    </row>
    <row r="101" spans="2:2" s="91" customFormat="1" ht="24.9" customHeight="1" x14ac:dyDescent="0.45">
      <c r="B101" s="91" t="s">
        <v>53</v>
      </c>
    </row>
    <row r="102" spans="2:2" s="91" customFormat="1" ht="24.9" customHeight="1" x14ac:dyDescent="0.45">
      <c r="B102" s="91" t="s">
        <v>103</v>
      </c>
    </row>
    <row r="103" spans="2:2" s="91" customFormat="1" ht="24.9" customHeight="1" x14ac:dyDescent="0.45">
      <c r="B103" s="91" t="s">
        <v>94</v>
      </c>
    </row>
    <row r="104" spans="2:2" s="91" customFormat="1" ht="24.9" customHeight="1" x14ac:dyDescent="0.45">
      <c r="B104" s="91" t="s">
        <v>104</v>
      </c>
    </row>
    <row r="105" spans="2:2" s="91" customFormat="1" ht="24.9" customHeight="1" x14ac:dyDescent="0.45">
      <c r="B105" s="91" t="s">
        <v>95</v>
      </c>
    </row>
    <row r="106" spans="2:2" s="91" customFormat="1" ht="24.9" customHeight="1" x14ac:dyDescent="0.45">
      <c r="B106" s="91" t="s">
        <v>96</v>
      </c>
    </row>
    <row r="107" spans="2:2" s="91" customFormat="1" ht="24.9" customHeight="1" x14ac:dyDescent="0.45">
      <c r="B107" s="91" t="s">
        <v>48</v>
      </c>
    </row>
    <row r="108" spans="2:2" s="91" customFormat="1" ht="24.9" customHeight="1" x14ac:dyDescent="0.45">
      <c r="B108" s="91" t="s">
        <v>105</v>
      </c>
    </row>
    <row r="109" spans="2:2" s="91" customFormat="1" ht="24.9" customHeight="1" x14ac:dyDescent="0.45">
      <c r="B109" s="91" t="s">
        <v>106</v>
      </c>
    </row>
    <row r="110" spans="2:2" ht="24.9" customHeight="1" x14ac:dyDescent="0.45">
      <c r="B110" s="5" t="s">
        <v>241</v>
      </c>
    </row>
  </sheetData>
  <sheetProtection insertColumns="0" deleteRows="0"/>
  <mergeCells count="294">
    <mergeCell ref="BA68:BE70"/>
    <mergeCell ref="O69:Q69"/>
    <mergeCell ref="AW69:AX69"/>
    <mergeCell ref="AY69:AZ69"/>
    <mergeCell ref="O70:Q70"/>
    <mergeCell ref="AW70:AX70"/>
    <mergeCell ref="AY70:AZ70"/>
    <mergeCell ref="BA65:BE67"/>
    <mergeCell ref="O66:Q66"/>
    <mergeCell ref="AW66:AX66"/>
    <mergeCell ref="AY66:AZ66"/>
    <mergeCell ref="O67:Q67"/>
    <mergeCell ref="AW67:AX67"/>
    <mergeCell ref="AY67:AZ67"/>
    <mergeCell ref="K65:N67"/>
    <mergeCell ref="O65:Q65"/>
    <mergeCell ref="AW64:AX64"/>
    <mergeCell ref="AY64:AZ64"/>
    <mergeCell ref="B68:B70"/>
    <mergeCell ref="C68:E70"/>
    <mergeCell ref="F68:F70"/>
    <mergeCell ref="G68:J70"/>
    <mergeCell ref="K68:N70"/>
    <mergeCell ref="O68:Q68"/>
    <mergeCell ref="AW65:AX65"/>
    <mergeCell ref="AY65:AZ65"/>
    <mergeCell ref="AW68:AX68"/>
    <mergeCell ref="AY68:AZ68"/>
    <mergeCell ref="AY59:AZ59"/>
    <mergeCell ref="BA59:BE61"/>
    <mergeCell ref="O60:Q60"/>
    <mergeCell ref="O61:Q61"/>
    <mergeCell ref="B62:B64"/>
    <mergeCell ref="C62:E64"/>
    <mergeCell ref="F62:F64"/>
    <mergeCell ref="G62:J64"/>
    <mergeCell ref="K62:N64"/>
    <mergeCell ref="O62:Q62"/>
    <mergeCell ref="C59:E61"/>
    <mergeCell ref="F59:F61"/>
    <mergeCell ref="G59:J61"/>
    <mergeCell ref="K59:N61"/>
    <mergeCell ref="O59:Q59"/>
    <mergeCell ref="AW59:AX59"/>
    <mergeCell ref="AY60:AZ60"/>
    <mergeCell ref="AW62:AX62"/>
    <mergeCell ref="AY62:AZ62"/>
    <mergeCell ref="BA62:BE64"/>
    <mergeCell ref="O63:Q63"/>
    <mergeCell ref="AW63:AX63"/>
    <mergeCell ref="AY63:AZ63"/>
    <mergeCell ref="O64:Q64"/>
    <mergeCell ref="K56:N58"/>
    <mergeCell ref="O56:Q56"/>
    <mergeCell ref="AW56:AX56"/>
    <mergeCell ref="AY56:AZ56"/>
    <mergeCell ref="K53:N55"/>
    <mergeCell ref="O53:Q53"/>
    <mergeCell ref="AW53:AX53"/>
    <mergeCell ref="AY53:AZ53"/>
    <mergeCell ref="BA53:BE55"/>
    <mergeCell ref="O54:Q54"/>
    <mergeCell ref="AW54:AX54"/>
    <mergeCell ref="AY54:AZ54"/>
    <mergeCell ref="D86:G86"/>
    <mergeCell ref="D87:G87"/>
    <mergeCell ref="D88:G88"/>
    <mergeCell ref="D89:G89"/>
    <mergeCell ref="D90:G90"/>
    <mergeCell ref="B53:B55"/>
    <mergeCell ref="C53:E55"/>
    <mergeCell ref="F53:F55"/>
    <mergeCell ref="G53:J55"/>
    <mergeCell ref="B59:B61"/>
    <mergeCell ref="B56:B58"/>
    <mergeCell ref="C56:E58"/>
    <mergeCell ref="F56:F58"/>
    <mergeCell ref="G56:J58"/>
    <mergeCell ref="B65:B67"/>
    <mergeCell ref="C65:E67"/>
    <mergeCell ref="F65:F67"/>
    <mergeCell ref="G65:J67"/>
    <mergeCell ref="BA50:BE52"/>
    <mergeCell ref="O51:Q51"/>
    <mergeCell ref="AW51:AX51"/>
    <mergeCell ref="AY51:AZ51"/>
    <mergeCell ref="O52:Q52"/>
    <mergeCell ref="AW52:AX52"/>
    <mergeCell ref="AY52:AZ52"/>
    <mergeCell ref="BA72:BE73"/>
    <mergeCell ref="AW61:AX61"/>
    <mergeCell ref="AY61:AZ61"/>
    <mergeCell ref="F72:Q72"/>
    <mergeCell ref="AW72:AZ73"/>
    <mergeCell ref="F73:Q73"/>
    <mergeCell ref="O55:Q55"/>
    <mergeCell ref="AW55:AX55"/>
    <mergeCell ref="AW60:AX60"/>
    <mergeCell ref="BA56:BE58"/>
    <mergeCell ref="O57:Q57"/>
    <mergeCell ref="AW57:AX57"/>
    <mergeCell ref="AY57:AZ57"/>
    <mergeCell ref="O58:Q58"/>
    <mergeCell ref="AW58:AX58"/>
    <mergeCell ref="AY58:AZ58"/>
    <mergeCell ref="AY55:AZ55"/>
    <mergeCell ref="B44:B46"/>
    <mergeCell ref="C44:E46"/>
    <mergeCell ref="F44:F46"/>
    <mergeCell ref="G44:J46"/>
    <mergeCell ref="K44:N46"/>
    <mergeCell ref="O44:Q44"/>
    <mergeCell ref="BA47:BE49"/>
    <mergeCell ref="O48:Q48"/>
    <mergeCell ref="AW48:AX48"/>
    <mergeCell ref="AY48:AZ48"/>
    <mergeCell ref="O49:Q49"/>
    <mergeCell ref="AW49:AX49"/>
    <mergeCell ref="AY49:AZ49"/>
    <mergeCell ref="B47:B49"/>
    <mergeCell ref="C47:E49"/>
    <mergeCell ref="F47:F49"/>
    <mergeCell ref="G47:J49"/>
    <mergeCell ref="K47:N49"/>
    <mergeCell ref="O47:Q47"/>
    <mergeCell ref="B50:B52"/>
    <mergeCell ref="C50:E52"/>
    <mergeCell ref="F50:F52"/>
    <mergeCell ref="G50:J52"/>
    <mergeCell ref="K50:N52"/>
    <mergeCell ref="O50:Q50"/>
    <mergeCell ref="AW47:AX47"/>
    <mergeCell ref="AY47:AZ47"/>
    <mergeCell ref="AW50:AX50"/>
    <mergeCell ref="AY50:AZ50"/>
    <mergeCell ref="B41:B43"/>
    <mergeCell ref="C41:E43"/>
    <mergeCell ref="F41:F43"/>
    <mergeCell ref="G41:J43"/>
    <mergeCell ref="K41:N43"/>
    <mergeCell ref="O41:Q41"/>
    <mergeCell ref="AW44:AX44"/>
    <mergeCell ref="AY44:AZ44"/>
    <mergeCell ref="BA44:BE46"/>
    <mergeCell ref="AW41:AX41"/>
    <mergeCell ref="AY41:AZ41"/>
    <mergeCell ref="BA41:BE43"/>
    <mergeCell ref="O42:Q42"/>
    <mergeCell ref="AW42:AX42"/>
    <mergeCell ref="AY42:AZ42"/>
    <mergeCell ref="O43:Q43"/>
    <mergeCell ref="AW43:AX43"/>
    <mergeCell ref="AY43:AZ43"/>
    <mergeCell ref="O45:Q45"/>
    <mergeCell ref="AW45:AX45"/>
    <mergeCell ref="AY45:AZ45"/>
    <mergeCell ref="O46:Q46"/>
    <mergeCell ref="AW46:AX46"/>
    <mergeCell ref="AY46:AZ46"/>
    <mergeCell ref="F35:F37"/>
    <mergeCell ref="G35:J37"/>
    <mergeCell ref="K35:N37"/>
    <mergeCell ref="O35:Q35"/>
    <mergeCell ref="AW38:AX38"/>
    <mergeCell ref="AY38:AZ38"/>
    <mergeCell ref="BA38:BE40"/>
    <mergeCell ref="O39:Q39"/>
    <mergeCell ref="AW39:AX39"/>
    <mergeCell ref="AY39:AZ39"/>
    <mergeCell ref="O40:Q40"/>
    <mergeCell ref="AW40:AX40"/>
    <mergeCell ref="AY40:AZ40"/>
    <mergeCell ref="BA32:BE34"/>
    <mergeCell ref="O33:Q33"/>
    <mergeCell ref="AW33:AX33"/>
    <mergeCell ref="AY33:AZ33"/>
    <mergeCell ref="O34:Q34"/>
    <mergeCell ref="AW34:AX34"/>
    <mergeCell ref="AY34:AZ34"/>
    <mergeCell ref="B38:B40"/>
    <mergeCell ref="C38:E40"/>
    <mergeCell ref="F38:F40"/>
    <mergeCell ref="G38:J40"/>
    <mergeCell ref="K38:N40"/>
    <mergeCell ref="O38:Q38"/>
    <mergeCell ref="AW35:AX35"/>
    <mergeCell ref="AY35:AZ35"/>
    <mergeCell ref="BA35:BE37"/>
    <mergeCell ref="O36:Q36"/>
    <mergeCell ref="AW36:AX36"/>
    <mergeCell ref="AY36:AZ36"/>
    <mergeCell ref="O37:Q37"/>
    <mergeCell ref="AW37:AX37"/>
    <mergeCell ref="AY37:AZ37"/>
    <mergeCell ref="B35:B37"/>
    <mergeCell ref="C35:E37"/>
    <mergeCell ref="B26:B28"/>
    <mergeCell ref="C26:E28"/>
    <mergeCell ref="F26:F28"/>
    <mergeCell ref="G26:J28"/>
    <mergeCell ref="K26:N28"/>
    <mergeCell ref="O26:Q26"/>
    <mergeCell ref="BA29:BE31"/>
    <mergeCell ref="O30:Q30"/>
    <mergeCell ref="AW30:AX30"/>
    <mergeCell ref="AY30:AZ30"/>
    <mergeCell ref="O31:Q31"/>
    <mergeCell ref="AW31:AX31"/>
    <mergeCell ref="AY31:AZ31"/>
    <mergeCell ref="B29:B31"/>
    <mergeCell ref="C29:E31"/>
    <mergeCell ref="F29:F31"/>
    <mergeCell ref="G29:J31"/>
    <mergeCell ref="K29:N31"/>
    <mergeCell ref="O29:Q29"/>
    <mergeCell ref="B32:B34"/>
    <mergeCell ref="C32:E34"/>
    <mergeCell ref="F32:F34"/>
    <mergeCell ref="G32:J34"/>
    <mergeCell ref="K32:N34"/>
    <mergeCell ref="O32:Q32"/>
    <mergeCell ref="AW29:AX29"/>
    <mergeCell ref="AY29:AZ29"/>
    <mergeCell ref="AW32:AX32"/>
    <mergeCell ref="AY32:AZ32"/>
    <mergeCell ref="B23:B25"/>
    <mergeCell ref="C23:E25"/>
    <mergeCell ref="F23:F25"/>
    <mergeCell ref="G23:J25"/>
    <mergeCell ref="K23:N25"/>
    <mergeCell ref="O23:Q23"/>
    <mergeCell ref="AW26:AX26"/>
    <mergeCell ref="AY26:AZ26"/>
    <mergeCell ref="BA26:BE28"/>
    <mergeCell ref="AW23:AX23"/>
    <mergeCell ref="AY23:AZ23"/>
    <mergeCell ref="BA23:BE25"/>
    <mergeCell ref="O24:Q24"/>
    <mergeCell ref="AW24:AX24"/>
    <mergeCell ref="AY24:AZ24"/>
    <mergeCell ref="O25:Q25"/>
    <mergeCell ref="AW25:AX25"/>
    <mergeCell ref="AY25:AZ25"/>
    <mergeCell ref="O27:Q27"/>
    <mergeCell ref="AW27:AX27"/>
    <mergeCell ref="AY27:AZ27"/>
    <mergeCell ref="O28:Q28"/>
    <mergeCell ref="AW28:AX28"/>
    <mergeCell ref="AY28:AZ28"/>
    <mergeCell ref="B20:B22"/>
    <mergeCell ref="C20:E22"/>
    <mergeCell ref="F20:F22"/>
    <mergeCell ref="G20:J22"/>
    <mergeCell ref="K20:N22"/>
    <mergeCell ref="O20:Q20"/>
    <mergeCell ref="AW15:AX19"/>
    <mergeCell ref="AY15:AZ19"/>
    <mergeCell ref="BA15:BE19"/>
    <mergeCell ref="R16:X16"/>
    <mergeCell ref="Y16:AE16"/>
    <mergeCell ref="AF16:AL16"/>
    <mergeCell ref="AM16:AS16"/>
    <mergeCell ref="AT16:AV16"/>
    <mergeCell ref="AW20:AX20"/>
    <mergeCell ref="AY20:AZ20"/>
    <mergeCell ref="BA20:BE22"/>
    <mergeCell ref="O21:Q21"/>
    <mergeCell ref="AW21:AX21"/>
    <mergeCell ref="AY21:AZ21"/>
    <mergeCell ref="O22:Q22"/>
    <mergeCell ref="AW22:AX22"/>
    <mergeCell ref="AY22:AZ22"/>
    <mergeCell ref="AT12:AV12"/>
    <mergeCell ref="AX12:AZ12"/>
    <mergeCell ref="BB12:BC12"/>
    <mergeCell ref="B15:B19"/>
    <mergeCell ref="C15:E19"/>
    <mergeCell ref="F15:F19"/>
    <mergeCell ref="G15:J19"/>
    <mergeCell ref="K15:N19"/>
    <mergeCell ref="O15:Q19"/>
    <mergeCell ref="R15:AV15"/>
    <mergeCell ref="BA4:BD4"/>
    <mergeCell ref="AW6:AX6"/>
    <mergeCell ref="BA6:BB6"/>
    <mergeCell ref="BA8:BC8"/>
    <mergeCell ref="AN10:AP10"/>
    <mergeCell ref="BA10:BC10"/>
    <mergeCell ref="AO1:BD1"/>
    <mergeCell ref="Y2:Z2"/>
    <mergeCell ref="AB2:AC2"/>
    <mergeCell ref="AF2:AG2"/>
    <mergeCell ref="AO2:BD2"/>
    <mergeCell ref="BA3:BD3"/>
  </mergeCells>
  <phoneticPr fontId="1"/>
  <conditionalFormatting sqref="R22 R72:AZ73">
    <cfRule type="expression" dxfId="515" priority="463">
      <formula>INDIRECT(ADDRESS(ROW(),COLUMN()))=TRUNC(INDIRECT(ADDRESS(ROW(),COLUMN())))</formula>
    </cfRule>
  </conditionalFormatting>
  <conditionalFormatting sqref="R21">
    <cfRule type="expression" dxfId="514" priority="462">
      <formula>INDIRECT(ADDRESS(ROW(),COLUMN()))=TRUNC(INDIRECT(ADDRESS(ROW(),COLUMN())))</formula>
    </cfRule>
  </conditionalFormatting>
  <conditionalFormatting sqref="S22:X22">
    <cfRule type="expression" dxfId="513" priority="461">
      <formula>INDIRECT(ADDRESS(ROW(),COLUMN()))=TRUNC(INDIRECT(ADDRESS(ROW(),COLUMN())))</formula>
    </cfRule>
  </conditionalFormatting>
  <conditionalFormatting sqref="S21:X21">
    <cfRule type="expression" dxfId="512" priority="460">
      <formula>INDIRECT(ADDRESS(ROW(),COLUMN()))=TRUNC(INDIRECT(ADDRESS(ROW(),COLUMN())))</formula>
    </cfRule>
  </conditionalFormatting>
  <conditionalFormatting sqref="AW21:AZ22">
    <cfRule type="expression" dxfId="511" priority="459">
      <formula>INDIRECT(ADDRESS(ROW(),COLUMN()))=TRUNC(INDIRECT(ADDRESS(ROW(),COLUMN())))</formula>
    </cfRule>
  </conditionalFormatting>
  <conditionalFormatting sqref="BB12:BC12">
    <cfRule type="expression" dxfId="510" priority="458">
      <formula>INDIRECT(ADDRESS(ROW(),COLUMN()))=TRUNC(INDIRECT(ADDRESS(ROW(),COLUMN())))</formula>
    </cfRule>
  </conditionalFormatting>
  <conditionalFormatting sqref="Y22">
    <cfRule type="expression" dxfId="509" priority="457">
      <formula>INDIRECT(ADDRESS(ROW(),COLUMN()))=TRUNC(INDIRECT(ADDRESS(ROW(),COLUMN())))</formula>
    </cfRule>
  </conditionalFormatting>
  <conditionalFormatting sqref="Y21">
    <cfRule type="expression" dxfId="508" priority="456">
      <formula>INDIRECT(ADDRESS(ROW(),COLUMN()))=TRUNC(INDIRECT(ADDRESS(ROW(),COLUMN())))</formula>
    </cfRule>
  </conditionalFormatting>
  <conditionalFormatting sqref="Z22:AE22">
    <cfRule type="expression" dxfId="507" priority="455">
      <formula>INDIRECT(ADDRESS(ROW(),COLUMN()))=TRUNC(INDIRECT(ADDRESS(ROW(),COLUMN())))</formula>
    </cfRule>
  </conditionalFormatting>
  <conditionalFormatting sqref="Z21:AE21">
    <cfRule type="expression" dxfId="506" priority="454">
      <formula>INDIRECT(ADDRESS(ROW(),COLUMN()))=TRUNC(INDIRECT(ADDRESS(ROW(),COLUMN())))</formula>
    </cfRule>
  </conditionalFormatting>
  <conditionalFormatting sqref="AF22">
    <cfRule type="expression" dxfId="505" priority="453">
      <formula>INDIRECT(ADDRESS(ROW(),COLUMN()))=TRUNC(INDIRECT(ADDRESS(ROW(),COLUMN())))</formula>
    </cfRule>
  </conditionalFormatting>
  <conditionalFormatting sqref="AF21">
    <cfRule type="expression" dxfId="504" priority="452">
      <formula>INDIRECT(ADDRESS(ROW(),COLUMN()))=TRUNC(INDIRECT(ADDRESS(ROW(),COLUMN())))</formula>
    </cfRule>
  </conditionalFormatting>
  <conditionalFormatting sqref="AG22:AL22">
    <cfRule type="expression" dxfId="503" priority="451">
      <formula>INDIRECT(ADDRESS(ROW(),COLUMN()))=TRUNC(INDIRECT(ADDRESS(ROW(),COLUMN())))</formula>
    </cfRule>
  </conditionalFormatting>
  <conditionalFormatting sqref="AG21:AL21">
    <cfRule type="expression" dxfId="502" priority="450">
      <formula>INDIRECT(ADDRESS(ROW(),COLUMN()))=TRUNC(INDIRECT(ADDRESS(ROW(),COLUMN())))</formula>
    </cfRule>
  </conditionalFormatting>
  <conditionalFormatting sqref="AM22">
    <cfRule type="expression" dxfId="501" priority="449">
      <formula>INDIRECT(ADDRESS(ROW(),COLUMN()))=TRUNC(INDIRECT(ADDRESS(ROW(),COLUMN())))</formula>
    </cfRule>
  </conditionalFormatting>
  <conditionalFormatting sqref="AM21">
    <cfRule type="expression" dxfId="500" priority="448">
      <formula>INDIRECT(ADDRESS(ROW(),COLUMN()))=TRUNC(INDIRECT(ADDRESS(ROW(),COLUMN())))</formula>
    </cfRule>
  </conditionalFormatting>
  <conditionalFormatting sqref="AN22:AS22">
    <cfRule type="expression" dxfId="499" priority="447">
      <formula>INDIRECT(ADDRESS(ROW(),COLUMN()))=TRUNC(INDIRECT(ADDRESS(ROW(),COLUMN())))</formula>
    </cfRule>
  </conditionalFormatting>
  <conditionalFormatting sqref="AN21:AS21">
    <cfRule type="expression" dxfId="498" priority="446">
      <formula>INDIRECT(ADDRESS(ROW(),COLUMN()))=TRUNC(INDIRECT(ADDRESS(ROW(),COLUMN())))</formula>
    </cfRule>
  </conditionalFormatting>
  <conditionalFormatting sqref="AT22">
    <cfRule type="expression" dxfId="497" priority="445">
      <formula>INDIRECT(ADDRESS(ROW(),COLUMN()))=TRUNC(INDIRECT(ADDRESS(ROW(),COLUMN())))</formula>
    </cfRule>
  </conditionalFormatting>
  <conditionalFormatting sqref="AT21">
    <cfRule type="expression" dxfId="496" priority="444">
      <formula>INDIRECT(ADDRESS(ROW(),COLUMN()))=TRUNC(INDIRECT(ADDRESS(ROW(),COLUMN())))</formula>
    </cfRule>
  </conditionalFormatting>
  <conditionalFormatting sqref="AU22:AV22">
    <cfRule type="expression" dxfId="495" priority="443">
      <formula>INDIRECT(ADDRESS(ROW(),COLUMN()))=TRUNC(INDIRECT(ADDRESS(ROW(),COLUMN())))</formula>
    </cfRule>
  </conditionalFormatting>
  <conditionalFormatting sqref="AU21:AV21">
    <cfRule type="expression" dxfId="494" priority="442">
      <formula>INDIRECT(ADDRESS(ROW(),COLUMN()))=TRUNC(INDIRECT(ADDRESS(ROW(),COLUMN())))</formula>
    </cfRule>
  </conditionalFormatting>
  <conditionalFormatting sqref="R25">
    <cfRule type="expression" dxfId="493" priority="441">
      <formula>INDIRECT(ADDRESS(ROW(),COLUMN()))=TRUNC(INDIRECT(ADDRESS(ROW(),COLUMN())))</formula>
    </cfRule>
  </conditionalFormatting>
  <conditionalFormatting sqref="R24">
    <cfRule type="expression" dxfId="492" priority="440">
      <formula>INDIRECT(ADDRESS(ROW(),COLUMN()))=TRUNC(INDIRECT(ADDRESS(ROW(),COLUMN())))</formula>
    </cfRule>
  </conditionalFormatting>
  <conditionalFormatting sqref="S25:X25">
    <cfRule type="expression" dxfId="491" priority="439">
      <formula>INDIRECT(ADDRESS(ROW(),COLUMN()))=TRUNC(INDIRECT(ADDRESS(ROW(),COLUMN())))</formula>
    </cfRule>
  </conditionalFormatting>
  <conditionalFormatting sqref="S24:X24">
    <cfRule type="expression" dxfId="490" priority="438">
      <formula>INDIRECT(ADDRESS(ROW(),COLUMN()))=TRUNC(INDIRECT(ADDRESS(ROW(),COLUMN())))</formula>
    </cfRule>
  </conditionalFormatting>
  <conditionalFormatting sqref="AW24:AZ25">
    <cfRule type="expression" dxfId="489" priority="437">
      <formula>INDIRECT(ADDRESS(ROW(),COLUMN()))=TRUNC(INDIRECT(ADDRESS(ROW(),COLUMN())))</formula>
    </cfRule>
  </conditionalFormatting>
  <conditionalFormatting sqref="Y25">
    <cfRule type="expression" dxfId="488" priority="436">
      <formula>INDIRECT(ADDRESS(ROW(),COLUMN()))=TRUNC(INDIRECT(ADDRESS(ROW(),COLUMN())))</formula>
    </cfRule>
  </conditionalFormatting>
  <conditionalFormatting sqref="Y24">
    <cfRule type="expression" dxfId="487" priority="435">
      <formula>INDIRECT(ADDRESS(ROW(),COLUMN()))=TRUNC(INDIRECT(ADDRESS(ROW(),COLUMN())))</formula>
    </cfRule>
  </conditionalFormatting>
  <conditionalFormatting sqref="Z25:AE25">
    <cfRule type="expression" dxfId="486" priority="434">
      <formula>INDIRECT(ADDRESS(ROW(),COLUMN()))=TRUNC(INDIRECT(ADDRESS(ROW(),COLUMN())))</formula>
    </cfRule>
  </conditionalFormatting>
  <conditionalFormatting sqref="Z24:AE24">
    <cfRule type="expression" dxfId="485" priority="433">
      <formula>INDIRECT(ADDRESS(ROW(),COLUMN()))=TRUNC(INDIRECT(ADDRESS(ROW(),COLUMN())))</formula>
    </cfRule>
  </conditionalFormatting>
  <conditionalFormatting sqref="AF25">
    <cfRule type="expression" dxfId="484" priority="432">
      <formula>INDIRECT(ADDRESS(ROW(),COLUMN()))=TRUNC(INDIRECT(ADDRESS(ROW(),COLUMN())))</formula>
    </cfRule>
  </conditionalFormatting>
  <conditionalFormatting sqref="AF24">
    <cfRule type="expression" dxfId="483" priority="431">
      <formula>INDIRECT(ADDRESS(ROW(),COLUMN()))=TRUNC(INDIRECT(ADDRESS(ROW(),COLUMN())))</formula>
    </cfRule>
  </conditionalFormatting>
  <conditionalFormatting sqref="AG25:AL25">
    <cfRule type="expression" dxfId="482" priority="430">
      <formula>INDIRECT(ADDRESS(ROW(),COLUMN()))=TRUNC(INDIRECT(ADDRESS(ROW(),COLUMN())))</formula>
    </cfRule>
  </conditionalFormatting>
  <conditionalFormatting sqref="AG24:AL24">
    <cfRule type="expression" dxfId="481" priority="429">
      <formula>INDIRECT(ADDRESS(ROW(),COLUMN()))=TRUNC(INDIRECT(ADDRESS(ROW(),COLUMN())))</formula>
    </cfRule>
  </conditionalFormatting>
  <conditionalFormatting sqref="AM25">
    <cfRule type="expression" dxfId="480" priority="428">
      <formula>INDIRECT(ADDRESS(ROW(),COLUMN()))=TRUNC(INDIRECT(ADDRESS(ROW(),COLUMN())))</formula>
    </cfRule>
  </conditionalFormatting>
  <conditionalFormatting sqref="AM24">
    <cfRule type="expression" dxfId="479" priority="427">
      <formula>INDIRECT(ADDRESS(ROW(),COLUMN()))=TRUNC(INDIRECT(ADDRESS(ROW(),COLUMN())))</formula>
    </cfRule>
  </conditionalFormatting>
  <conditionalFormatting sqref="AN25:AS25">
    <cfRule type="expression" dxfId="478" priority="426">
      <formula>INDIRECT(ADDRESS(ROW(),COLUMN()))=TRUNC(INDIRECT(ADDRESS(ROW(),COLUMN())))</formula>
    </cfRule>
  </conditionalFormatting>
  <conditionalFormatting sqref="AN24:AS24">
    <cfRule type="expression" dxfId="477" priority="425">
      <formula>INDIRECT(ADDRESS(ROW(),COLUMN()))=TRUNC(INDIRECT(ADDRESS(ROW(),COLUMN())))</formula>
    </cfRule>
  </conditionalFormatting>
  <conditionalFormatting sqref="AT25">
    <cfRule type="expression" dxfId="476" priority="424">
      <formula>INDIRECT(ADDRESS(ROW(),COLUMN()))=TRUNC(INDIRECT(ADDRESS(ROW(),COLUMN())))</formula>
    </cfRule>
  </conditionalFormatting>
  <conditionalFormatting sqref="AT24">
    <cfRule type="expression" dxfId="475" priority="423">
      <formula>INDIRECT(ADDRESS(ROW(),COLUMN()))=TRUNC(INDIRECT(ADDRESS(ROW(),COLUMN())))</formula>
    </cfRule>
  </conditionalFormatting>
  <conditionalFormatting sqref="AU25:AV25">
    <cfRule type="expression" dxfId="474" priority="422">
      <formula>INDIRECT(ADDRESS(ROW(),COLUMN()))=TRUNC(INDIRECT(ADDRESS(ROW(),COLUMN())))</formula>
    </cfRule>
  </conditionalFormatting>
  <conditionalFormatting sqref="AU24:AV24">
    <cfRule type="expression" dxfId="473" priority="421">
      <formula>INDIRECT(ADDRESS(ROW(),COLUMN()))=TRUNC(INDIRECT(ADDRESS(ROW(),COLUMN())))</formula>
    </cfRule>
  </conditionalFormatting>
  <conditionalFormatting sqref="R28">
    <cfRule type="expression" dxfId="472" priority="420">
      <formula>INDIRECT(ADDRESS(ROW(),COLUMN()))=TRUNC(INDIRECT(ADDRESS(ROW(),COLUMN())))</formula>
    </cfRule>
  </conditionalFormatting>
  <conditionalFormatting sqref="R27">
    <cfRule type="expression" dxfId="471" priority="419">
      <formula>INDIRECT(ADDRESS(ROW(),COLUMN()))=TRUNC(INDIRECT(ADDRESS(ROW(),COLUMN())))</formula>
    </cfRule>
  </conditionalFormatting>
  <conditionalFormatting sqref="S28:X28">
    <cfRule type="expression" dxfId="470" priority="418">
      <formula>INDIRECT(ADDRESS(ROW(),COLUMN()))=TRUNC(INDIRECT(ADDRESS(ROW(),COLUMN())))</formula>
    </cfRule>
  </conditionalFormatting>
  <conditionalFormatting sqref="S27:X27">
    <cfRule type="expression" dxfId="469" priority="417">
      <formula>INDIRECT(ADDRESS(ROW(),COLUMN()))=TRUNC(INDIRECT(ADDRESS(ROW(),COLUMN())))</formula>
    </cfRule>
  </conditionalFormatting>
  <conditionalFormatting sqref="AW27:AZ28">
    <cfRule type="expression" dxfId="468" priority="416">
      <formula>INDIRECT(ADDRESS(ROW(),COLUMN()))=TRUNC(INDIRECT(ADDRESS(ROW(),COLUMN())))</formula>
    </cfRule>
  </conditionalFormatting>
  <conditionalFormatting sqref="Y28">
    <cfRule type="expression" dxfId="467" priority="415">
      <formula>INDIRECT(ADDRESS(ROW(),COLUMN()))=TRUNC(INDIRECT(ADDRESS(ROW(),COLUMN())))</formula>
    </cfRule>
  </conditionalFormatting>
  <conditionalFormatting sqref="Y27">
    <cfRule type="expression" dxfId="466" priority="414">
      <formula>INDIRECT(ADDRESS(ROW(),COLUMN()))=TRUNC(INDIRECT(ADDRESS(ROW(),COLUMN())))</formula>
    </cfRule>
  </conditionalFormatting>
  <conditionalFormatting sqref="Z28:AE28">
    <cfRule type="expression" dxfId="465" priority="413">
      <formula>INDIRECT(ADDRESS(ROW(),COLUMN()))=TRUNC(INDIRECT(ADDRESS(ROW(),COLUMN())))</formula>
    </cfRule>
  </conditionalFormatting>
  <conditionalFormatting sqref="Z27:AE27">
    <cfRule type="expression" dxfId="464" priority="412">
      <formula>INDIRECT(ADDRESS(ROW(),COLUMN()))=TRUNC(INDIRECT(ADDRESS(ROW(),COLUMN())))</formula>
    </cfRule>
  </conditionalFormatting>
  <conditionalFormatting sqref="AF28">
    <cfRule type="expression" dxfId="463" priority="411">
      <formula>INDIRECT(ADDRESS(ROW(),COLUMN()))=TRUNC(INDIRECT(ADDRESS(ROW(),COLUMN())))</formula>
    </cfRule>
  </conditionalFormatting>
  <conditionalFormatting sqref="AF27">
    <cfRule type="expression" dxfId="462" priority="410">
      <formula>INDIRECT(ADDRESS(ROW(),COLUMN()))=TRUNC(INDIRECT(ADDRESS(ROW(),COLUMN())))</formula>
    </cfRule>
  </conditionalFormatting>
  <conditionalFormatting sqref="AG28:AL28">
    <cfRule type="expression" dxfId="461" priority="409">
      <formula>INDIRECT(ADDRESS(ROW(),COLUMN()))=TRUNC(INDIRECT(ADDRESS(ROW(),COLUMN())))</formula>
    </cfRule>
  </conditionalFormatting>
  <conditionalFormatting sqref="AG27:AL27">
    <cfRule type="expression" dxfId="460" priority="408">
      <formula>INDIRECT(ADDRESS(ROW(),COLUMN()))=TRUNC(INDIRECT(ADDRESS(ROW(),COLUMN())))</formula>
    </cfRule>
  </conditionalFormatting>
  <conditionalFormatting sqref="AM28">
    <cfRule type="expression" dxfId="459" priority="407">
      <formula>INDIRECT(ADDRESS(ROW(),COLUMN()))=TRUNC(INDIRECT(ADDRESS(ROW(),COLUMN())))</formula>
    </cfRule>
  </conditionalFormatting>
  <conditionalFormatting sqref="AM27">
    <cfRule type="expression" dxfId="458" priority="406">
      <formula>INDIRECT(ADDRESS(ROW(),COLUMN()))=TRUNC(INDIRECT(ADDRESS(ROW(),COLUMN())))</formula>
    </cfRule>
  </conditionalFormatting>
  <conditionalFormatting sqref="AN28:AS28">
    <cfRule type="expression" dxfId="457" priority="405">
      <formula>INDIRECT(ADDRESS(ROW(),COLUMN()))=TRUNC(INDIRECT(ADDRESS(ROW(),COLUMN())))</formula>
    </cfRule>
  </conditionalFormatting>
  <conditionalFormatting sqref="AN27:AS27">
    <cfRule type="expression" dxfId="456" priority="404">
      <formula>INDIRECT(ADDRESS(ROW(),COLUMN()))=TRUNC(INDIRECT(ADDRESS(ROW(),COLUMN())))</formula>
    </cfRule>
  </conditionalFormatting>
  <conditionalFormatting sqref="AT28">
    <cfRule type="expression" dxfId="455" priority="403">
      <formula>INDIRECT(ADDRESS(ROW(),COLUMN()))=TRUNC(INDIRECT(ADDRESS(ROW(),COLUMN())))</formula>
    </cfRule>
  </conditionalFormatting>
  <conditionalFormatting sqref="AT27">
    <cfRule type="expression" dxfId="454" priority="402">
      <formula>INDIRECT(ADDRESS(ROW(),COLUMN()))=TRUNC(INDIRECT(ADDRESS(ROW(),COLUMN())))</formula>
    </cfRule>
  </conditionalFormatting>
  <conditionalFormatting sqref="AU28:AV28">
    <cfRule type="expression" dxfId="453" priority="401">
      <formula>INDIRECT(ADDRESS(ROW(),COLUMN()))=TRUNC(INDIRECT(ADDRESS(ROW(),COLUMN())))</formula>
    </cfRule>
  </conditionalFormatting>
  <conditionalFormatting sqref="AU27:AV27">
    <cfRule type="expression" dxfId="452" priority="400">
      <formula>INDIRECT(ADDRESS(ROW(),COLUMN()))=TRUNC(INDIRECT(ADDRESS(ROW(),COLUMN())))</formula>
    </cfRule>
  </conditionalFormatting>
  <conditionalFormatting sqref="R31">
    <cfRule type="expression" dxfId="451" priority="399">
      <formula>INDIRECT(ADDRESS(ROW(),COLUMN()))=TRUNC(INDIRECT(ADDRESS(ROW(),COLUMN())))</formula>
    </cfRule>
  </conditionalFormatting>
  <conditionalFormatting sqref="R30">
    <cfRule type="expression" dxfId="450" priority="398">
      <formula>INDIRECT(ADDRESS(ROW(),COLUMN()))=TRUNC(INDIRECT(ADDRESS(ROW(),COLUMN())))</formula>
    </cfRule>
  </conditionalFormatting>
  <conditionalFormatting sqref="S31:X31">
    <cfRule type="expression" dxfId="449" priority="397">
      <formula>INDIRECT(ADDRESS(ROW(),COLUMN()))=TRUNC(INDIRECT(ADDRESS(ROW(),COLUMN())))</formula>
    </cfRule>
  </conditionalFormatting>
  <conditionalFormatting sqref="S30:X30">
    <cfRule type="expression" dxfId="448" priority="396">
      <formula>INDIRECT(ADDRESS(ROW(),COLUMN()))=TRUNC(INDIRECT(ADDRESS(ROW(),COLUMN())))</formula>
    </cfRule>
  </conditionalFormatting>
  <conditionalFormatting sqref="AW30:AZ31">
    <cfRule type="expression" dxfId="447" priority="395">
      <formula>INDIRECT(ADDRESS(ROW(),COLUMN()))=TRUNC(INDIRECT(ADDRESS(ROW(),COLUMN())))</formula>
    </cfRule>
  </conditionalFormatting>
  <conditionalFormatting sqref="Y31">
    <cfRule type="expression" dxfId="446" priority="394">
      <formula>INDIRECT(ADDRESS(ROW(),COLUMN()))=TRUNC(INDIRECT(ADDRESS(ROW(),COLUMN())))</formula>
    </cfRule>
  </conditionalFormatting>
  <conditionalFormatting sqref="Y30">
    <cfRule type="expression" dxfId="445" priority="393">
      <formula>INDIRECT(ADDRESS(ROW(),COLUMN()))=TRUNC(INDIRECT(ADDRESS(ROW(),COLUMN())))</formula>
    </cfRule>
  </conditionalFormatting>
  <conditionalFormatting sqref="Z31:AE31">
    <cfRule type="expression" dxfId="444" priority="392">
      <formula>INDIRECT(ADDRESS(ROW(),COLUMN()))=TRUNC(INDIRECT(ADDRESS(ROW(),COLUMN())))</formula>
    </cfRule>
  </conditionalFormatting>
  <conditionalFormatting sqref="Z30:AE30">
    <cfRule type="expression" dxfId="443" priority="391">
      <formula>INDIRECT(ADDRESS(ROW(),COLUMN()))=TRUNC(INDIRECT(ADDRESS(ROW(),COLUMN())))</formula>
    </cfRule>
  </conditionalFormatting>
  <conditionalFormatting sqref="AF31">
    <cfRule type="expression" dxfId="442" priority="390">
      <formula>INDIRECT(ADDRESS(ROW(),COLUMN()))=TRUNC(INDIRECT(ADDRESS(ROW(),COLUMN())))</formula>
    </cfRule>
  </conditionalFormatting>
  <conditionalFormatting sqref="AF30">
    <cfRule type="expression" dxfId="441" priority="389">
      <formula>INDIRECT(ADDRESS(ROW(),COLUMN()))=TRUNC(INDIRECT(ADDRESS(ROW(),COLUMN())))</formula>
    </cfRule>
  </conditionalFormatting>
  <conditionalFormatting sqref="AG31:AL31">
    <cfRule type="expression" dxfId="440" priority="388">
      <formula>INDIRECT(ADDRESS(ROW(),COLUMN()))=TRUNC(INDIRECT(ADDRESS(ROW(),COLUMN())))</formula>
    </cfRule>
  </conditionalFormatting>
  <conditionalFormatting sqref="AG30:AL30">
    <cfRule type="expression" dxfId="439" priority="387">
      <formula>INDIRECT(ADDRESS(ROW(),COLUMN()))=TRUNC(INDIRECT(ADDRESS(ROW(),COLUMN())))</formula>
    </cfRule>
  </conditionalFormatting>
  <conditionalFormatting sqref="AM31">
    <cfRule type="expression" dxfId="438" priority="386">
      <formula>INDIRECT(ADDRESS(ROW(),COLUMN()))=TRUNC(INDIRECT(ADDRESS(ROW(),COLUMN())))</formula>
    </cfRule>
  </conditionalFormatting>
  <conditionalFormatting sqref="AM30">
    <cfRule type="expression" dxfId="437" priority="385">
      <formula>INDIRECT(ADDRESS(ROW(),COLUMN()))=TRUNC(INDIRECT(ADDRESS(ROW(),COLUMN())))</formula>
    </cfRule>
  </conditionalFormatting>
  <conditionalFormatting sqref="AN31:AS31">
    <cfRule type="expression" dxfId="436" priority="384">
      <formula>INDIRECT(ADDRESS(ROW(),COLUMN()))=TRUNC(INDIRECT(ADDRESS(ROW(),COLUMN())))</formula>
    </cfRule>
  </conditionalFormatting>
  <conditionalFormatting sqref="AN30:AS30">
    <cfRule type="expression" dxfId="435" priority="383">
      <formula>INDIRECT(ADDRESS(ROW(),COLUMN()))=TRUNC(INDIRECT(ADDRESS(ROW(),COLUMN())))</formula>
    </cfRule>
  </conditionalFormatting>
  <conditionalFormatting sqref="AT31">
    <cfRule type="expression" dxfId="434" priority="382">
      <formula>INDIRECT(ADDRESS(ROW(),COLUMN()))=TRUNC(INDIRECT(ADDRESS(ROW(),COLUMN())))</formula>
    </cfRule>
  </conditionalFormatting>
  <conditionalFormatting sqref="AT30">
    <cfRule type="expression" dxfId="433" priority="381">
      <formula>INDIRECT(ADDRESS(ROW(),COLUMN()))=TRUNC(INDIRECT(ADDRESS(ROW(),COLUMN())))</formula>
    </cfRule>
  </conditionalFormatting>
  <conditionalFormatting sqref="AU31:AV31">
    <cfRule type="expression" dxfId="432" priority="380">
      <formula>INDIRECT(ADDRESS(ROW(),COLUMN()))=TRUNC(INDIRECT(ADDRESS(ROW(),COLUMN())))</formula>
    </cfRule>
  </conditionalFormatting>
  <conditionalFormatting sqref="AU30:AV30">
    <cfRule type="expression" dxfId="431" priority="379">
      <formula>INDIRECT(ADDRESS(ROW(),COLUMN()))=TRUNC(INDIRECT(ADDRESS(ROW(),COLUMN())))</formula>
    </cfRule>
  </conditionalFormatting>
  <conditionalFormatting sqref="R34">
    <cfRule type="expression" dxfId="430" priority="378">
      <formula>INDIRECT(ADDRESS(ROW(),COLUMN()))=TRUNC(INDIRECT(ADDRESS(ROW(),COLUMN())))</formula>
    </cfRule>
  </conditionalFormatting>
  <conditionalFormatting sqref="R33">
    <cfRule type="expression" dxfId="429" priority="377">
      <formula>INDIRECT(ADDRESS(ROW(),COLUMN()))=TRUNC(INDIRECT(ADDRESS(ROW(),COLUMN())))</formula>
    </cfRule>
  </conditionalFormatting>
  <conditionalFormatting sqref="S34:X34">
    <cfRule type="expression" dxfId="428" priority="376">
      <formula>INDIRECT(ADDRESS(ROW(),COLUMN()))=TRUNC(INDIRECT(ADDRESS(ROW(),COLUMN())))</formula>
    </cfRule>
  </conditionalFormatting>
  <conditionalFormatting sqref="S33:X33">
    <cfRule type="expression" dxfId="427" priority="375">
      <formula>INDIRECT(ADDRESS(ROW(),COLUMN()))=TRUNC(INDIRECT(ADDRESS(ROW(),COLUMN())))</formula>
    </cfRule>
  </conditionalFormatting>
  <conditionalFormatting sqref="AW33:AZ34">
    <cfRule type="expression" dxfId="426" priority="374">
      <formula>INDIRECT(ADDRESS(ROW(),COLUMN()))=TRUNC(INDIRECT(ADDRESS(ROW(),COLUMN())))</formula>
    </cfRule>
  </conditionalFormatting>
  <conditionalFormatting sqref="Y34">
    <cfRule type="expression" dxfId="425" priority="373">
      <formula>INDIRECT(ADDRESS(ROW(),COLUMN()))=TRUNC(INDIRECT(ADDRESS(ROW(),COLUMN())))</formula>
    </cfRule>
  </conditionalFormatting>
  <conditionalFormatting sqref="Y33">
    <cfRule type="expression" dxfId="424" priority="372">
      <formula>INDIRECT(ADDRESS(ROW(),COLUMN()))=TRUNC(INDIRECT(ADDRESS(ROW(),COLUMN())))</formula>
    </cfRule>
  </conditionalFormatting>
  <conditionalFormatting sqref="Z34:AE34">
    <cfRule type="expression" dxfId="423" priority="371">
      <formula>INDIRECT(ADDRESS(ROW(),COLUMN()))=TRUNC(INDIRECT(ADDRESS(ROW(),COLUMN())))</formula>
    </cfRule>
  </conditionalFormatting>
  <conditionalFormatting sqref="Z33:AE33">
    <cfRule type="expression" dxfId="422" priority="370">
      <formula>INDIRECT(ADDRESS(ROW(),COLUMN()))=TRUNC(INDIRECT(ADDRESS(ROW(),COLUMN())))</formula>
    </cfRule>
  </conditionalFormatting>
  <conditionalFormatting sqref="AF34">
    <cfRule type="expression" dxfId="421" priority="369">
      <formula>INDIRECT(ADDRESS(ROW(),COLUMN()))=TRUNC(INDIRECT(ADDRESS(ROW(),COLUMN())))</formula>
    </cfRule>
  </conditionalFormatting>
  <conditionalFormatting sqref="AF33">
    <cfRule type="expression" dxfId="420" priority="368">
      <formula>INDIRECT(ADDRESS(ROW(),COLUMN()))=TRUNC(INDIRECT(ADDRESS(ROW(),COLUMN())))</formula>
    </cfRule>
  </conditionalFormatting>
  <conditionalFormatting sqref="AG34:AL34">
    <cfRule type="expression" dxfId="419" priority="367">
      <formula>INDIRECT(ADDRESS(ROW(),COLUMN()))=TRUNC(INDIRECT(ADDRESS(ROW(),COLUMN())))</formula>
    </cfRule>
  </conditionalFormatting>
  <conditionalFormatting sqref="AG33:AL33">
    <cfRule type="expression" dxfId="418" priority="366">
      <formula>INDIRECT(ADDRESS(ROW(),COLUMN()))=TRUNC(INDIRECT(ADDRESS(ROW(),COLUMN())))</formula>
    </cfRule>
  </conditionalFormatting>
  <conditionalFormatting sqref="AM34">
    <cfRule type="expression" dxfId="417" priority="365">
      <formula>INDIRECT(ADDRESS(ROW(),COLUMN()))=TRUNC(INDIRECT(ADDRESS(ROW(),COLUMN())))</formula>
    </cfRule>
  </conditionalFormatting>
  <conditionalFormatting sqref="AM33">
    <cfRule type="expression" dxfId="416" priority="364">
      <formula>INDIRECT(ADDRESS(ROW(),COLUMN()))=TRUNC(INDIRECT(ADDRESS(ROW(),COLUMN())))</formula>
    </cfRule>
  </conditionalFormatting>
  <conditionalFormatting sqref="AN34:AS34">
    <cfRule type="expression" dxfId="415" priority="363">
      <formula>INDIRECT(ADDRESS(ROW(),COLUMN()))=TRUNC(INDIRECT(ADDRESS(ROW(),COLUMN())))</formula>
    </cfRule>
  </conditionalFormatting>
  <conditionalFormatting sqref="AN33:AS33">
    <cfRule type="expression" dxfId="414" priority="362">
      <formula>INDIRECT(ADDRESS(ROW(),COLUMN()))=TRUNC(INDIRECT(ADDRESS(ROW(),COLUMN())))</formula>
    </cfRule>
  </conditionalFormatting>
  <conditionalFormatting sqref="AT34">
    <cfRule type="expression" dxfId="413" priority="361">
      <formula>INDIRECT(ADDRESS(ROW(),COLUMN()))=TRUNC(INDIRECT(ADDRESS(ROW(),COLUMN())))</formula>
    </cfRule>
  </conditionalFormatting>
  <conditionalFormatting sqref="AT33">
    <cfRule type="expression" dxfId="412" priority="360">
      <formula>INDIRECT(ADDRESS(ROW(),COLUMN()))=TRUNC(INDIRECT(ADDRESS(ROW(),COLUMN())))</formula>
    </cfRule>
  </conditionalFormatting>
  <conditionalFormatting sqref="AU34:AV34">
    <cfRule type="expression" dxfId="411" priority="359">
      <formula>INDIRECT(ADDRESS(ROW(),COLUMN()))=TRUNC(INDIRECT(ADDRESS(ROW(),COLUMN())))</formula>
    </cfRule>
  </conditionalFormatting>
  <conditionalFormatting sqref="AU33:AV33">
    <cfRule type="expression" dxfId="410" priority="358">
      <formula>INDIRECT(ADDRESS(ROW(),COLUMN()))=TRUNC(INDIRECT(ADDRESS(ROW(),COLUMN())))</formula>
    </cfRule>
  </conditionalFormatting>
  <conditionalFormatting sqref="R37">
    <cfRule type="expression" dxfId="409" priority="357">
      <formula>INDIRECT(ADDRESS(ROW(),COLUMN()))=TRUNC(INDIRECT(ADDRESS(ROW(),COLUMN())))</formula>
    </cfRule>
  </conditionalFormatting>
  <conditionalFormatting sqref="R36">
    <cfRule type="expression" dxfId="408" priority="356">
      <formula>INDIRECT(ADDRESS(ROW(),COLUMN()))=TRUNC(INDIRECT(ADDRESS(ROW(),COLUMN())))</formula>
    </cfRule>
  </conditionalFormatting>
  <conditionalFormatting sqref="S37:X37">
    <cfRule type="expression" dxfId="407" priority="355">
      <formula>INDIRECT(ADDRESS(ROW(),COLUMN()))=TRUNC(INDIRECT(ADDRESS(ROW(),COLUMN())))</formula>
    </cfRule>
  </conditionalFormatting>
  <conditionalFormatting sqref="S36:X36">
    <cfRule type="expression" dxfId="406" priority="354">
      <formula>INDIRECT(ADDRESS(ROW(),COLUMN()))=TRUNC(INDIRECT(ADDRESS(ROW(),COLUMN())))</formula>
    </cfRule>
  </conditionalFormatting>
  <conditionalFormatting sqref="AW36:AZ37">
    <cfRule type="expression" dxfId="405" priority="353">
      <formula>INDIRECT(ADDRESS(ROW(),COLUMN()))=TRUNC(INDIRECT(ADDRESS(ROW(),COLUMN())))</formula>
    </cfRule>
  </conditionalFormatting>
  <conditionalFormatting sqref="Y37">
    <cfRule type="expression" dxfId="404" priority="352">
      <formula>INDIRECT(ADDRESS(ROW(),COLUMN()))=TRUNC(INDIRECT(ADDRESS(ROW(),COLUMN())))</formula>
    </cfRule>
  </conditionalFormatting>
  <conditionalFormatting sqref="Y36">
    <cfRule type="expression" dxfId="403" priority="351">
      <formula>INDIRECT(ADDRESS(ROW(),COLUMN()))=TRUNC(INDIRECT(ADDRESS(ROW(),COLUMN())))</formula>
    </cfRule>
  </conditionalFormatting>
  <conditionalFormatting sqref="Z37:AE37">
    <cfRule type="expression" dxfId="402" priority="350">
      <formula>INDIRECT(ADDRESS(ROW(),COLUMN()))=TRUNC(INDIRECT(ADDRESS(ROW(),COLUMN())))</formula>
    </cfRule>
  </conditionalFormatting>
  <conditionalFormatting sqref="Z36:AE36">
    <cfRule type="expression" dxfId="401" priority="349">
      <formula>INDIRECT(ADDRESS(ROW(),COLUMN()))=TRUNC(INDIRECT(ADDRESS(ROW(),COLUMN())))</formula>
    </cfRule>
  </conditionalFormatting>
  <conditionalFormatting sqref="AF37">
    <cfRule type="expression" dxfId="400" priority="348">
      <formula>INDIRECT(ADDRESS(ROW(),COLUMN()))=TRUNC(INDIRECT(ADDRESS(ROW(),COLUMN())))</formula>
    </cfRule>
  </conditionalFormatting>
  <conditionalFormatting sqref="AF36">
    <cfRule type="expression" dxfId="399" priority="347">
      <formula>INDIRECT(ADDRESS(ROW(),COLUMN()))=TRUNC(INDIRECT(ADDRESS(ROW(),COLUMN())))</formula>
    </cfRule>
  </conditionalFormatting>
  <conditionalFormatting sqref="AG37:AL37">
    <cfRule type="expression" dxfId="398" priority="346">
      <formula>INDIRECT(ADDRESS(ROW(),COLUMN()))=TRUNC(INDIRECT(ADDRESS(ROW(),COLUMN())))</formula>
    </cfRule>
  </conditionalFormatting>
  <conditionalFormatting sqref="AG36:AL36">
    <cfRule type="expression" dxfId="397" priority="345">
      <formula>INDIRECT(ADDRESS(ROW(),COLUMN()))=TRUNC(INDIRECT(ADDRESS(ROW(),COLUMN())))</formula>
    </cfRule>
  </conditionalFormatting>
  <conditionalFormatting sqref="AM37">
    <cfRule type="expression" dxfId="396" priority="344">
      <formula>INDIRECT(ADDRESS(ROW(),COLUMN()))=TRUNC(INDIRECT(ADDRESS(ROW(),COLUMN())))</formula>
    </cfRule>
  </conditionalFormatting>
  <conditionalFormatting sqref="AM36">
    <cfRule type="expression" dxfId="395" priority="343">
      <formula>INDIRECT(ADDRESS(ROW(),COLUMN()))=TRUNC(INDIRECT(ADDRESS(ROW(),COLUMN())))</formula>
    </cfRule>
  </conditionalFormatting>
  <conditionalFormatting sqref="AN37:AS37">
    <cfRule type="expression" dxfId="394" priority="342">
      <formula>INDIRECT(ADDRESS(ROW(),COLUMN()))=TRUNC(INDIRECT(ADDRESS(ROW(),COLUMN())))</formula>
    </cfRule>
  </conditionalFormatting>
  <conditionalFormatting sqref="AN36:AS36">
    <cfRule type="expression" dxfId="393" priority="341">
      <formula>INDIRECT(ADDRESS(ROW(),COLUMN()))=TRUNC(INDIRECT(ADDRESS(ROW(),COLUMN())))</formula>
    </cfRule>
  </conditionalFormatting>
  <conditionalFormatting sqref="AT37">
    <cfRule type="expression" dxfId="392" priority="340">
      <formula>INDIRECT(ADDRESS(ROW(),COLUMN()))=TRUNC(INDIRECT(ADDRESS(ROW(),COLUMN())))</formula>
    </cfRule>
  </conditionalFormatting>
  <conditionalFormatting sqref="AT36">
    <cfRule type="expression" dxfId="391" priority="339">
      <formula>INDIRECT(ADDRESS(ROW(),COLUMN()))=TRUNC(INDIRECT(ADDRESS(ROW(),COLUMN())))</formula>
    </cfRule>
  </conditionalFormatting>
  <conditionalFormatting sqref="AU37:AV37">
    <cfRule type="expression" dxfId="390" priority="338">
      <formula>INDIRECT(ADDRESS(ROW(),COLUMN()))=TRUNC(INDIRECT(ADDRESS(ROW(),COLUMN())))</formula>
    </cfRule>
  </conditionalFormatting>
  <conditionalFormatting sqref="AU36:AV36">
    <cfRule type="expression" dxfId="389" priority="337">
      <formula>INDIRECT(ADDRESS(ROW(),COLUMN()))=TRUNC(INDIRECT(ADDRESS(ROW(),COLUMN())))</formula>
    </cfRule>
  </conditionalFormatting>
  <conditionalFormatting sqref="R40">
    <cfRule type="expression" dxfId="388" priority="336">
      <formula>INDIRECT(ADDRESS(ROW(),COLUMN()))=TRUNC(INDIRECT(ADDRESS(ROW(),COLUMN())))</formula>
    </cfRule>
  </conditionalFormatting>
  <conditionalFormatting sqref="R39">
    <cfRule type="expression" dxfId="387" priority="335">
      <formula>INDIRECT(ADDRESS(ROW(),COLUMN()))=TRUNC(INDIRECT(ADDRESS(ROW(),COLUMN())))</formula>
    </cfRule>
  </conditionalFormatting>
  <conditionalFormatting sqref="S40:X40">
    <cfRule type="expression" dxfId="386" priority="334">
      <formula>INDIRECT(ADDRESS(ROW(),COLUMN()))=TRUNC(INDIRECT(ADDRESS(ROW(),COLUMN())))</formula>
    </cfRule>
  </conditionalFormatting>
  <conditionalFormatting sqref="S39:X39">
    <cfRule type="expression" dxfId="385" priority="333">
      <formula>INDIRECT(ADDRESS(ROW(),COLUMN()))=TRUNC(INDIRECT(ADDRESS(ROW(),COLUMN())))</formula>
    </cfRule>
  </conditionalFormatting>
  <conditionalFormatting sqref="AW39:AZ40">
    <cfRule type="expression" dxfId="384" priority="332">
      <formula>INDIRECT(ADDRESS(ROW(),COLUMN()))=TRUNC(INDIRECT(ADDRESS(ROW(),COLUMN())))</formula>
    </cfRule>
  </conditionalFormatting>
  <conditionalFormatting sqref="Y40">
    <cfRule type="expression" dxfId="383" priority="331">
      <formula>INDIRECT(ADDRESS(ROW(),COLUMN()))=TRUNC(INDIRECT(ADDRESS(ROW(),COLUMN())))</formula>
    </cfRule>
  </conditionalFormatting>
  <conditionalFormatting sqref="Y39">
    <cfRule type="expression" dxfId="382" priority="330">
      <formula>INDIRECT(ADDRESS(ROW(),COLUMN()))=TRUNC(INDIRECT(ADDRESS(ROW(),COLUMN())))</formula>
    </cfRule>
  </conditionalFormatting>
  <conditionalFormatting sqref="Z40:AE40">
    <cfRule type="expression" dxfId="381" priority="329">
      <formula>INDIRECT(ADDRESS(ROW(),COLUMN()))=TRUNC(INDIRECT(ADDRESS(ROW(),COLUMN())))</formula>
    </cfRule>
  </conditionalFormatting>
  <conditionalFormatting sqref="Z39:AE39">
    <cfRule type="expression" dxfId="380" priority="328">
      <formula>INDIRECT(ADDRESS(ROW(),COLUMN()))=TRUNC(INDIRECT(ADDRESS(ROW(),COLUMN())))</formula>
    </cfRule>
  </conditionalFormatting>
  <conditionalFormatting sqref="AF40">
    <cfRule type="expression" dxfId="379" priority="327">
      <formula>INDIRECT(ADDRESS(ROW(),COLUMN()))=TRUNC(INDIRECT(ADDRESS(ROW(),COLUMN())))</formula>
    </cfRule>
  </conditionalFormatting>
  <conditionalFormatting sqref="AF39">
    <cfRule type="expression" dxfId="378" priority="326">
      <formula>INDIRECT(ADDRESS(ROW(),COLUMN()))=TRUNC(INDIRECT(ADDRESS(ROW(),COLUMN())))</formula>
    </cfRule>
  </conditionalFormatting>
  <conditionalFormatting sqref="AG40:AL40">
    <cfRule type="expression" dxfId="377" priority="325">
      <formula>INDIRECT(ADDRESS(ROW(),COLUMN()))=TRUNC(INDIRECT(ADDRESS(ROW(),COLUMN())))</formula>
    </cfRule>
  </conditionalFormatting>
  <conditionalFormatting sqref="AG39:AL39">
    <cfRule type="expression" dxfId="376" priority="324">
      <formula>INDIRECT(ADDRESS(ROW(),COLUMN()))=TRUNC(INDIRECT(ADDRESS(ROW(),COLUMN())))</formula>
    </cfRule>
  </conditionalFormatting>
  <conditionalFormatting sqref="AM40">
    <cfRule type="expression" dxfId="375" priority="323">
      <formula>INDIRECT(ADDRESS(ROW(),COLUMN()))=TRUNC(INDIRECT(ADDRESS(ROW(),COLUMN())))</formula>
    </cfRule>
  </conditionalFormatting>
  <conditionalFormatting sqref="AM39">
    <cfRule type="expression" dxfId="374" priority="322">
      <formula>INDIRECT(ADDRESS(ROW(),COLUMN()))=TRUNC(INDIRECT(ADDRESS(ROW(),COLUMN())))</formula>
    </cfRule>
  </conditionalFormatting>
  <conditionalFormatting sqref="AN40:AS40">
    <cfRule type="expression" dxfId="373" priority="321">
      <formula>INDIRECT(ADDRESS(ROW(),COLUMN()))=TRUNC(INDIRECT(ADDRESS(ROW(),COLUMN())))</formula>
    </cfRule>
  </conditionalFormatting>
  <conditionalFormatting sqref="AN39:AS39">
    <cfRule type="expression" dxfId="372" priority="320">
      <formula>INDIRECT(ADDRESS(ROW(),COLUMN()))=TRUNC(INDIRECT(ADDRESS(ROW(),COLUMN())))</formula>
    </cfRule>
  </conditionalFormatting>
  <conditionalFormatting sqref="AT40">
    <cfRule type="expression" dxfId="371" priority="319">
      <formula>INDIRECT(ADDRESS(ROW(),COLUMN()))=TRUNC(INDIRECT(ADDRESS(ROW(),COLUMN())))</formula>
    </cfRule>
  </conditionalFormatting>
  <conditionalFormatting sqref="AT39">
    <cfRule type="expression" dxfId="370" priority="318">
      <formula>INDIRECT(ADDRESS(ROW(),COLUMN()))=TRUNC(INDIRECT(ADDRESS(ROW(),COLUMN())))</formula>
    </cfRule>
  </conditionalFormatting>
  <conditionalFormatting sqref="AU40:AV40">
    <cfRule type="expression" dxfId="369" priority="317">
      <formula>INDIRECT(ADDRESS(ROW(),COLUMN()))=TRUNC(INDIRECT(ADDRESS(ROW(),COLUMN())))</formula>
    </cfRule>
  </conditionalFormatting>
  <conditionalFormatting sqref="AU39:AV39">
    <cfRule type="expression" dxfId="368" priority="316">
      <formula>INDIRECT(ADDRESS(ROW(),COLUMN()))=TRUNC(INDIRECT(ADDRESS(ROW(),COLUMN())))</formula>
    </cfRule>
  </conditionalFormatting>
  <conditionalFormatting sqref="R43">
    <cfRule type="expression" dxfId="367" priority="315">
      <formula>INDIRECT(ADDRESS(ROW(),COLUMN()))=TRUNC(INDIRECT(ADDRESS(ROW(),COLUMN())))</formula>
    </cfRule>
  </conditionalFormatting>
  <conditionalFormatting sqref="R42">
    <cfRule type="expression" dxfId="366" priority="314">
      <formula>INDIRECT(ADDRESS(ROW(),COLUMN()))=TRUNC(INDIRECT(ADDRESS(ROW(),COLUMN())))</formula>
    </cfRule>
  </conditionalFormatting>
  <conditionalFormatting sqref="S43:X43">
    <cfRule type="expression" dxfId="365" priority="313">
      <formula>INDIRECT(ADDRESS(ROW(),COLUMN()))=TRUNC(INDIRECT(ADDRESS(ROW(),COLUMN())))</formula>
    </cfRule>
  </conditionalFormatting>
  <conditionalFormatting sqref="S42:X42">
    <cfRule type="expression" dxfId="364" priority="312">
      <formula>INDIRECT(ADDRESS(ROW(),COLUMN()))=TRUNC(INDIRECT(ADDRESS(ROW(),COLUMN())))</formula>
    </cfRule>
  </conditionalFormatting>
  <conditionalFormatting sqref="AW42:AZ43">
    <cfRule type="expression" dxfId="363" priority="311">
      <formula>INDIRECT(ADDRESS(ROW(),COLUMN()))=TRUNC(INDIRECT(ADDRESS(ROW(),COLUMN())))</formula>
    </cfRule>
  </conditionalFormatting>
  <conditionalFormatting sqref="Y43">
    <cfRule type="expression" dxfId="362" priority="310">
      <formula>INDIRECT(ADDRESS(ROW(),COLUMN()))=TRUNC(INDIRECT(ADDRESS(ROW(),COLUMN())))</formula>
    </cfRule>
  </conditionalFormatting>
  <conditionalFormatting sqref="Y42">
    <cfRule type="expression" dxfId="361" priority="309">
      <formula>INDIRECT(ADDRESS(ROW(),COLUMN()))=TRUNC(INDIRECT(ADDRESS(ROW(),COLUMN())))</formula>
    </cfRule>
  </conditionalFormatting>
  <conditionalFormatting sqref="Z43:AE43">
    <cfRule type="expression" dxfId="360" priority="308">
      <formula>INDIRECT(ADDRESS(ROW(),COLUMN()))=TRUNC(INDIRECT(ADDRESS(ROW(),COLUMN())))</formula>
    </cfRule>
  </conditionalFormatting>
  <conditionalFormatting sqref="Z42:AE42">
    <cfRule type="expression" dxfId="359" priority="307">
      <formula>INDIRECT(ADDRESS(ROW(),COLUMN()))=TRUNC(INDIRECT(ADDRESS(ROW(),COLUMN())))</formula>
    </cfRule>
  </conditionalFormatting>
  <conditionalFormatting sqref="AF43">
    <cfRule type="expression" dxfId="358" priority="306">
      <formula>INDIRECT(ADDRESS(ROW(),COLUMN()))=TRUNC(INDIRECT(ADDRESS(ROW(),COLUMN())))</formula>
    </cfRule>
  </conditionalFormatting>
  <conditionalFormatting sqref="AF42">
    <cfRule type="expression" dxfId="357" priority="305">
      <formula>INDIRECT(ADDRESS(ROW(),COLUMN()))=TRUNC(INDIRECT(ADDRESS(ROW(),COLUMN())))</formula>
    </cfRule>
  </conditionalFormatting>
  <conditionalFormatting sqref="AG43:AL43">
    <cfRule type="expression" dxfId="356" priority="304">
      <formula>INDIRECT(ADDRESS(ROW(),COLUMN()))=TRUNC(INDIRECT(ADDRESS(ROW(),COLUMN())))</formula>
    </cfRule>
  </conditionalFormatting>
  <conditionalFormatting sqref="AG42:AL42">
    <cfRule type="expression" dxfId="355" priority="303">
      <formula>INDIRECT(ADDRESS(ROW(),COLUMN()))=TRUNC(INDIRECT(ADDRESS(ROW(),COLUMN())))</formula>
    </cfRule>
  </conditionalFormatting>
  <conditionalFormatting sqref="AM43">
    <cfRule type="expression" dxfId="354" priority="302">
      <formula>INDIRECT(ADDRESS(ROW(),COLUMN()))=TRUNC(INDIRECT(ADDRESS(ROW(),COLUMN())))</formula>
    </cfRule>
  </conditionalFormatting>
  <conditionalFormatting sqref="AM42">
    <cfRule type="expression" dxfId="353" priority="301">
      <formula>INDIRECT(ADDRESS(ROW(),COLUMN()))=TRUNC(INDIRECT(ADDRESS(ROW(),COLUMN())))</formula>
    </cfRule>
  </conditionalFormatting>
  <conditionalFormatting sqref="AN43:AS43">
    <cfRule type="expression" dxfId="352" priority="300">
      <formula>INDIRECT(ADDRESS(ROW(),COLUMN()))=TRUNC(INDIRECT(ADDRESS(ROW(),COLUMN())))</formula>
    </cfRule>
  </conditionalFormatting>
  <conditionalFormatting sqref="AN42:AS42">
    <cfRule type="expression" dxfId="351" priority="299">
      <formula>INDIRECT(ADDRESS(ROW(),COLUMN()))=TRUNC(INDIRECT(ADDRESS(ROW(),COLUMN())))</formula>
    </cfRule>
  </conditionalFormatting>
  <conditionalFormatting sqref="AT43">
    <cfRule type="expression" dxfId="350" priority="298">
      <formula>INDIRECT(ADDRESS(ROW(),COLUMN()))=TRUNC(INDIRECT(ADDRESS(ROW(),COLUMN())))</formula>
    </cfRule>
  </conditionalFormatting>
  <conditionalFormatting sqref="AT42">
    <cfRule type="expression" dxfId="349" priority="297">
      <formula>INDIRECT(ADDRESS(ROW(),COLUMN()))=TRUNC(INDIRECT(ADDRESS(ROW(),COLUMN())))</formula>
    </cfRule>
  </conditionalFormatting>
  <conditionalFormatting sqref="AU43:AV43">
    <cfRule type="expression" dxfId="348" priority="296">
      <formula>INDIRECT(ADDRESS(ROW(),COLUMN()))=TRUNC(INDIRECT(ADDRESS(ROW(),COLUMN())))</formula>
    </cfRule>
  </conditionalFormatting>
  <conditionalFormatting sqref="AU42:AV42">
    <cfRule type="expression" dxfId="347" priority="295">
      <formula>INDIRECT(ADDRESS(ROW(),COLUMN()))=TRUNC(INDIRECT(ADDRESS(ROW(),COLUMN())))</formula>
    </cfRule>
  </conditionalFormatting>
  <conditionalFormatting sqref="R46">
    <cfRule type="expression" dxfId="346" priority="294">
      <formula>INDIRECT(ADDRESS(ROW(),COLUMN()))=TRUNC(INDIRECT(ADDRESS(ROW(),COLUMN())))</formula>
    </cfRule>
  </conditionalFormatting>
  <conditionalFormatting sqref="R45">
    <cfRule type="expression" dxfId="345" priority="293">
      <formula>INDIRECT(ADDRESS(ROW(),COLUMN()))=TRUNC(INDIRECT(ADDRESS(ROW(),COLUMN())))</formula>
    </cfRule>
  </conditionalFormatting>
  <conditionalFormatting sqref="S46:X46">
    <cfRule type="expression" dxfId="344" priority="292">
      <formula>INDIRECT(ADDRESS(ROW(),COLUMN()))=TRUNC(INDIRECT(ADDRESS(ROW(),COLUMN())))</formula>
    </cfRule>
  </conditionalFormatting>
  <conditionalFormatting sqref="S45:X45">
    <cfRule type="expression" dxfId="343" priority="291">
      <formula>INDIRECT(ADDRESS(ROW(),COLUMN()))=TRUNC(INDIRECT(ADDRESS(ROW(),COLUMN())))</formula>
    </cfRule>
  </conditionalFormatting>
  <conditionalFormatting sqref="AW45:AZ46">
    <cfRule type="expression" dxfId="342" priority="290">
      <formula>INDIRECT(ADDRESS(ROW(),COLUMN()))=TRUNC(INDIRECT(ADDRESS(ROW(),COLUMN())))</formula>
    </cfRule>
  </conditionalFormatting>
  <conditionalFormatting sqref="Y46">
    <cfRule type="expression" dxfId="341" priority="289">
      <formula>INDIRECT(ADDRESS(ROW(),COLUMN()))=TRUNC(INDIRECT(ADDRESS(ROW(),COLUMN())))</formula>
    </cfRule>
  </conditionalFormatting>
  <conditionalFormatting sqref="Y45">
    <cfRule type="expression" dxfId="340" priority="288">
      <formula>INDIRECT(ADDRESS(ROW(),COLUMN()))=TRUNC(INDIRECT(ADDRESS(ROW(),COLUMN())))</formula>
    </cfRule>
  </conditionalFormatting>
  <conditionalFormatting sqref="Z46:AE46">
    <cfRule type="expression" dxfId="339" priority="287">
      <formula>INDIRECT(ADDRESS(ROW(),COLUMN()))=TRUNC(INDIRECT(ADDRESS(ROW(),COLUMN())))</formula>
    </cfRule>
  </conditionalFormatting>
  <conditionalFormatting sqref="Z45:AE45">
    <cfRule type="expression" dxfId="338" priority="286">
      <formula>INDIRECT(ADDRESS(ROW(),COLUMN()))=TRUNC(INDIRECT(ADDRESS(ROW(),COLUMN())))</formula>
    </cfRule>
  </conditionalFormatting>
  <conditionalFormatting sqref="AF46">
    <cfRule type="expression" dxfId="337" priority="285">
      <formula>INDIRECT(ADDRESS(ROW(),COLUMN()))=TRUNC(INDIRECT(ADDRESS(ROW(),COLUMN())))</formula>
    </cfRule>
  </conditionalFormatting>
  <conditionalFormatting sqref="AF45">
    <cfRule type="expression" dxfId="336" priority="284">
      <formula>INDIRECT(ADDRESS(ROW(),COLUMN()))=TRUNC(INDIRECT(ADDRESS(ROW(),COLUMN())))</formula>
    </cfRule>
  </conditionalFormatting>
  <conditionalFormatting sqref="AG46:AL46">
    <cfRule type="expression" dxfId="335" priority="283">
      <formula>INDIRECT(ADDRESS(ROW(),COLUMN()))=TRUNC(INDIRECT(ADDRESS(ROW(),COLUMN())))</formula>
    </cfRule>
  </conditionalFormatting>
  <conditionalFormatting sqref="AG45:AL45">
    <cfRule type="expression" dxfId="334" priority="282">
      <formula>INDIRECT(ADDRESS(ROW(),COLUMN()))=TRUNC(INDIRECT(ADDRESS(ROW(),COLUMN())))</formula>
    </cfRule>
  </conditionalFormatting>
  <conditionalFormatting sqref="AM46">
    <cfRule type="expression" dxfId="333" priority="281">
      <formula>INDIRECT(ADDRESS(ROW(),COLUMN()))=TRUNC(INDIRECT(ADDRESS(ROW(),COLUMN())))</formula>
    </cfRule>
  </conditionalFormatting>
  <conditionalFormatting sqref="AM45">
    <cfRule type="expression" dxfId="332" priority="280">
      <formula>INDIRECT(ADDRESS(ROW(),COLUMN()))=TRUNC(INDIRECT(ADDRESS(ROW(),COLUMN())))</formula>
    </cfRule>
  </conditionalFormatting>
  <conditionalFormatting sqref="AN46:AS46">
    <cfRule type="expression" dxfId="331" priority="279">
      <formula>INDIRECT(ADDRESS(ROW(),COLUMN()))=TRUNC(INDIRECT(ADDRESS(ROW(),COLUMN())))</formula>
    </cfRule>
  </conditionalFormatting>
  <conditionalFormatting sqref="AN45:AS45">
    <cfRule type="expression" dxfId="330" priority="278">
      <formula>INDIRECT(ADDRESS(ROW(),COLUMN()))=TRUNC(INDIRECT(ADDRESS(ROW(),COLUMN())))</formula>
    </cfRule>
  </conditionalFormatting>
  <conditionalFormatting sqref="AT46">
    <cfRule type="expression" dxfId="329" priority="277">
      <formula>INDIRECT(ADDRESS(ROW(),COLUMN()))=TRUNC(INDIRECT(ADDRESS(ROW(),COLUMN())))</formula>
    </cfRule>
  </conditionalFormatting>
  <conditionalFormatting sqref="AT45">
    <cfRule type="expression" dxfId="328" priority="276">
      <formula>INDIRECT(ADDRESS(ROW(),COLUMN()))=TRUNC(INDIRECT(ADDRESS(ROW(),COLUMN())))</formula>
    </cfRule>
  </conditionalFormatting>
  <conditionalFormatting sqref="AU46:AV46">
    <cfRule type="expression" dxfId="327" priority="275">
      <formula>INDIRECT(ADDRESS(ROW(),COLUMN()))=TRUNC(INDIRECT(ADDRESS(ROW(),COLUMN())))</formula>
    </cfRule>
  </conditionalFormatting>
  <conditionalFormatting sqref="AU45:AV45">
    <cfRule type="expression" dxfId="326" priority="274">
      <formula>INDIRECT(ADDRESS(ROW(),COLUMN()))=TRUNC(INDIRECT(ADDRESS(ROW(),COLUMN())))</formula>
    </cfRule>
  </conditionalFormatting>
  <conditionalFormatting sqref="R49">
    <cfRule type="expression" dxfId="325" priority="273">
      <formula>INDIRECT(ADDRESS(ROW(),COLUMN()))=TRUNC(INDIRECT(ADDRESS(ROW(),COLUMN())))</formula>
    </cfRule>
  </conditionalFormatting>
  <conditionalFormatting sqref="R48">
    <cfRule type="expression" dxfId="324" priority="272">
      <formula>INDIRECT(ADDRESS(ROW(),COLUMN()))=TRUNC(INDIRECT(ADDRESS(ROW(),COLUMN())))</formula>
    </cfRule>
  </conditionalFormatting>
  <conditionalFormatting sqref="S49:X49">
    <cfRule type="expression" dxfId="323" priority="271">
      <formula>INDIRECT(ADDRESS(ROW(),COLUMN()))=TRUNC(INDIRECT(ADDRESS(ROW(),COLUMN())))</formula>
    </cfRule>
  </conditionalFormatting>
  <conditionalFormatting sqref="S48:X48">
    <cfRule type="expression" dxfId="322" priority="270">
      <formula>INDIRECT(ADDRESS(ROW(),COLUMN()))=TRUNC(INDIRECT(ADDRESS(ROW(),COLUMN())))</formula>
    </cfRule>
  </conditionalFormatting>
  <conditionalFormatting sqref="AW48:AZ49">
    <cfRule type="expression" dxfId="321" priority="269">
      <formula>INDIRECT(ADDRESS(ROW(),COLUMN()))=TRUNC(INDIRECT(ADDRESS(ROW(),COLUMN())))</formula>
    </cfRule>
  </conditionalFormatting>
  <conditionalFormatting sqref="Y49">
    <cfRule type="expression" dxfId="320" priority="268">
      <formula>INDIRECT(ADDRESS(ROW(),COLUMN()))=TRUNC(INDIRECT(ADDRESS(ROW(),COLUMN())))</formula>
    </cfRule>
  </conditionalFormatting>
  <conditionalFormatting sqref="Y48">
    <cfRule type="expression" dxfId="319" priority="267">
      <formula>INDIRECT(ADDRESS(ROW(),COLUMN()))=TRUNC(INDIRECT(ADDRESS(ROW(),COLUMN())))</formula>
    </cfRule>
  </conditionalFormatting>
  <conditionalFormatting sqref="Z49:AE49">
    <cfRule type="expression" dxfId="318" priority="266">
      <formula>INDIRECT(ADDRESS(ROW(),COLUMN()))=TRUNC(INDIRECT(ADDRESS(ROW(),COLUMN())))</formula>
    </cfRule>
  </conditionalFormatting>
  <conditionalFormatting sqref="Z48:AE48">
    <cfRule type="expression" dxfId="317" priority="265">
      <formula>INDIRECT(ADDRESS(ROW(),COLUMN()))=TRUNC(INDIRECT(ADDRESS(ROW(),COLUMN())))</formula>
    </cfRule>
  </conditionalFormatting>
  <conditionalFormatting sqref="AF49">
    <cfRule type="expression" dxfId="316" priority="264">
      <formula>INDIRECT(ADDRESS(ROW(),COLUMN()))=TRUNC(INDIRECT(ADDRESS(ROW(),COLUMN())))</formula>
    </cfRule>
  </conditionalFormatting>
  <conditionalFormatting sqref="AF48">
    <cfRule type="expression" dxfId="315" priority="263">
      <formula>INDIRECT(ADDRESS(ROW(),COLUMN()))=TRUNC(INDIRECT(ADDRESS(ROW(),COLUMN())))</formula>
    </cfRule>
  </conditionalFormatting>
  <conditionalFormatting sqref="AG49:AL49">
    <cfRule type="expression" dxfId="314" priority="262">
      <formula>INDIRECT(ADDRESS(ROW(),COLUMN()))=TRUNC(INDIRECT(ADDRESS(ROW(),COLUMN())))</formula>
    </cfRule>
  </conditionalFormatting>
  <conditionalFormatting sqref="AG48:AL48">
    <cfRule type="expression" dxfId="313" priority="261">
      <formula>INDIRECT(ADDRESS(ROW(),COLUMN()))=TRUNC(INDIRECT(ADDRESS(ROW(),COLUMN())))</formula>
    </cfRule>
  </conditionalFormatting>
  <conditionalFormatting sqref="AM49">
    <cfRule type="expression" dxfId="312" priority="260">
      <formula>INDIRECT(ADDRESS(ROW(),COLUMN()))=TRUNC(INDIRECT(ADDRESS(ROW(),COLUMN())))</formula>
    </cfRule>
  </conditionalFormatting>
  <conditionalFormatting sqref="AM48">
    <cfRule type="expression" dxfId="311" priority="259">
      <formula>INDIRECT(ADDRESS(ROW(),COLUMN()))=TRUNC(INDIRECT(ADDRESS(ROW(),COLUMN())))</formula>
    </cfRule>
  </conditionalFormatting>
  <conditionalFormatting sqref="AN49:AS49">
    <cfRule type="expression" dxfId="310" priority="258">
      <formula>INDIRECT(ADDRESS(ROW(),COLUMN()))=TRUNC(INDIRECT(ADDRESS(ROW(),COLUMN())))</formula>
    </cfRule>
  </conditionalFormatting>
  <conditionalFormatting sqref="AN48:AS48">
    <cfRule type="expression" dxfId="309" priority="257">
      <formula>INDIRECT(ADDRESS(ROW(),COLUMN()))=TRUNC(INDIRECT(ADDRESS(ROW(),COLUMN())))</formula>
    </cfRule>
  </conditionalFormatting>
  <conditionalFormatting sqref="AT49">
    <cfRule type="expression" dxfId="308" priority="256">
      <formula>INDIRECT(ADDRESS(ROW(),COLUMN()))=TRUNC(INDIRECT(ADDRESS(ROW(),COLUMN())))</formula>
    </cfRule>
  </conditionalFormatting>
  <conditionalFormatting sqref="AT48">
    <cfRule type="expression" dxfId="307" priority="255">
      <formula>INDIRECT(ADDRESS(ROW(),COLUMN()))=TRUNC(INDIRECT(ADDRESS(ROW(),COLUMN())))</formula>
    </cfRule>
  </conditionalFormatting>
  <conditionalFormatting sqref="AU49:AV49">
    <cfRule type="expression" dxfId="306" priority="254">
      <formula>INDIRECT(ADDRESS(ROW(),COLUMN()))=TRUNC(INDIRECT(ADDRESS(ROW(),COLUMN())))</formula>
    </cfRule>
  </conditionalFormatting>
  <conditionalFormatting sqref="AU48:AV48">
    <cfRule type="expression" dxfId="305" priority="253">
      <formula>INDIRECT(ADDRESS(ROW(),COLUMN()))=TRUNC(INDIRECT(ADDRESS(ROW(),COLUMN())))</formula>
    </cfRule>
  </conditionalFormatting>
  <conditionalFormatting sqref="R52">
    <cfRule type="expression" dxfId="304" priority="252">
      <formula>INDIRECT(ADDRESS(ROW(),COLUMN()))=TRUNC(INDIRECT(ADDRESS(ROW(),COLUMN())))</formula>
    </cfRule>
  </conditionalFormatting>
  <conditionalFormatting sqref="R51">
    <cfRule type="expression" dxfId="303" priority="251">
      <formula>INDIRECT(ADDRESS(ROW(),COLUMN()))=TRUNC(INDIRECT(ADDRESS(ROW(),COLUMN())))</formula>
    </cfRule>
  </conditionalFormatting>
  <conditionalFormatting sqref="S52:X52">
    <cfRule type="expression" dxfId="302" priority="250">
      <formula>INDIRECT(ADDRESS(ROW(),COLUMN()))=TRUNC(INDIRECT(ADDRESS(ROW(),COLUMN())))</formula>
    </cfRule>
  </conditionalFormatting>
  <conditionalFormatting sqref="S51:X51">
    <cfRule type="expression" dxfId="301" priority="249">
      <formula>INDIRECT(ADDRESS(ROW(),COLUMN()))=TRUNC(INDIRECT(ADDRESS(ROW(),COLUMN())))</formula>
    </cfRule>
  </conditionalFormatting>
  <conditionalFormatting sqref="AW51:AZ52">
    <cfRule type="expression" dxfId="300" priority="248">
      <formula>INDIRECT(ADDRESS(ROW(),COLUMN()))=TRUNC(INDIRECT(ADDRESS(ROW(),COLUMN())))</formula>
    </cfRule>
  </conditionalFormatting>
  <conditionalFormatting sqref="Y52">
    <cfRule type="expression" dxfId="299" priority="247">
      <formula>INDIRECT(ADDRESS(ROW(),COLUMN()))=TRUNC(INDIRECT(ADDRESS(ROW(),COLUMN())))</formula>
    </cfRule>
  </conditionalFormatting>
  <conditionalFormatting sqref="Y51">
    <cfRule type="expression" dxfId="298" priority="246">
      <formula>INDIRECT(ADDRESS(ROW(),COLUMN()))=TRUNC(INDIRECT(ADDRESS(ROW(),COLUMN())))</formula>
    </cfRule>
  </conditionalFormatting>
  <conditionalFormatting sqref="Z52:AE52">
    <cfRule type="expression" dxfId="297" priority="245">
      <formula>INDIRECT(ADDRESS(ROW(),COLUMN()))=TRUNC(INDIRECT(ADDRESS(ROW(),COLUMN())))</formula>
    </cfRule>
  </conditionalFormatting>
  <conditionalFormatting sqref="Z51:AE51">
    <cfRule type="expression" dxfId="296" priority="244">
      <formula>INDIRECT(ADDRESS(ROW(),COLUMN()))=TRUNC(INDIRECT(ADDRESS(ROW(),COLUMN())))</formula>
    </cfRule>
  </conditionalFormatting>
  <conditionalFormatting sqref="AF52">
    <cfRule type="expression" dxfId="295" priority="243">
      <formula>INDIRECT(ADDRESS(ROW(),COLUMN()))=TRUNC(INDIRECT(ADDRESS(ROW(),COLUMN())))</formula>
    </cfRule>
  </conditionalFormatting>
  <conditionalFormatting sqref="AF51">
    <cfRule type="expression" dxfId="294" priority="242">
      <formula>INDIRECT(ADDRESS(ROW(),COLUMN()))=TRUNC(INDIRECT(ADDRESS(ROW(),COLUMN())))</formula>
    </cfRule>
  </conditionalFormatting>
  <conditionalFormatting sqref="AG52:AL52">
    <cfRule type="expression" dxfId="293" priority="241">
      <formula>INDIRECT(ADDRESS(ROW(),COLUMN()))=TRUNC(INDIRECT(ADDRESS(ROW(),COLUMN())))</formula>
    </cfRule>
  </conditionalFormatting>
  <conditionalFormatting sqref="AG51:AL51">
    <cfRule type="expression" dxfId="292" priority="240">
      <formula>INDIRECT(ADDRESS(ROW(),COLUMN()))=TRUNC(INDIRECT(ADDRESS(ROW(),COLUMN())))</formula>
    </cfRule>
  </conditionalFormatting>
  <conditionalFormatting sqref="AM52">
    <cfRule type="expression" dxfId="291" priority="239">
      <formula>INDIRECT(ADDRESS(ROW(),COLUMN()))=TRUNC(INDIRECT(ADDRESS(ROW(),COLUMN())))</formula>
    </cfRule>
  </conditionalFormatting>
  <conditionalFormatting sqref="AM51">
    <cfRule type="expression" dxfId="290" priority="238">
      <formula>INDIRECT(ADDRESS(ROW(),COLUMN()))=TRUNC(INDIRECT(ADDRESS(ROW(),COLUMN())))</formula>
    </cfRule>
  </conditionalFormatting>
  <conditionalFormatting sqref="AN52:AS52">
    <cfRule type="expression" dxfId="289" priority="237">
      <formula>INDIRECT(ADDRESS(ROW(),COLUMN()))=TRUNC(INDIRECT(ADDRESS(ROW(),COLUMN())))</formula>
    </cfRule>
  </conditionalFormatting>
  <conditionalFormatting sqref="AN51:AS51">
    <cfRule type="expression" dxfId="288" priority="236">
      <formula>INDIRECT(ADDRESS(ROW(),COLUMN()))=TRUNC(INDIRECT(ADDRESS(ROW(),COLUMN())))</formula>
    </cfRule>
  </conditionalFormatting>
  <conditionalFormatting sqref="AT52">
    <cfRule type="expression" dxfId="287" priority="235">
      <formula>INDIRECT(ADDRESS(ROW(),COLUMN()))=TRUNC(INDIRECT(ADDRESS(ROW(),COLUMN())))</formula>
    </cfRule>
  </conditionalFormatting>
  <conditionalFormatting sqref="AT51">
    <cfRule type="expression" dxfId="286" priority="234">
      <formula>INDIRECT(ADDRESS(ROW(),COLUMN()))=TRUNC(INDIRECT(ADDRESS(ROW(),COLUMN())))</formula>
    </cfRule>
  </conditionalFormatting>
  <conditionalFormatting sqref="AU52:AV52">
    <cfRule type="expression" dxfId="285" priority="233">
      <formula>INDIRECT(ADDRESS(ROW(),COLUMN()))=TRUNC(INDIRECT(ADDRESS(ROW(),COLUMN())))</formula>
    </cfRule>
  </conditionalFormatting>
  <conditionalFormatting sqref="AU51:AV51">
    <cfRule type="expression" dxfId="284" priority="232">
      <formula>INDIRECT(ADDRESS(ROW(),COLUMN()))=TRUNC(INDIRECT(ADDRESS(ROW(),COLUMN())))</formula>
    </cfRule>
  </conditionalFormatting>
  <conditionalFormatting sqref="R55">
    <cfRule type="expression" dxfId="283" priority="189">
      <formula>INDIRECT(ADDRESS(ROW(),COLUMN()))=TRUNC(INDIRECT(ADDRESS(ROW(),COLUMN())))</formula>
    </cfRule>
  </conditionalFormatting>
  <conditionalFormatting sqref="R54">
    <cfRule type="expression" dxfId="282" priority="188">
      <formula>INDIRECT(ADDRESS(ROW(),COLUMN()))=TRUNC(INDIRECT(ADDRESS(ROW(),COLUMN())))</formula>
    </cfRule>
  </conditionalFormatting>
  <conditionalFormatting sqref="S55:X55">
    <cfRule type="expression" dxfId="281" priority="187">
      <formula>INDIRECT(ADDRESS(ROW(),COLUMN()))=TRUNC(INDIRECT(ADDRESS(ROW(),COLUMN())))</formula>
    </cfRule>
  </conditionalFormatting>
  <conditionalFormatting sqref="S54:X54">
    <cfRule type="expression" dxfId="280" priority="186">
      <formula>INDIRECT(ADDRESS(ROW(),COLUMN()))=TRUNC(INDIRECT(ADDRESS(ROW(),COLUMN())))</formula>
    </cfRule>
  </conditionalFormatting>
  <conditionalFormatting sqref="AW54:AZ55">
    <cfRule type="expression" dxfId="279" priority="185">
      <formula>INDIRECT(ADDRESS(ROW(),COLUMN()))=TRUNC(INDIRECT(ADDRESS(ROW(),COLUMN())))</formula>
    </cfRule>
  </conditionalFormatting>
  <conditionalFormatting sqref="Y55">
    <cfRule type="expression" dxfId="278" priority="184">
      <formula>INDIRECT(ADDRESS(ROW(),COLUMN()))=TRUNC(INDIRECT(ADDRESS(ROW(),COLUMN())))</formula>
    </cfRule>
  </conditionalFormatting>
  <conditionalFormatting sqref="Y54">
    <cfRule type="expression" dxfId="277" priority="183">
      <formula>INDIRECT(ADDRESS(ROW(),COLUMN()))=TRUNC(INDIRECT(ADDRESS(ROW(),COLUMN())))</formula>
    </cfRule>
  </conditionalFormatting>
  <conditionalFormatting sqref="Z55:AE55">
    <cfRule type="expression" dxfId="276" priority="182">
      <formula>INDIRECT(ADDRESS(ROW(),COLUMN()))=TRUNC(INDIRECT(ADDRESS(ROW(),COLUMN())))</formula>
    </cfRule>
  </conditionalFormatting>
  <conditionalFormatting sqref="Z54:AE54">
    <cfRule type="expression" dxfId="275" priority="181">
      <formula>INDIRECT(ADDRESS(ROW(),COLUMN()))=TRUNC(INDIRECT(ADDRESS(ROW(),COLUMN())))</formula>
    </cfRule>
  </conditionalFormatting>
  <conditionalFormatting sqref="AF55">
    <cfRule type="expression" dxfId="274" priority="180">
      <formula>INDIRECT(ADDRESS(ROW(),COLUMN()))=TRUNC(INDIRECT(ADDRESS(ROW(),COLUMN())))</formula>
    </cfRule>
  </conditionalFormatting>
  <conditionalFormatting sqref="AF54">
    <cfRule type="expression" dxfId="273" priority="179">
      <formula>INDIRECT(ADDRESS(ROW(),COLUMN()))=TRUNC(INDIRECT(ADDRESS(ROW(),COLUMN())))</formula>
    </cfRule>
  </conditionalFormatting>
  <conditionalFormatting sqref="AG55:AL55">
    <cfRule type="expression" dxfId="272" priority="178">
      <formula>INDIRECT(ADDRESS(ROW(),COLUMN()))=TRUNC(INDIRECT(ADDRESS(ROW(),COLUMN())))</formula>
    </cfRule>
  </conditionalFormatting>
  <conditionalFormatting sqref="AG54:AL54">
    <cfRule type="expression" dxfId="271" priority="177">
      <formula>INDIRECT(ADDRESS(ROW(),COLUMN()))=TRUNC(INDIRECT(ADDRESS(ROW(),COLUMN())))</formula>
    </cfRule>
  </conditionalFormatting>
  <conditionalFormatting sqref="AM55">
    <cfRule type="expression" dxfId="270" priority="176">
      <formula>INDIRECT(ADDRESS(ROW(),COLUMN()))=TRUNC(INDIRECT(ADDRESS(ROW(),COLUMN())))</formula>
    </cfRule>
  </conditionalFormatting>
  <conditionalFormatting sqref="AM54">
    <cfRule type="expression" dxfId="269" priority="175">
      <formula>INDIRECT(ADDRESS(ROW(),COLUMN()))=TRUNC(INDIRECT(ADDRESS(ROW(),COLUMN())))</formula>
    </cfRule>
  </conditionalFormatting>
  <conditionalFormatting sqref="AN55:AS55">
    <cfRule type="expression" dxfId="268" priority="174">
      <formula>INDIRECT(ADDRESS(ROW(),COLUMN()))=TRUNC(INDIRECT(ADDRESS(ROW(),COLUMN())))</formula>
    </cfRule>
  </conditionalFormatting>
  <conditionalFormatting sqref="AN54:AS54">
    <cfRule type="expression" dxfId="267" priority="173">
      <formula>INDIRECT(ADDRESS(ROW(),COLUMN()))=TRUNC(INDIRECT(ADDRESS(ROW(),COLUMN())))</formula>
    </cfRule>
  </conditionalFormatting>
  <conditionalFormatting sqref="AT55">
    <cfRule type="expression" dxfId="266" priority="172">
      <formula>INDIRECT(ADDRESS(ROW(),COLUMN()))=TRUNC(INDIRECT(ADDRESS(ROW(),COLUMN())))</formula>
    </cfRule>
  </conditionalFormatting>
  <conditionalFormatting sqref="AT54">
    <cfRule type="expression" dxfId="265" priority="171">
      <formula>INDIRECT(ADDRESS(ROW(),COLUMN()))=TRUNC(INDIRECT(ADDRESS(ROW(),COLUMN())))</formula>
    </cfRule>
  </conditionalFormatting>
  <conditionalFormatting sqref="AU55:AV55">
    <cfRule type="expression" dxfId="264" priority="170">
      <formula>INDIRECT(ADDRESS(ROW(),COLUMN()))=TRUNC(INDIRECT(ADDRESS(ROW(),COLUMN())))</formula>
    </cfRule>
  </conditionalFormatting>
  <conditionalFormatting sqref="AU54:AV54">
    <cfRule type="expression" dxfId="263" priority="169">
      <formula>INDIRECT(ADDRESS(ROW(),COLUMN()))=TRUNC(INDIRECT(ADDRESS(ROW(),COLUMN())))</formula>
    </cfRule>
  </conditionalFormatting>
  <conditionalFormatting sqref="R58">
    <cfRule type="expression" dxfId="262" priority="168">
      <formula>INDIRECT(ADDRESS(ROW(),COLUMN()))=TRUNC(INDIRECT(ADDRESS(ROW(),COLUMN())))</formula>
    </cfRule>
  </conditionalFormatting>
  <conditionalFormatting sqref="R57">
    <cfRule type="expression" dxfId="261" priority="167">
      <formula>INDIRECT(ADDRESS(ROW(),COLUMN()))=TRUNC(INDIRECT(ADDRESS(ROW(),COLUMN())))</formula>
    </cfRule>
  </conditionalFormatting>
  <conditionalFormatting sqref="S58:X58">
    <cfRule type="expression" dxfId="260" priority="166">
      <formula>INDIRECT(ADDRESS(ROW(),COLUMN()))=TRUNC(INDIRECT(ADDRESS(ROW(),COLUMN())))</formula>
    </cfRule>
  </conditionalFormatting>
  <conditionalFormatting sqref="S57:X57">
    <cfRule type="expression" dxfId="259" priority="165">
      <formula>INDIRECT(ADDRESS(ROW(),COLUMN()))=TRUNC(INDIRECT(ADDRESS(ROW(),COLUMN())))</formula>
    </cfRule>
  </conditionalFormatting>
  <conditionalFormatting sqref="AW57:AZ58">
    <cfRule type="expression" dxfId="258" priority="164">
      <formula>INDIRECT(ADDRESS(ROW(),COLUMN()))=TRUNC(INDIRECT(ADDRESS(ROW(),COLUMN())))</formula>
    </cfRule>
  </conditionalFormatting>
  <conditionalFormatting sqref="Y58">
    <cfRule type="expression" dxfId="257" priority="163">
      <formula>INDIRECT(ADDRESS(ROW(),COLUMN()))=TRUNC(INDIRECT(ADDRESS(ROW(),COLUMN())))</formula>
    </cfRule>
  </conditionalFormatting>
  <conditionalFormatting sqref="Y57">
    <cfRule type="expression" dxfId="256" priority="162">
      <formula>INDIRECT(ADDRESS(ROW(),COLUMN()))=TRUNC(INDIRECT(ADDRESS(ROW(),COLUMN())))</formula>
    </cfRule>
  </conditionalFormatting>
  <conditionalFormatting sqref="Z58:AE58">
    <cfRule type="expression" dxfId="255" priority="161">
      <formula>INDIRECT(ADDRESS(ROW(),COLUMN()))=TRUNC(INDIRECT(ADDRESS(ROW(),COLUMN())))</formula>
    </cfRule>
  </conditionalFormatting>
  <conditionalFormatting sqref="Z57:AE57">
    <cfRule type="expression" dxfId="254" priority="160">
      <formula>INDIRECT(ADDRESS(ROW(),COLUMN()))=TRUNC(INDIRECT(ADDRESS(ROW(),COLUMN())))</formula>
    </cfRule>
  </conditionalFormatting>
  <conditionalFormatting sqref="AF58">
    <cfRule type="expression" dxfId="253" priority="159">
      <formula>INDIRECT(ADDRESS(ROW(),COLUMN()))=TRUNC(INDIRECT(ADDRESS(ROW(),COLUMN())))</formula>
    </cfRule>
  </conditionalFormatting>
  <conditionalFormatting sqref="AF57">
    <cfRule type="expression" dxfId="252" priority="158">
      <formula>INDIRECT(ADDRESS(ROW(),COLUMN()))=TRUNC(INDIRECT(ADDRESS(ROW(),COLUMN())))</formula>
    </cfRule>
  </conditionalFormatting>
  <conditionalFormatting sqref="AG58:AL58">
    <cfRule type="expression" dxfId="251" priority="157">
      <formula>INDIRECT(ADDRESS(ROW(),COLUMN()))=TRUNC(INDIRECT(ADDRESS(ROW(),COLUMN())))</formula>
    </cfRule>
  </conditionalFormatting>
  <conditionalFormatting sqref="AG57:AL57">
    <cfRule type="expression" dxfId="250" priority="156">
      <formula>INDIRECT(ADDRESS(ROW(),COLUMN()))=TRUNC(INDIRECT(ADDRESS(ROW(),COLUMN())))</formula>
    </cfRule>
  </conditionalFormatting>
  <conditionalFormatting sqref="AM58">
    <cfRule type="expression" dxfId="249" priority="155">
      <formula>INDIRECT(ADDRESS(ROW(),COLUMN()))=TRUNC(INDIRECT(ADDRESS(ROW(),COLUMN())))</formula>
    </cfRule>
  </conditionalFormatting>
  <conditionalFormatting sqref="AM57">
    <cfRule type="expression" dxfId="248" priority="154">
      <formula>INDIRECT(ADDRESS(ROW(),COLUMN()))=TRUNC(INDIRECT(ADDRESS(ROW(),COLUMN())))</formula>
    </cfRule>
  </conditionalFormatting>
  <conditionalFormatting sqref="AN58:AS58">
    <cfRule type="expression" dxfId="247" priority="153">
      <formula>INDIRECT(ADDRESS(ROW(),COLUMN()))=TRUNC(INDIRECT(ADDRESS(ROW(),COLUMN())))</formula>
    </cfRule>
  </conditionalFormatting>
  <conditionalFormatting sqref="AN57:AS57">
    <cfRule type="expression" dxfId="246" priority="152">
      <formula>INDIRECT(ADDRESS(ROW(),COLUMN()))=TRUNC(INDIRECT(ADDRESS(ROW(),COLUMN())))</formula>
    </cfRule>
  </conditionalFormatting>
  <conditionalFormatting sqref="AT58">
    <cfRule type="expression" dxfId="245" priority="151">
      <formula>INDIRECT(ADDRESS(ROW(),COLUMN()))=TRUNC(INDIRECT(ADDRESS(ROW(),COLUMN())))</formula>
    </cfRule>
  </conditionalFormatting>
  <conditionalFormatting sqref="AT57">
    <cfRule type="expression" dxfId="244" priority="150">
      <formula>INDIRECT(ADDRESS(ROW(),COLUMN()))=TRUNC(INDIRECT(ADDRESS(ROW(),COLUMN())))</formula>
    </cfRule>
  </conditionalFormatting>
  <conditionalFormatting sqref="AU58:AV58">
    <cfRule type="expression" dxfId="243" priority="149">
      <formula>INDIRECT(ADDRESS(ROW(),COLUMN()))=TRUNC(INDIRECT(ADDRESS(ROW(),COLUMN())))</formula>
    </cfRule>
  </conditionalFormatting>
  <conditionalFormatting sqref="AU57:AV57">
    <cfRule type="expression" dxfId="242" priority="148">
      <formula>INDIRECT(ADDRESS(ROW(),COLUMN()))=TRUNC(INDIRECT(ADDRESS(ROW(),COLUMN())))</formula>
    </cfRule>
  </conditionalFormatting>
  <conditionalFormatting sqref="R61">
    <cfRule type="expression" dxfId="241" priority="147">
      <formula>INDIRECT(ADDRESS(ROW(),COLUMN()))=TRUNC(INDIRECT(ADDRESS(ROW(),COLUMN())))</formula>
    </cfRule>
  </conditionalFormatting>
  <conditionalFormatting sqref="R60">
    <cfRule type="expression" dxfId="240" priority="146">
      <formula>INDIRECT(ADDRESS(ROW(),COLUMN()))=TRUNC(INDIRECT(ADDRESS(ROW(),COLUMN())))</formula>
    </cfRule>
  </conditionalFormatting>
  <conditionalFormatting sqref="S61:X61">
    <cfRule type="expression" dxfId="239" priority="145">
      <formula>INDIRECT(ADDRESS(ROW(),COLUMN()))=TRUNC(INDIRECT(ADDRESS(ROW(),COLUMN())))</formula>
    </cfRule>
  </conditionalFormatting>
  <conditionalFormatting sqref="S60:X60">
    <cfRule type="expression" dxfId="238" priority="144">
      <formula>INDIRECT(ADDRESS(ROW(),COLUMN()))=TRUNC(INDIRECT(ADDRESS(ROW(),COLUMN())))</formula>
    </cfRule>
  </conditionalFormatting>
  <conditionalFormatting sqref="AW60:AZ61">
    <cfRule type="expression" dxfId="237" priority="143">
      <formula>INDIRECT(ADDRESS(ROW(),COLUMN()))=TRUNC(INDIRECT(ADDRESS(ROW(),COLUMN())))</formula>
    </cfRule>
  </conditionalFormatting>
  <conditionalFormatting sqref="Y61">
    <cfRule type="expression" dxfId="236" priority="142">
      <formula>INDIRECT(ADDRESS(ROW(),COLUMN()))=TRUNC(INDIRECT(ADDRESS(ROW(),COLUMN())))</formula>
    </cfRule>
  </conditionalFormatting>
  <conditionalFormatting sqref="Y60">
    <cfRule type="expression" dxfId="235" priority="141">
      <formula>INDIRECT(ADDRESS(ROW(),COLUMN()))=TRUNC(INDIRECT(ADDRESS(ROW(),COLUMN())))</formula>
    </cfRule>
  </conditionalFormatting>
  <conditionalFormatting sqref="Z61:AE61">
    <cfRule type="expression" dxfId="234" priority="140">
      <formula>INDIRECT(ADDRESS(ROW(),COLUMN()))=TRUNC(INDIRECT(ADDRESS(ROW(),COLUMN())))</formula>
    </cfRule>
  </conditionalFormatting>
  <conditionalFormatting sqref="Z60:AE60">
    <cfRule type="expression" dxfId="233" priority="139">
      <formula>INDIRECT(ADDRESS(ROW(),COLUMN()))=TRUNC(INDIRECT(ADDRESS(ROW(),COLUMN())))</formula>
    </cfRule>
  </conditionalFormatting>
  <conditionalFormatting sqref="AF61">
    <cfRule type="expression" dxfId="232" priority="138">
      <formula>INDIRECT(ADDRESS(ROW(),COLUMN()))=TRUNC(INDIRECT(ADDRESS(ROW(),COLUMN())))</formula>
    </cfRule>
  </conditionalFormatting>
  <conditionalFormatting sqref="AF60">
    <cfRule type="expression" dxfId="231" priority="137">
      <formula>INDIRECT(ADDRESS(ROW(),COLUMN()))=TRUNC(INDIRECT(ADDRESS(ROW(),COLUMN())))</formula>
    </cfRule>
  </conditionalFormatting>
  <conditionalFormatting sqref="AG61:AL61">
    <cfRule type="expression" dxfId="230" priority="136">
      <formula>INDIRECT(ADDRESS(ROW(),COLUMN()))=TRUNC(INDIRECT(ADDRESS(ROW(),COLUMN())))</formula>
    </cfRule>
  </conditionalFormatting>
  <conditionalFormatting sqref="AG60:AL60">
    <cfRule type="expression" dxfId="229" priority="135">
      <formula>INDIRECT(ADDRESS(ROW(),COLUMN()))=TRUNC(INDIRECT(ADDRESS(ROW(),COLUMN())))</formula>
    </cfRule>
  </conditionalFormatting>
  <conditionalFormatting sqref="AM61">
    <cfRule type="expression" dxfId="228" priority="134">
      <formula>INDIRECT(ADDRESS(ROW(),COLUMN()))=TRUNC(INDIRECT(ADDRESS(ROW(),COLUMN())))</formula>
    </cfRule>
  </conditionalFormatting>
  <conditionalFormatting sqref="AM60">
    <cfRule type="expression" dxfId="227" priority="133">
      <formula>INDIRECT(ADDRESS(ROW(),COLUMN()))=TRUNC(INDIRECT(ADDRESS(ROW(),COLUMN())))</formula>
    </cfRule>
  </conditionalFormatting>
  <conditionalFormatting sqref="AN61:AS61">
    <cfRule type="expression" dxfId="226" priority="132">
      <formula>INDIRECT(ADDRESS(ROW(),COLUMN()))=TRUNC(INDIRECT(ADDRESS(ROW(),COLUMN())))</formula>
    </cfRule>
  </conditionalFormatting>
  <conditionalFormatting sqref="AN60:AS60">
    <cfRule type="expression" dxfId="225" priority="131">
      <formula>INDIRECT(ADDRESS(ROW(),COLUMN()))=TRUNC(INDIRECT(ADDRESS(ROW(),COLUMN())))</formula>
    </cfRule>
  </conditionalFormatting>
  <conditionalFormatting sqref="AT61">
    <cfRule type="expression" dxfId="224" priority="130">
      <formula>INDIRECT(ADDRESS(ROW(),COLUMN()))=TRUNC(INDIRECT(ADDRESS(ROW(),COLUMN())))</formula>
    </cfRule>
  </conditionalFormatting>
  <conditionalFormatting sqref="AT60">
    <cfRule type="expression" dxfId="223" priority="129">
      <formula>INDIRECT(ADDRESS(ROW(),COLUMN()))=TRUNC(INDIRECT(ADDRESS(ROW(),COLUMN())))</formula>
    </cfRule>
  </conditionalFormatting>
  <conditionalFormatting sqref="AU61:AV61">
    <cfRule type="expression" dxfId="222" priority="128">
      <formula>INDIRECT(ADDRESS(ROW(),COLUMN()))=TRUNC(INDIRECT(ADDRESS(ROW(),COLUMN())))</formula>
    </cfRule>
  </conditionalFormatting>
  <conditionalFormatting sqref="AU60:AV60">
    <cfRule type="expression" dxfId="221" priority="127">
      <formula>INDIRECT(ADDRESS(ROW(),COLUMN()))=TRUNC(INDIRECT(ADDRESS(ROW(),COLUMN())))</formula>
    </cfRule>
  </conditionalFormatting>
  <conditionalFormatting sqref="R64">
    <cfRule type="expression" dxfId="220" priority="126">
      <formula>INDIRECT(ADDRESS(ROW(),COLUMN()))=TRUNC(INDIRECT(ADDRESS(ROW(),COLUMN())))</formula>
    </cfRule>
  </conditionalFormatting>
  <conditionalFormatting sqref="R63">
    <cfRule type="expression" dxfId="219" priority="125">
      <formula>INDIRECT(ADDRESS(ROW(),COLUMN()))=TRUNC(INDIRECT(ADDRESS(ROW(),COLUMN())))</formula>
    </cfRule>
  </conditionalFormatting>
  <conditionalFormatting sqref="S64:X64">
    <cfRule type="expression" dxfId="218" priority="124">
      <formula>INDIRECT(ADDRESS(ROW(),COLUMN()))=TRUNC(INDIRECT(ADDRESS(ROW(),COLUMN())))</formula>
    </cfRule>
  </conditionalFormatting>
  <conditionalFormatting sqref="S63:X63">
    <cfRule type="expression" dxfId="217" priority="123">
      <formula>INDIRECT(ADDRESS(ROW(),COLUMN()))=TRUNC(INDIRECT(ADDRESS(ROW(),COLUMN())))</formula>
    </cfRule>
  </conditionalFormatting>
  <conditionalFormatting sqref="AW63:AZ64">
    <cfRule type="expression" dxfId="216" priority="122">
      <formula>INDIRECT(ADDRESS(ROW(),COLUMN()))=TRUNC(INDIRECT(ADDRESS(ROW(),COLUMN())))</formula>
    </cfRule>
  </conditionalFormatting>
  <conditionalFormatting sqref="Y64">
    <cfRule type="expression" dxfId="215" priority="121">
      <formula>INDIRECT(ADDRESS(ROW(),COLUMN()))=TRUNC(INDIRECT(ADDRESS(ROW(),COLUMN())))</formula>
    </cfRule>
  </conditionalFormatting>
  <conditionalFormatting sqref="Y63">
    <cfRule type="expression" dxfId="214" priority="120">
      <formula>INDIRECT(ADDRESS(ROW(),COLUMN()))=TRUNC(INDIRECT(ADDRESS(ROW(),COLUMN())))</formula>
    </cfRule>
  </conditionalFormatting>
  <conditionalFormatting sqref="Z64:AE64">
    <cfRule type="expression" dxfId="213" priority="119">
      <formula>INDIRECT(ADDRESS(ROW(),COLUMN()))=TRUNC(INDIRECT(ADDRESS(ROW(),COLUMN())))</formula>
    </cfRule>
  </conditionalFormatting>
  <conditionalFormatting sqref="Z63:AE63">
    <cfRule type="expression" dxfId="212" priority="118">
      <formula>INDIRECT(ADDRESS(ROW(),COLUMN()))=TRUNC(INDIRECT(ADDRESS(ROW(),COLUMN())))</formula>
    </cfRule>
  </conditionalFormatting>
  <conditionalFormatting sqref="AF64">
    <cfRule type="expression" dxfId="211" priority="117">
      <formula>INDIRECT(ADDRESS(ROW(),COLUMN()))=TRUNC(INDIRECT(ADDRESS(ROW(),COLUMN())))</formula>
    </cfRule>
  </conditionalFormatting>
  <conditionalFormatting sqref="AF63">
    <cfRule type="expression" dxfId="210" priority="116">
      <formula>INDIRECT(ADDRESS(ROW(),COLUMN()))=TRUNC(INDIRECT(ADDRESS(ROW(),COLUMN())))</formula>
    </cfRule>
  </conditionalFormatting>
  <conditionalFormatting sqref="AG64:AL64">
    <cfRule type="expression" dxfId="209" priority="115">
      <formula>INDIRECT(ADDRESS(ROW(),COLUMN()))=TRUNC(INDIRECT(ADDRESS(ROW(),COLUMN())))</formula>
    </cfRule>
  </conditionalFormatting>
  <conditionalFormatting sqref="AG63:AL63">
    <cfRule type="expression" dxfId="208" priority="114">
      <formula>INDIRECT(ADDRESS(ROW(),COLUMN()))=TRUNC(INDIRECT(ADDRESS(ROW(),COLUMN())))</formula>
    </cfRule>
  </conditionalFormatting>
  <conditionalFormatting sqref="AM64">
    <cfRule type="expression" dxfId="207" priority="113">
      <formula>INDIRECT(ADDRESS(ROW(),COLUMN()))=TRUNC(INDIRECT(ADDRESS(ROW(),COLUMN())))</formula>
    </cfRule>
  </conditionalFormatting>
  <conditionalFormatting sqref="AM63">
    <cfRule type="expression" dxfId="206" priority="112">
      <formula>INDIRECT(ADDRESS(ROW(),COLUMN()))=TRUNC(INDIRECT(ADDRESS(ROW(),COLUMN())))</formula>
    </cfRule>
  </conditionalFormatting>
  <conditionalFormatting sqref="AN64:AS64">
    <cfRule type="expression" dxfId="205" priority="111">
      <formula>INDIRECT(ADDRESS(ROW(),COLUMN()))=TRUNC(INDIRECT(ADDRESS(ROW(),COLUMN())))</formula>
    </cfRule>
  </conditionalFormatting>
  <conditionalFormatting sqref="AN63:AS63">
    <cfRule type="expression" dxfId="204" priority="110">
      <formula>INDIRECT(ADDRESS(ROW(),COLUMN()))=TRUNC(INDIRECT(ADDRESS(ROW(),COLUMN())))</formula>
    </cfRule>
  </conditionalFormatting>
  <conditionalFormatting sqref="AT64">
    <cfRule type="expression" dxfId="203" priority="109">
      <formula>INDIRECT(ADDRESS(ROW(),COLUMN()))=TRUNC(INDIRECT(ADDRESS(ROW(),COLUMN())))</formula>
    </cfRule>
  </conditionalFormatting>
  <conditionalFormatting sqref="AT63">
    <cfRule type="expression" dxfId="202" priority="108">
      <formula>INDIRECT(ADDRESS(ROW(),COLUMN()))=TRUNC(INDIRECT(ADDRESS(ROW(),COLUMN())))</formula>
    </cfRule>
  </conditionalFormatting>
  <conditionalFormatting sqref="AU64:AV64">
    <cfRule type="expression" dxfId="201" priority="107">
      <formula>INDIRECT(ADDRESS(ROW(),COLUMN()))=TRUNC(INDIRECT(ADDRESS(ROW(),COLUMN())))</formula>
    </cfRule>
  </conditionalFormatting>
  <conditionalFormatting sqref="AU63:AV63">
    <cfRule type="expression" dxfId="200" priority="106">
      <formula>INDIRECT(ADDRESS(ROW(),COLUMN()))=TRUNC(INDIRECT(ADDRESS(ROW(),COLUMN())))</formula>
    </cfRule>
  </conditionalFormatting>
  <conditionalFormatting sqref="R67">
    <cfRule type="expression" dxfId="199" priority="105">
      <formula>INDIRECT(ADDRESS(ROW(),COLUMN()))=TRUNC(INDIRECT(ADDRESS(ROW(),COLUMN())))</formula>
    </cfRule>
  </conditionalFormatting>
  <conditionalFormatting sqref="R66">
    <cfRule type="expression" dxfId="198" priority="104">
      <formula>INDIRECT(ADDRESS(ROW(),COLUMN()))=TRUNC(INDIRECT(ADDRESS(ROW(),COLUMN())))</formula>
    </cfRule>
  </conditionalFormatting>
  <conditionalFormatting sqref="S67:X67">
    <cfRule type="expression" dxfId="197" priority="103">
      <formula>INDIRECT(ADDRESS(ROW(),COLUMN()))=TRUNC(INDIRECT(ADDRESS(ROW(),COLUMN())))</formula>
    </cfRule>
  </conditionalFormatting>
  <conditionalFormatting sqref="S66:X66">
    <cfRule type="expression" dxfId="196" priority="102">
      <formula>INDIRECT(ADDRESS(ROW(),COLUMN()))=TRUNC(INDIRECT(ADDRESS(ROW(),COLUMN())))</formula>
    </cfRule>
  </conditionalFormatting>
  <conditionalFormatting sqref="AW66:AZ67">
    <cfRule type="expression" dxfId="195" priority="101">
      <formula>INDIRECT(ADDRESS(ROW(),COLUMN()))=TRUNC(INDIRECT(ADDRESS(ROW(),COLUMN())))</formula>
    </cfRule>
  </conditionalFormatting>
  <conditionalFormatting sqref="Y67">
    <cfRule type="expression" dxfId="194" priority="100">
      <formula>INDIRECT(ADDRESS(ROW(),COLUMN()))=TRUNC(INDIRECT(ADDRESS(ROW(),COLUMN())))</formula>
    </cfRule>
  </conditionalFormatting>
  <conditionalFormatting sqref="Y66">
    <cfRule type="expression" dxfId="193" priority="99">
      <formula>INDIRECT(ADDRESS(ROW(),COLUMN()))=TRUNC(INDIRECT(ADDRESS(ROW(),COLUMN())))</formula>
    </cfRule>
  </conditionalFormatting>
  <conditionalFormatting sqref="Z67:AE67">
    <cfRule type="expression" dxfId="192" priority="98">
      <formula>INDIRECT(ADDRESS(ROW(),COLUMN()))=TRUNC(INDIRECT(ADDRESS(ROW(),COLUMN())))</formula>
    </cfRule>
  </conditionalFormatting>
  <conditionalFormatting sqref="Z66:AE66">
    <cfRule type="expression" dxfId="191" priority="97">
      <formula>INDIRECT(ADDRESS(ROW(),COLUMN()))=TRUNC(INDIRECT(ADDRESS(ROW(),COLUMN())))</formula>
    </cfRule>
  </conditionalFormatting>
  <conditionalFormatting sqref="AF67">
    <cfRule type="expression" dxfId="190" priority="96">
      <formula>INDIRECT(ADDRESS(ROW(),COLUMN()))=TRUNC(INDIRECT(ADDRESS(ROW(),COLUMN())))</formula>
    </cfRule>
  </conditionalFormatting>
  <conditionalFormatting sqref="AF66">
    <cfRule type="expression" dxfId="189" priority="95">
      <formula>INDIRECT(ADDRESS(ROW(),COLUMN()))=TRUNC(INDIRECT(ADDRESS(ROW(),COLUMN())))</formula>
    </cfRule>
  </conditionalFormatting>
  <conditionalFormatting sqref="AG67:AL67">
    <cfRule type="expression" dxfId="188" priority="94">
      <formula>INDIRECT(ADDRESS(ROW(),COLUMN()))=TRUNC(INDIRECT(ADDRESS(ROW(),COLUMN())))</formula>
    </cfRule>
  </conditionalFormatting>
  <conditionalFormatting sqref="AG66:AL66">
    <cfRule type="expression" dxfId="187" priority="93">
      <formula>INDIRECT(ADDRESS(ROW(),COLUMN()))=TRUNC(INDIRECT(ADDRESS(ROW(),COLUMN())))</formula>
    </cfRule>
  </conditionalFormatting>
  <conditionalFormatting sqref="AM67">
    <cfRule type="expression" dxfId="186" priority="92">
      <formula>INDIRECT(ADDRESS(ROW(),COLUMN()))=TRUNC(INDIRECT(ADDRESS(ROW(),COLUMN())))</formula>
    </cfRule>
  </conditionalFormatting>
  <conditionalFormatting sqref="AM66">
    <cfRule type="expression" dxfId="185" priority="91">
      <formula>INDIRECT(ADDRESS(ROW(),COLUMN()))=TRUNC(INDIRECT(ADDRESS(ROW(),COLUMN())))</formula>
    </cfRule>
  </conditionalFormatting>
  <conditionalFormatting sqref="AN67:AS67">
    <cfRule type="expression" dxfId="184" priority="90">
      <formula>INDIRECT(ADDRESS(ROW(),COLUMN()))=TRUNC(INDIRECT(ADDRESS(ROW(),COLUMN())))</formula>
    </cfRule>
  </conditionalFormatting>
  <conditionalFormatting sqref="AN66:AS66">
    <cfRule type="expression" dxfId="183" priority="89">
      <formula>INDIRECT(ADDRESS(ROW(),COLUMN()))=TRUNC(INDIRECT(ADDRESS(ROW(),COLUMN())))</formula>
    </cfRule>
  </conditionalFormatting>
  <conditionalFormatting sqref="AT67">
    <cfRule type="expression" dxfId="182" priority="88">
      <formula>INDIRECT(ADDRESS(ROW(),COLUMN()))=TRUNC(INDIRECT(ADDRESS(ROW(),COLUMN())))</formula>
    </cfRule>
  </conditionalFormatting>
  <conditionalFormatting sqref="AT66">
    <cfRule type="expression" dxfId="181" priority="87">
      <formula>INDIRECT(ADDRESS(ROW(),COLUMN()))=TRUNC(INDIRECT(ADDRESS(ROW(),COLUMN())))</formula>
    </cfRule>
  </conditionalFormatting>
  <conditionalFormatting sqref="AU67:AV67">
    <cfRule type="expression" dxfId="180" priority="86">
      <formula>INDIRECT(ADDRESS(ROW(),COLUMN()))=TRUNC(INDIRECT(ADDRESS(ROW(),COLUMN())))</formula>
    </cfRule>
  </conditionalFormatting>
  <conditionalFormatting sqref="AU66:AV66">
    <cfRule type="expression" dxfId="179" priority="85">
      <formula>INDIRECT(ADDRESS(ROW(),COLUMN()))=TRUNC(INDIRECT(ADDRESS(ROW(),COLUMN())))</formula>
    </cfRule>
  </conditionalFormatting>
  <conditionalFormatting sqref="R70">
    <cfRule type="expression" dxfId="178" priority="84">
      <formula>INDIRECT(ADDRESS(ROW(),COLUMN()))=TRUNC(INDIRECT(ADDRESS(ROW(),COLUMN())))</formula>
    </cfRule>
  </conditionalFormatting>
  <conditionalFormatting sqref="R69">
    <cfRule type="expression" dxfId="177" priority="83">
      <formula>INDIRECT(ADDRESS(ROW(),COLUMN()))=TRUNC(INDIRECT(ADDRESS(ROW(),COLUMN())))</formula>
    </cfRule>
  </conditionalFormatting>
  <conditionalFormatting sqref="S70:X70">
    <cfRule type="expression" dxfId="176" priority="82">
      <formula>INDIRECT(ADDRESS(ROW(),COLUMN()))=TRUNC(INDIRECT(ADDRESS(ROW(),COLUMN())))</formula>
    </cfRule>
  </conditionalFormatting>
  <conditionalFormatting sqref="S69:X69">
    <cfRule type="expression" dxfId="175" priority="81">
      <formula>INDIRECT(ADDRESS(ROW(),COLUMN()))=TRUNC(INDIRECT(ADDRESS(ROW(),COLUMN())))</formula>
    </cfRule>
  </conditionalFormatting>
  <conditionalFormatting sqref="AW69:AZ70">
    <cfRule type="expression" dxfId="174" priority="80">
      <formula>INDIRECT(ADDRESS(ROW(),COLUMN()))=TRUNC(INDIRECT(ADDRESS(ROW(),COLUMN())))</formula>
    </cfRule>
  </conditionalFormatting>
  <conditionalFormatting sqref="Y70">
    <cfRule type="expression" dxfId="173" priority="79">
      <formula>INDIRECT(ADDRESS(ROW(),COLUMN()))=TRUNC(INDIRECT(ADDRESS(ROW(),COLUMN())))</formula>
    </cfRule>
  </conditionalFormatting>
  <conditionalFormatting sqref="Y69">
    <cfRule type="expression" dxfId="172" priority="78">
      <formula>INDIRECT(ADDRESS(ROW(),COLUMN()))=TRUNC(INDIRECT(ADDRESS(ROW(),COLUMN())))</formula>
    </cfRule>
  </conditionalFormatting>
  <conditionalFormatting sqref="Z70:AE70">
    <cfRule type="expression" dxfId="171" priority="77">
      <formula>INDIRECT(ADDRESS(ROW(),COLUMN()))=TRUNC(INDIRECT(ADDRESS(ROW(),COLUMN())))</formula>
    </cfRule>
  </conditionalFormatting>
  <conditionalFormatting sqref="Z69:AE69">
    <cfRule type="expression" dxfId="170" priority="76">
      <formula>INDIRECT(ADDRESS(ROW(),COLUMN()))=TRUNC(INDIRECT(ADDRESS(ROW(),COLUMN())))</formula>
    </cfRule>
  </conditionalFormatting>
  <conditionalFormatting sqref="AF70">
    <cfRule type="expression" dxfId="169" priority="75">
      <formula>INDIRECT(ADDRESS(ROW(),COLUMN()))=TRUNC(INDIRECT(ADDRESS(ROW(),COLUMN())))</formula>
    </cfRule>
  </conditionalFormatting>
  <conditionalFormatting sqref="AF69">
    <cfRule type="expression" dxfId="168" priority="74">
      <formula>INDIRECT(ADDRESS(ROW(),COLUMN()))=TRUNC(INDIRECT(ADDRESS(ROW(),COLUMN())))</formula>
    </cfRule>
  </conditionalFormatting>
  <conditionalFormatting sqref="AG70:AL70">
    <cfRule type="expression" dxfId="167" priority="73">
      <formula>INDIRECT(ADDRESS(ROW(),COLUMN()))=TRUNC(INDIRECT(ADDRESS(ROW(),COLUMN())))</formula>
    </cfRule>
  </conditionalFormatting>
  <conditionalFormatting sqref="AG69:AL69">
    <cfRule type="expression" dxfId="166" priority="72">
      <formula>INDIRECT(ADDRESS(ROW(),COLUMN()))=TRUNC(INDIRECT(ADDRESS(ROW(),COLUMN())))</formula>
    </cfRule>
  </conditionalFormatting>
  <conditionalFormatting sqref="AM70">
    <cfRule type="expression" dxfId="165" priority="71">
      <formula>INDIRECT(ADDRESS(ROW(),COLUMN()))=TRUNC(INDIRECT(ADDRESS(ROW(),COLUMN())))</formula>
    </cfRule>
  </conditionalFormatting>
  <conditionalFormatting sqref="AM69">
    <cfRule type="expression" dxfId="164" priority="70">
      <formula>INDIRECT(ADDRESS(ROW(),COLUMN()))=TRUNC(INDIRECT(ADDRESS(ROW(),COLUMN())))</formula>
    </cfRule>
  </conditionalFormatting>
  <conditionalFormatting sqref="AN70:AS70">
    <cfRule type="expression" dxfId="163" priority="69">
      <formula>INDIRECT(ADDRESS(ROW(),COLUMN()))=TRUNC(INDIRECT(ADDRESS(ROW(),COLUMN())))</formula>
    </cfRule>
  </conditionalFormatting>
  <conditionalFormatting sqref="AN69:AS69">
    <cfRule type="expression" dxfId="162" priority="68">
      <formula>INDIRECT(ADDRESS(ROW(),COLUMN()))=TRUNC(INDIRECT(ADDRESS(ROW(),COLUMN())))</formula>
    </cfRule>
  </conditionalFormatting>
  <conditionalFormatting sqref="AT70">
    <cfRule type="expression" dxfId="161" priority="67">
      <formula>INDIRECT(ADDRESS(ROW(),COLUMN()))=TRUNC(INDIRECT(ADDRESS(ROW(),COLUMN())))</formula>
    </cfRule>
  </conditionalFormatting>
  <conditionalFormatting sqref="AT69">
    <cfRule type="expression" dxfId="160" priority="66">
      <formula>INDIRECT(ADDRESS(ROW(),COLUMN()))=TRUNC(INDIRECT(ADDRESS(ROW(),COLUMN())))</formula>
    </cfRule>
  </conditionalFormatting>
  <conditionalFormatting sqref="AU70:AV70">
    <cfRule type="expression" dxfId="159" priority="65">
      <formula>INDIRECT(ADDRESS(ROW(),COLUMN()))=TRUNC(INDIRECT(ADDRESS(ROW(),COLUMN())))</formula>
    </cfRule>
  </conditionalFormatting>
  <conditionalFormatting sqref="AU69:AV69">
    <cfRule type="expression" dxfId="158" priority="64">
      <formula>INDIRECT(ADDRESS(ROW(),COLUMN()))=TRUNC(INDIRECT(ADDRESS(ROW(),COLUMN())))</formula>
    </cfRule>
  </conditionalFormatting>
  <dataValidations count="5">
    <dataValidation allowBlank="1" showInputMessage="1" sqref="AO1:BD1 R20:AV73" xr:uid="{00000000-0002-0000-0100-000000000000}"/>
    <dataValidation type="decimal" allowBlank="1" showInputMessage="1" showErrorMessage="1" error="入力可能範囲　32～40" sqref="AW6" xr:uid="{00000000-0002-0000-0100-000001000000}">
      <formula1>32</formula1>
      <formula2>40</formula2>
    </dataValidation>
    <dataValidation type="list" allowBlank="1" showInputMessage="1" showErrorMessage="1" sqref="BA4:BD4" xr:uid="{00000000-0002-0000-0100-000002000000}">
      <formula1>"予定,実績,予定・実績"</formula1>
    </dataValidation>
    <dataValidation type="list" allowBlank="1" showInputMessage="1" showErrorMessage="1" sqref="AB3" xr:uid="{00000000-0002-0000-0100-000003000000}">
      <formula1>#REF!</formula1>
    </dataValidation>
    <dataValidation type="list" allowBlank="1" showInputMessage="1" showErrorMessage="1" sqref="BA3:BD3" xr:uid="{00000000-0002-0000-0100-000004000000}">
      <formula1>"４週,暦月"</formula1>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W42"/>
  <sheetViews>
    <sheetView zoomScaleNormal="100" workbookViewId="0"/>
  </sheetViews>
  <sheetFormatPr defaultColWidth="9" defaultRowHeight="26.4" x14ac:dyDescent="0.45"/>
  <cols>
    <col min="1" max="1" width="1.59765625" style="199" customWidth="1"/>
    <col min="2" max="2" width="5.59765625" style="198" customWidth="1"/>
    <col min="3" max="3" width="10.59765625" style="198" customWidth="1"/>
    <col min="4" max="4" width="3.3984375" style="198" bestFit="1" customWidth="1"/>
    <col min="5" max="5" width="15.59765625" style="199" customWidth="1"/>
    <col min="6" max="6" width="3.3984375" style="199" bestFit="1" customWidth="1"/>
    <col min="7" max="7" width="15.59765625" style="199" customWidth="1"/>
    <col min="8" max="8" width="3.3984375" style="199" bestFit="1" customWidth="1"/>
    <col min="9" max="9" width="15.59765625" style="198" customWidth="1"/>
    <col min="10" max="10" width="3.3984375" style="199" bestFit="1" customWidth="1"/>
    <col min="11" max="11" width="15.59765625" style="199" customWidth="1"/>
    <col min="12" max="12" width="3.3984375" style="199" customWidth="1"/>
    <col min="13" max="13" width="15.59765625" style="199" customWidth="1"/>
    <col min="14" max="14" width="3.3984375" style="199" customWidth="1"/>
    <col min="15" max="15" width="15.59765625" style="199" customWidth="1"/>
    <col min="16" max="16" width="3.3984375" style="199" customWidth="1"/>
    <col min="17" max="17" width="15.59765625" style="199" customWidth="1"/>
    <col min="18" max="18" width="3.3984375" style="199" customWidth="1"/>
    <col min="19" max="19" width="15.59765625" style="199" customWidth="1"/>
    <col min="20" max="20" width="3.3984375" style="199" customWidth="1"/>
    <col min="21" max="21" width="15.59765625" style="199" customWidth="1"/>
    <col min="22" max="22" width="3.3984375" style="199" customWidth="1"/>
    <col min="23" max="23" width="50.59765625" style="199" customWidth="1"/>
    <col min="24" max="16384" width="9" style="199"/>
  </cols>
  <sheetData>
    <row r="1" spans="2:23" x14ac:dyDescent="0.45">
      <c r="B1" s="197" t="s">
        <v>107</v>
      </c>
    </row>
    <row r="2" spans="2:23" x14ac:dyDescent="0.45">
      <c r="B2" s="200" t="s">
        <v>108</v>
      </c>
      <c r="E2" s="201"/>
      <c r="I2" s="202"/>
    </row>
    <row r="3" spans="2:23" x14ac:dyDescent="0.45">
      <c r="B3" s="202" t="s">
        <v>109</v>
      </c>
      <c r="E3" s="201" t="s">
        <v>110</v>
      </c>
      <c r="I3" s="202"/>
    </row>
    <row r="4" spans="2:23" x14ac:dyDescent="0.45">
      <c r="B4" s="200"/>
      <c r="E4" s="597" t="s">
        <v>111</v>
      </c>
      <c r="F4" s="597"/>
      <c r="G4" s="597"/>
      <c r="H4" s="597"/>
      <c r="I4" s="597"/>
      <c r="J4" s="597"/>
      <c r="K4" s="597"/>
      <c r="M4" s="597" t="s">
        <v>112</v>
      </c>
      <c r="N4" s="597"/>
      <c r="O4" s="597"/>
      <c r="Q4" s="597" t="s">
        <v>113</v>
      </c>
      <c r="R4" s="597"/>
      <c r="S4" s="597"/>
      <c r="T4" s="597"/>
      <c r="U4" s="597"/>
      <c r="W4" s="597" t="s">
        <v>114</v>
      </c>
    </row>
    <row r="5" spans="2:23" x14ac:dyDescent="0.45">
      <c r="B5" s="198" t="s">
        <v>22</v>
      </c>
      <c r="C5" s="198" t="s">
        <v>5</v>
      </c>
      <c r="E5" s="198" t="s">
        <v>115</v>
      </c>
      <c r="F5" s="198"/>
      <c r="G5" s="198" t="s">
        <v>116</v>
      </c>
      <c r="I5" s="198" t="s">
        <v>117</v>
      </c>
      <c r="K5" s="198" t="s">
        <v>111</v>
      </c>
      <c r="M5" s="198" t="s">
        <v>118</v>
      </c>
      <c r="O5" s="198" t="s">
        <v>119</v>
      </c>
      <c r="Q5" s="198" t="s">
        <v>118</v>
      </c>
      <c r="S5" s="198" t="s">
        <v>119</v>
      </c>
      <c r="U5" s="198" t="s">
        <v>111</v>
      </c>
      <c r="W5" s="597"/>
    </row>
    <row r="6" spans="2:23" x14ac:dyDescent="0.45">
      <c r="B6" s="198">
        <v>1</v>
      </c>
      <c r="C6" s="203" t="s">
        <v>120</v>
      </c>
      <c r="D6" s="198" t="s">
        <v>121</v>
      </c>
      <c r="E6" s="204"/>
      <c r="F6" s="198" t="s">
        <v>67</v>
      </c>
      <c r="G6" s="204"/>
      <c r="H6" s="199" t="s">
        <v>122</v>
      </c>
      <c r="I6" s="204">
        <v>0</v>
      </c>
      <c r="J6" s="199" t="s">
        <v>18</v>
      </c>
      <c r="K6" s="205">
        <f t="shared" ref="K6:K8" si="0">(G6-E6-I6)*24</f>
        <v>0</v>
      </c>
      <c r="M6" s="204"/>
      <c r="N6" s="198" t="s">
        <v>67</v>
      </c>
      <c r="O6" s="204"/>
      <c r="Q6" s="206">
        <f>IF(E6&lt;M6,M6,E6)</f>
        <v>0</v>
      </c>
      <c r="R6" s="198" t="s">
        <v>67</v>
      </c>
      <c r="S6" s="206">
        <f t="shared" ref="S6:S8" si="1">IF(G6&gt;O6,O6,G6)</f>
        <v>0</v>
      </c>
      <c r="U6" s="207">
        <f t="shared" ref="U6:U8" si="2">(S6-Q6)*24</f>
        <v>0</v>
      </c>
      <c r="W6" s="208"/>
    </row>
    <row r="7" spans="2:23" x14ac:dyDescent="0.45">
      <c r="B7" s="198">
        <v>2</v>
      </c>
      <c r="C7" s="203" t="s">
        <v>123</v>
      </c>
      <c r="D7" s="198" t="s">
        <v>121</v>
      </c>
      <c r="E7" s="204"/>
      <c r="F7" s="198" t="s">
        <v>67</v>
      </c>
      <c r="G7" s="204"/>
      <c r="H7" s="199" t="s">
        <v>122</v>
      </c>
      <c r="I7" s="204">
        <v>0</v>
      </c>
      <c r="J7" s="199" t="s">
        <v>18</v>
      </c>
      <c r="K7" s="205">
        <f t="shared" si="0"/>
        <v>0</v>
      </c>
      <c r="M7" s="204"/>
      <c r="N7" s="198" t="s">
        <v>67</v>
      </c>
      <c r="O7" s="204"/>
      <c r="Q7" s="206">
        <f t="shared" ref="Q7:Q8" si="3">IF(E7&lt;M7,M7,E7)</f>
        <v>0</v>
      </c>
      <c r="R7" s="198" t="s">
        <v>67</v>
      </c>
      <c r="S7" s="206">
        <f t="shared" si="1"/>
        <v>0</v>
      </c>
      <c r="U7" s="207">
        <f t="shared" si="2"/>
        <v>0</v>
      </c>
      <c r="W7" s="208"/>
    </row>
    <row r="8" spans="2:23" x14ac:dyDescent="0.45">
      <c r="B8" s="198">
        <v>3</v>
      </c>
      <c r="C8" s="203" t="s">
        <v>124</v>
      </c>
      <c r="D8" s="198" t="s">
        <v>121</v>
      </c>
      <c r="E8" s="204"/>
      <c r="F8" s="198" t="s">
        <v>67</v>
      </c>
      <c r="G8" s="204"/>
      <c r="H8" s="199" t="s">
        <v>122</v>
      </c>
      <c r="I8" s="204">
        <v>0</v>
      </c>
      <c r="J8" s="199" t="s">
        <v>18</v>
      </c>
      <c r="K8" s="205">
        <f t="shared" si="0"/>
        <v>0</v>
      </c>
      <c r="M8" s="204"/>
      <c r="N8" s="198" t="s">
        <v>67</v>
      </c>
      <c r="O8" s="204"/>
      <c r="Q8" s="206">
        <f t="shared" si="3"/>
        <v>0</v>
      </c>
      <c r="R8" s="198" t="s">
        <v>67</v>
      </c>
      <c r="S8" s="206">
        <f t="shared" si="1"/>
        <v>0</v>
      </c>
      <c r="U8" s="207">
        <f t="shared" si="2"/>
        <v>0</v>
      </c>
      <c r="W8" s="208"/>
    </row>
    <row r="9" spans="2:23" x14ac:dyDescent="0.45">
      <c r="B9" s="198">
        <v>4</v>
      </c>
      <c r="C9" s="203" t="s">
        <v>125</v>
      </c>
      <c r="D9" s="198" t="s">
        <v>121</v>
      </c>
      <c r="E9" s="204"/>
      <c r="F9" s="198" t="s">
        <v>67</v>
      </c>
      <c r="G9" s="204"/>
      <c r="H9" s="199" t="s">
        <v>122</v>
      </c>
      <c r="I9" s="204">
        <v>0</v>
      </c>
      <c r="J9" s="199" t="s">
        <v>18</v>
      </c>
      <c r="K9" s="205">
        <f>(G9-E9-I9)*24</f>
        <v>0</v>
      </c>
      <c r="M9" s="204"/>
      <c r="N9" s="198" t="s">
        <v>67</v>
      </c>
      <c r="O9" s="204"/>
      <c r="Q9" s="206">
        <f>IF(E9&lt;M9,M9,E9)</f>
        <v>0</v>
      </c>
      <c r="R9" s="198" t="s">
        <v>67</v>
      </c>
      <c r="S9" s="206">
        <f>IF(G9&gt;O9,O9,G9)</f>
        <v>0</v>
      </c>
      <c r="U9" s="207">
        <f>(S9-Q9)*24</f>
        <v>0</v>
      </c>
      <c r="W9" s="208"/>
    </row>
    <row r="10" spans="2:23" x14ac:dyDescent="0.45">
      <c r="B10" s="198">
        <v>5</v>
      </c>
      <c r="C10" s="203" t="s">
        <v>126</v>
      </c>
      <c r="D10" s="198" t="s">
        <v>121</v>
      </c>
      <c r="E10" s="204"/>
      <c r="F10" s="198" t="s">
        <v>67</v>
      </c>
      <c r="G10" s="204"/>
      <c r="H10" s="199" t="s">
        <v>122</v>
      </c>
      <c r="I10" s="204">
        <v>0</v>
      </c>
      <c r="J10" s="199" t="s">
        <v>18</v>
      </c>
      <c r="K10" s="205">
        <f>(G10-E10-I10)*24</f>
        <v>0</v>
      </c>
      <c r="M10" s="204"/>
      <c r="N10" s="198" t="s">
        <v>67</v>
      </c>
      <c r="O10" s="204"/>
      <c r="Q10" s="206">
        <f t="shared" ref="Q10:Q25" si="4">IF(E10&lt;M10,M10,E10)</f>
        <v>0</v>
      </c>
      <c r="R10" s="198" t="s">
        <v>67</v>
      </c>
      <c r="S10" s="206">
        <f t="shared" ref="S10:S25" si="5">IF(G10&gt;O10,O10,G10)</f>
        <v>0</v>
      </c>
      <c r="U10" s="207">
        <f t="shared" ref="U10:U25" si="6">(S10-Q10)*24</f>
        <v>0</v>
      </c>
      <c r="W10" s="208"/>
    </row>
    <row r="11" spans="2:23" x14ac:dyDescent="0.45">
      <c r="B11" s="198">
        <v>6</v>
      </c>
      <c r="C11" s="203" t="s">
        <v>127</v>
      </c>
      <c r="D11" s="198" t="s">
        <v>121</v>
      </c>
      <c r="E11" s="204"/>
      <c r="F11" s="198" t="s">
        <v>67</v>
      </c>
      <c r="G11" s="204"/>
      <c r="H11" s="199" t="s">
        <v>122</v>
      </c>
      <c r="I11" s="204">
        <v>0</v>
      </c>
      <c r="J11" s="199" t="s">
        <v>18</v>
      </c>
      <c r="K11" s="205">
        <f t="shared" ref="K11:K25" si="7">(G11-E11-I11)*24</f>
        <v>0</v>
      </c>
      <c r="M11" s="204"/>
      <c r="N11" s="198" t="s">
        <v>67</v>
      </c>
      <c r="O11" s="204"/>
      <c r="Q11" s="206">
        <f t="shared" si="4"/>
        <v>0</v>
      </c>
      <c r="R11" s="198" t="s">
        <v>67</v>
      </c>
      <c r="S11" s="206">
        <f t="shared" si="5"/>
        <v>0</v>
      </c>
      <c r="U11" s="207">
        <f t="shared" si="6"/>
        <v>0</v>
      </c>
      <c r="W11" s="208"/>
    </row>
    <row r="12" spans="2:23" x14ac:dyDescent="0.45">
      <c r="B12" s="198">
        <v>7</v>
      </c>
      <c r="C12" s="203" t="s">
        <v>128</v>
      </c>
      <c r="D12" s="198" t="s">
        <v>121</v>
      </c>
      <c r="E12" s="204"/>
      <c r="F12" s="198" t="s">
        <v>67</v>
      </c>
      <c r="G12" s="204"/>
      <c r="H12" s="199" t="s">
        <v>122</v>
      </c>
      <c r="I12" s="204">
        <v>0</v>
      </c>
      <c r="J12" s="199" t="s">
        <v>18</v>
      </c>
      <c r="K12" s="205">
        <f t="shared" si="7"/>
        <v>0</v>
      </c>
      <c r="M12" s="204"/>
      <c r="N12" s="198" t="s">
        <v>67</v>
      </c>
      <c r="O12" s="204"/>
      <c r="Q12" s="206">
        <f t="shared" si="4"/>
        <v>0</v>
      </c>
      <c r="R12" s="198" t="s">
        <v>67</v>
      </c>
      <c r="S12" s="206">
        <f t="shared" si="5"/>
        <v>0</v>
      </c>
      <c r="U12" s="207">
        <f t="shared" si="6"/>
        <v>0</v>
      </c>
      <c r="W12" s="208"/>
    </row>
    <row r="13" spans="2:23" x14ac:dyDescent="0.45">
      <c r="B13" s="198">
        <v>8</v>
      </c>
      <c r="C13" s="203" t="s">
        <v>129</v>
      </c>
      <c r="D13" s="198" t="s">
        <v>121</v>
      </c>
      <c r="E13" s="204"/>
      <c r="F13" s="198" t="s">
        <v>67</v>
      </c>
      <c r="G13" s="204"/>
      <c r="H13" s="199" t="s">
        <v>122</v>
      </c>
      <c r="I13" s="204">
        <v>0</v>
      </c>
      <c r="J13" s="199" t="s">
        <v>18</v>
      </c>
      <c r="K13" s="205">
        <f t="shared" si="7"/>
        <v>0</v>
      </c>
      <c r="M13" s="204"/>
      <c r="N13" s="198" t="s">
        <v>67</v>
      </c>
      <c r="O13" s="204"/>
      <c r="Q13" s="206">
        <f t="shared" si="4"/>
        <v>0</v>
      </c>
      <c r="R13" s="198" t="s">
        <v>67</v>
      </c>
      <c r="S13" s="206">
        <f t="shared" si="5"/>
        <v>0</v>
      </c>
      <c r="U13" s="207">
        <f t="shared" si="6"/>
        <v>0</v>
      </c>
      <c r="W13" s="208"/>
    </row>
    <row r="14" spans="2:23" x14ac:dyDescent="0.45">
      <c r="B14" s="198">
        <v>9</v>
      </c>
      <c r="C14" s="203" t="s">
        <v>130</v>
      </c>
      <c r="D14" s="198" t="s">
        <v>121</v>
      </c>
      <c r="E14" s="204"/>
      <c r="F14" s="198" t="s">
        <v>67</v>
      </c>
      <c r="G14" s="204"/>
      <c r="H14" s="199" t="s">
        <v>122</v>
      </c>
      <c r="I14" s="204">
        <v>0</v>
      </c>
      <c r="J14" s="199" t="s">
        <v>18</v>
      </c>
      <c r="K14" s="205">
        <f t="shared" si="7"/>
        <v>0</v>
      </c>
      <c r="M14" s="204"/>
      <c r="N14" s="198" t="s">
        <v>67</v>
      </c>
      <c r="O14" s="204"/>
      <c r="Q14" s="206">
        <f t="shared" si="4"/>
        <v>0</v>
      </c>
      <c r="R14" s="198" t="s">
        <v>67</v>
      </c>
      <c r="S14" s="206">
        <f t="shared" si="5"/>
        <v>0</v>
      </c>
      <c r="U14" s="207">
        <f t="shared" si="6"/>
        <v>0</v>
      </c>
      <c r="W14" s="208"/>
    </row>
    <row r="15" spans="2:23" x14ac:dyDescent="0.45">
      <c r="B15" s="198">
        <v>10</v>
      </c>
      <c r="C15" s="203" t="s">
        <v>131</v>
      </c>
      <c r="D15" s="198" t="s">
        <v>121</v>
      </c>
      <c r="E15" s="204"/>
      <c r="F15" s="198" t="s">
        <v>67</v>
      </c>
      <c r="G15" s="204"/>
      <c r="H15" s="199" t="s">
        <v>122</v>
      </c>
      <c r="I15" s="204">
        <v>0</v>
      </c>
      <c r="J15" s="199" t="s">
        <v>18</v>
      </c>
      <c r="K15" s="205">
        <f t="shared" si="7"/>
        <v>0</v>
      </c>
      <c r="M15" s="204"/>
      <c r="N15" s="198" t="s">
        <v>67</v>
      </c>
      <c r="O15" s="204"/>
      <c r="Q15" s="206">
        <f t="shared" si="4"/>
        <v>0</v>
      </c>
      <c r="R15" s="198" t="s">
        <v>67</v>
      </c>
      <c r="S15" s="206">
        <f>IF(G15&gt;O15,O15,G15)</f>
        <v>0</v>
      </c>
      <c r="U15" s="207">
        <f t="shared" si="6"/>
        <v>0</v>
      </c>
      <c r="W15" s="208"/>
    </row>
    <row r="16" spans="2:23" x14ac:dyDescent="0.45">
      <c r="B16" s="198">
        <v>11</v>
      </c>
      <c r="C16" s="203" t="s">
        <v>132</v>
      </c>
      <c r="D16" s="198" t="s">
        <v>121</v>
      </c>
      <c r="E16" s="204"/>
      <c r="F16" s="198" t="s">
        <v>67</v>
      </c>
      <c r="G16" s="204"/>
      <c r="H16" s="199" t="s">
        <v>122</v>
      </c>
      <c r="I16" s="204">
        <v>0</v>
      </c>
      <c r="J16" s="199" t="s">
        <v>18</v>
      </c>
      <c r="K16" s="205">
        <f t="shared" si="7"/>
        <v>0</v>
      </c>
      <c r="M16" s="204"/>
      <c r="N16" s="198" t="s">
        <v>67</v>
      </c>
      <c r="O16" s="204"/>
      <c r="Q16" s="206">
        <f t="shared" si="4"/>
        <v>0</v>
      </c>
      <c r="R16" s="198" t="s">
        <v>67</v>
      </c>
      <c r="S16" s="206">
        <f t="shared" si="5"/>
        <v>0</v>
      </c>
      <c r="U16" s="207">
        <f t="shared" si="6"/>
        <v>0</v>
      </c>
      <c r="W16" s="208"/>
    </row>
    <row r="17" spans="2:23" x14ac:dyDescent="0.45">
      <c r="B17" s="198">
        <v>12</v>
      </c>
      <c r="C17" s="203" t="s">
        <v>133</v>
      </c>
      <c r="D17" s="198" t="s">
        <v>121</v>
      </c>
      <c r="E17" s="204"/>
      <c r="F17" s="198" t="s">
        <v>67</v>
      </c>
      <c r="G17" s="204"/>
      <c r="H17" s="199" t="s">
        <v>122</v>
      </c>
      <c r="I17" s="204">
        <v>0</v>
      </c>
      <c r="J17" s="199" t="s">
        <v>18</v>
      </c>
      <c r="K17" s="205">
        <f t="shared" si="7"/>
        <v>0</v>
      </c>
      <c r="M17" s="204"/>
      <c r="N17" s="198" t="s">
        <v>67</v>
      </c>
      <c r="O17" s="204"/>
      <c r="Q17" s="206">
        <f t="shared" si="4"/>
        <v>0</v>
      </c>
      <c r="R17" s="198" t="s">
        <v>67</v>
      </c>
      <c r="S17" s="206">
        <f t="shared" si="5"/>
        <v>0</v>
      </c>
      <c r="U17" s="207">
        <f t="shared" si="6"/>
        <v>0</v>
      </c>
      <c r="W17" s="208"/>
    </row>
    <row r="18" spans="2:23" x14ac:dyDescent="0.45">
      <c r="B18" s="198">
        <v>13</v>
      </c>
      <c r="C18" s="203" t="s">
        <v>134</v>
      </c>
      <c r="D18" s="198" t="s">
        <v>121</v>
      </c>
      <c r="E18" s="204"/>
      <c r="F18" s="198" t="s">
        <v>67</v>
      </c>
      <c r="G18" s="204"/>
      <c r="H18" s="199" t="s">
        <v>122</v>
      </c>
      <c r="I18" s="204">
        <v>0</v>
      </c>
      <c r="J18" s="199" t="s">
        <v>18</v>
      </c>
      <c r="K18" s="205">
        <f t="shared" si="7"/>
        <v>0</v>
      </c>
      <c r="M18" s="204"/>
      <c r="N18" s="198" t="s">
        <v>67</v>
      </c>
      <c r="O18" s="204"/>
      <c r="Q18" s="206">
        <f t="shared" si="4"/>
        <v>0</v>
      </c>
      <c r="R18" s="198" t="s">
        <v>67</v>
      </c>
      <c r="S18" s="206">
        <f t="shared" si="5"/>
        <v>0</v>
      </c>
      <c r="U18" s="207">
        <f t="shared" si="6"/>
        <v>0</v>
      </c>
      <c r="W18" s="208"/>
    </row>
    <row r="19" spans="2:23" x14ac:dyDescent="0.45">
      <c r="B19" s="198">
        <v>14</v>
      </c>
      <c r="C19" s="203" t="s">
        <v>135</v>
      </c>
      <c r="D19" s="198" t="s">
        <v>121</v>
      </c>
      <c r="E19" s="204"/>
      <c r="F19" s="198" t="s">
        <v>67</v>
      </c>
      <c r="G19" s="204"/>
      <c r="H19" s="199" t="s">
        <v>122</v>
      </c>
      <c r="I19" s="204">
        <v>0</v>
      </c>
      <c r="J19" s="199" t="s">
        <v>18</v>
      </c>
      <c r="K19" s="205">
        <f t="shared" si="7"/>
        <v>0</v>
      </c>
      <c r="M19" s="204"/>
      <c r="N19" s="198" t="s">
        <v>67</v>
      </c>
      <c r="O19" s="204"/>
      <c r="Q19" s="206">
        <f t="shared" si="4"/>
        <v>0</v>
      </c>
      <c r="R19" s="198" t="s">
        <v>67</v>
      </c>
      <c r="S19" s="206">
        <f t="shared" si="5"/>
        <v>0</v>
      </c>
      <c r="U19" s="207">
        <f t="shared" si="6"/>
        <v>0</v>
      </c>
      <c r="W19" s="208"/>
    </row>
    <row r="20" spans="2:23" x14ac:dyDescent="0.45">
      <c r="B20" s="198">
        <v>15</v>
      </c>
      <c r="C20" s="203" t="s">
        <v>136</v>
      </c>
      <c r="D20" s="198" t="s">
        <v>121</v>
      </c>
      <c r="E20" s="204"/>
      <c r="F20" s="198" t="s">
        <v>67</v>
      </c>
      <c r="G20" s="204"/>
      <c r="H20" s="199" t="s">
        <v>122</v>
      </c>
      <c r="I20" s="204">
        <v>0</v>
      </c>
      <c r="J20" s="199" t="s">
        <v>18</v>
      </c>
      <c r="K20" s="209">
        <f t="shared" si="7"/>
        <v>0</v>
      </c>
      <c r="M20" s="204"/>
      <c r="N20" s="198" t="s">
        <v>67</v>
      </c>
      <c r="O20" s="204"/>
      <c r="Q20" s="206">
        <f t="shared" si="4"/>
        <v>0</v>
      </c>
      <c r="R20" s="198" t="s">
        <v>67</v>
      </c>
      <c r="S20" s="206">
        <f t="shared" si="5"/>
        <v>0</v>
      </c>
      <c r="U20" s="207">
        <f t="shared" si="6"/>
        <v>0</v>
      </c>
      <c r="W20" s="208"/>
    </row>
    <row r="21" spans="2:23" x14ac:dyDescent="0.45">
      <c r="B21" s="198">
        <v>16</v>
      </c>
      <c r="C21" s="203" t="s">
        <v>137</v>
      </c>
      <c r="D21" s="198" t="s">
        <v>121</v>
      </c>
      <c r="E21" s="204"/>
      <c r="F21" s="198" t="s">
        <v>67</v>
      </c>
      <c r="G21" s="204"/>
      <c r="H21" s="199" t="s">
        <v>122</v>
      </c>
      <c r="I21" s="204">
        <v>0</v>
      </c>
      <c r="J21" s="199" t="s">
        <v>18</v>
      </c>
      <c r="K21" s="205">
        <f t="shared" si="7"/>
        <v>0</v>
      </c>
      <c r="M21" s="204"/>
      <c r="N21" s="198" t="s">
        <v>67</v>
      </c>
      <c r="O21" s="204"/>
      <c r="Q21" s="206">
        <f t="shared" si="4"/>
        <v>0</v>
      </c>
      <c r="R21" s="198" t="s">
        <v>67</v>
      </c>
      <c r="S21" s="206">
        <f t="shared" si="5"/>
        <v>0</v>
      </c>
      <c r="U21" s="207">
        <f t="shared" si="6"/>
        <v>0</v>
      </c>
      <c r="W21" s="208"/>
    </row>
    <row r="22" spans="2:23" x14ac:dyDescent="0.45">
      <c r="B22" s="198">
        <v>17</v>
      </c>
      <c r="C22" s="203" t="s">
        <v>138</v>
      </c>
      <c r="D22" s="198" t="s">
        <v>121</v>
      </c>
      <c r="E22" s="204"/>
      <c r="F22" s="198" t="s">
        <v>67</v>
      </c>
      <c r="G22" s="204"/>
      <c r="H22" s="199" t="s">
        <v>122</v>
      </c>
      <c r="I22" s="204">
        <v>0</v>
      </c>
      <c r="J22" s="199" t="s">
        <v>18</v>
      </c>
      <c r="K22" s="205">
        <f t="shared" si="7"/>
        <v>0</v>
      </c>
      <c r="M22" s="204"/>
      <c r="N22" s="198" t="s">
        <v>67</v>
      </c>
      <c r="O22" s="204"/>
      <c r="Q22" s="206">
        <f t="shared" si="4"/>
        <v>0</v>
      </c>
      <c r="R22" s="198" t="s">
        <v>67</v>
      </c>
      <c r="S22" s="206">
        <f t="shared" si="5"/>
        <v>0</v>
      </c>
      <c r="U22" s="207">
        <f t="shared" si="6"/>
        <v>0</v>
      </c>
      <c r="W22" s="208"/>
    </row>
    <row r="23" spans="2:23" x14ac:dyDescent="0.45">
      <c r="B23" s="198">
        <v>18</v>
      </c>
      <c r="C23" s="203" t="s">
        <v>139</v>
      </c>
      <c r="D23" s="198" t="s">
        <v>121</v>
      </c>
      <c r="E23" s="204"/>
      <c r="F23" s="198" t="s">
        <v>67</v>
      </c>
      <c r="G23" s="204"/>
      <c r="H23" s="199" t="s">
        <v>122</v>
      </c>
      <c r="I23" s="204">
        <v>0</v>
      </c>
      <c r="J23" s="199" t="s">
        <v>18</v>
      </c>
      <c r="K23" s="205">
        <f t="shared" si="7"/>
        <v>0</v>
      </c>
      <c r="M23" s="204"/>
      <c r="N23" s="198" t="s">
        <v>67</v>
      </c>
      <c r="O23" s="204"/>
      <c r="Q23" s="206">
        <f t="shared" si="4"/>
        <v>0</v>
      </c>
      <c r="R23" s="198" t="s">
        <v>67</v>
      </c>
      <c r="S23" s="206">
        <f t="shared" si="5"/>
        <v>0</v>
      </c>
      <c r="U23" s="207">
        <f t="shared" si="6"/>
        <v>0</v>
      </c>
      <c r="W23" s="208"/>
    </row>
    <row r="24" spans="2:23" x14ac:dyDescent="0.45">
      <c r="B24" s="198">
        <v>19</v>
      </c>
      <c r="C24" s="203" t="s">
        <v>140</v>
      </c>
      <c r="D24" s="198" t="s">
        <v>121</v>
      </c>
      <c r="E24" s="204"/>
      <c r="F24" s="198" t="s">
        <v>67</v>
      </c>
      <c r="G24" s="204"/>
      <c r="H24" s="199" t="s">
        <v>122</v>
      </c>
      <c r="I24" s="204">
        <v>0</v>
      </c>
      <c r="J24" s="199" t="s">
        <v>18</v>
      </c>
      <c r="K24" s="205">
        <f t="shared" si="7"/>
        <v>0</v>
      </c>
      <c r="M24" s="204"/>
      <c r="N24" s="198" t="s">
        <v>67</v>
      </c>
      <c r="O24" s="204"/>
      <c r="Q24" s="206">
        <f t="shared" si="4"/>
        <v>0</v>
      </c>
      <c r="R24" s="198" t="s">
        <v>67</v>
      </c>
      <c r="S24" s="206">
        <f t="shared" si="5"/>
        <v>0</v>
      </c>
      <c r="U24" s="207">
        <f t="shared" si="6"/>
        <v>0</v>
      </c>
      <c r="W24" s="208"/>
    </row>
    <row r="25" spans="2:23" x14ac:dyDescent="0.45">
      <c r="B25" s="198">
        <v>20</v>
      </c>
      <c r="C25" s="203" t="s">
        <v>141</v>
      </c>
      <c r="D25" s="198" t="s">
        <v>121</v>
      </c>
      <c r="E25" s="204"/>
      <c r="F25" s="198" t="s">
        <v>67</v>
      </c>
      <c r="G25" s="204"/>
      <c r="H25" s="199" t="s">
        <v>122</v>
      </c>
      <c r="I25" s="204">
        <v>0</v>
      </c>
      <c r="J25" s="199" t="s">
        <v>18</v>
      </c>
      <c r="K25" s="205">
        <f t="shared" si="7"/>
        <v>0</v>
      </c>
      <c r="M25" s="204"/>
      <c r="N25" s="198" t="s">
        <v>67</v>
      </c>
      <c r="O25" s="204"/>
      <c r="Q25" s="206">
        <f t="shared" si="4"/>
        <v>0</v>
      </c>
      <c r="R25" s="198" t="s">
        <v>67</v>
      </c>
      <c r="S25" s="206">
        <f t="shared" si="5"/>
        <v>0</v>
      </c>
      <c r="U25" s="207">
        <f t="shared" si="6"/>
        <v>0</v>
      </c>
      <c r="W25" s="208"/>
    </row>
    <row r="26" spans="2:23" x14ac:dyDescent="0.45">
      <c r="B26" s="198">
        <v>21</v>
      </c>
      <c r="C26" s="203" t="s">
        <v>142</v>
      </c>
      <c r="D26" s="198" t="s">
        <v>121</v>
      </c>
      <c r="E26" s="210"/>
      <c r="F26" s="198" t="s">
        <v>67</v>
      </c>
      <c r="G26" s="210"/>
      <c r="H26" s="199" t="s">
        <v>122</v>
      </c>
      <c r="I26" s="210"/>
      <c r="J26" s="199" t="s">
        <v>18</v>
      </c>
      <c r="K26" s="203">
        <v>1</v>
      </c>
      <c r="M26" s="205"/>
      <c r="N26" s="198" t="s">
        <v>67</v>
      </c>
      <c r="O26" s="205"/>
      <c r="Q26" s="205"/>
      <c r="R26" s="198" t="s">
        <v>67</v>
      </c>
      <c r="S26" s="205"/>
      <c r="U26" s="203">
        <v>1</v>
      </c>
      <c r="W26" s="208"/>
    </row>
    <row r="27" spans="2:23" x14ac:dyDescent="0.45">
      <c r="B27" s="198">
        <v>22</v>
      </c>
      <c r="C27" s="203" t="s">
        <v>143</v>
      </c>
      <c r="D27" s="198" t="s">
        <v>121</v>
      </c>
      <c r="E27" s="210"/>
      <c r="F27" s="198" t="s">
        <v>67</v>
      </c>
      <c r="G27" s="210"/>
      <c r="H27" s="199" t="s">
        <v>122</v>
      </c>
      <c r="I27" s="210"/>
      <c r="J27" s="199" t="s">
        <v>18</v>
      </c>
      <c r="K27" s="203">
        <v>2</v>
      </c>
      <c r="M27" s="205"/>
      <c r="N27" s="198" t="s">
        <v>67</v>
      </c>
      <c r="O27" s="205"/>
      <c r="Q27" s="205"/>
      <c r="R27" s="198" t="s">
        <v>67</v>
      </c>
      <c r="S27" s="205"/>
      <c r="U27" s="203">
        <v>2</v>
      </c>
      <c r="W27" s="208"/>
    </row>
    <row r="28" spans="2:23" x14ac:dyDescent="0.45">
      <c r="B28" s="198">
        <v>23</v>
      </c>
      <c r="C28" s="203" t="s">
        <v>144</v>
      </c>
      <c r="D28" s="198" t="s">
        <v>121</v>
      </c>
      <c r="E28" s="210"/>
      <c r="F28" s="198" t="s">
        <v>67</v>
      </c>
      <c r="G28" s="210"/>
      <c r="H28" s="199" t="s">
        <v>122</v>
      </c>
      <c r="I28" s="210"/>
      <c r="J28" s="199" t="s">
        <v>18</v>
      </c>
      <c r="K28" s="203">
        <v>3</v>
      </c>
      <c r="M28" s="205"/>
      <c r="N28" s="198" t="s">
        <v>67</v>
      </c>
      <c r="O28" s="205"/>
      <c r="Q28" s="205"/>
      <c r="R28" s="198" t="s">
        <v>67</v>
      </c>
      <c r="S28" s="205"/>
      <c r="U28" s="203">
        <v>3</v>
      </c>
      <c r="W28" s="208"/>
    </row>
    <row r="29" spans="2:23" x14ac:dyDescent="0.45">
      <c r="B29" s="198">
        <v>24</v>
      </c>
      <c r="C29" s="203" t="s">
        <v>145</v>
      </c>
      <c r="D29" s="198" t="s">
        <v>121</v>
      </c>
      <c r="E29" s="210"/>
      <c r="F29" s="198" t="s">
        <v>67</v>
      </c>
      <c r="G29" s="210"/>
      <c r="H29" s="199" t="s">
        <v>122</v>
      </c>
      <c r="I29" s="210"/>
      <c r="J29" s="199" t="s">
        <v>18</v>
      </c>
      <c r="K29" s="203">
        <v>4</v>
      </c>
      <c r="M29" s="205"/>
      <c r="N29" s="198" t="s">
        <v>67</v>
      </c>
      <c r="O29" s="205"/>
      <c r="Q29" s="205"/>
      <c r="R29" s="198" t="s">
        <v>67</v>
      </c>
      <c r="S29" s="205"/>
      <c r="U29" s="203">
        <v>4</v>
      </c>
      <c r="W29" s="208"/>
    </row>
    <row r="30" spans="2:23" x14ac:dyDescent="0.45">
      <c r="B30" s="198">
        <v>25</v>
      </c>
      <c r="C30" s="203" t="s">
        <v>146</v>
      </c>
      <c r="D30" s="198" t="s">
        <v>121</v>
      </c>
      <c r="E30" s="210"/>
      <c r="F30" s="198" t="s">
        <v>67</v>
      </c>
      <c r="G30" s="210"/>
      <c r="H30" s="199" t="s">
        <v>122</v>
      </c>
      <c r="I30" s="210"/>
      <c r="J30" s="199" t="s">
        <v>18</v>
      </c>
      <c r="K30" s="203">
        <v>4</v>
      </c>
      <c r="M30" s="205"/>
      <c r="N30" s="198" t="s">
        <v>67</v>
      </c>
      <c r="O30" s="205"/>
      <c r="Q30" s="205"/>
      <c r="R30" s="198" t="s">
        <v>67</v>
      </c>
      <c r="S30" s="205"/>
      <c r="U30" s="203">
        <v>3</v>
      </c>
      <c r="W30" s="208"/>
    </row>
    <row r="31" spans="2:23" x14ac:dyDescent="0.45">
      <c r="B31" s="198">
        <v>26</v>
      </c>
      <c r="C31" s="203" t="s">
        <v>147</v>
      </c>
      <c r="D31" s="198" t="s">
        <v>121</v>
      </c>
      <c r="E31" s="210"/>
      <c r="F31" s="198" t="s">
        <v>67</v>
      </c>
      <c r="G31" s="210"/>
      <c r="H31" s="199" t="s">
        <v>122</v>
      </c>
      <c r="I31" s="210"/>
      <c r="J31" s="199" t="s">
        <v>18</v>
      </c>
      <c r="K31" s="203">
        <v>5</v>
      </c>
      <c r="M31" s="205"/>
      <c r="N31" s="198" t="s">
        <v>67</v>
      </c>
      <c r="O31" s="205"/>
      <c r="Q31" s="205"/>
      <c r="R31" s="198" t="s">
        <v>67</v>
      </c>
      <c r="S31" s="205"/>
      <c r="U31" s="203">
        <v>5</v>
      </c>
      <c r="W31" s="208"/>
    </row>
    <row r="32" spans="2:23" x14ac:dyDescent="0.45">
      <c r="B32" s="198">
        <v>27</v>
      </c>
      <c r="C32" s="203" t="s">
        <v>148</v>
      </c>
      <c r="D32" s="198" t="s">
        <v>121</v>
      </c>
      <c r="E32" s="210"/>
      <c r="F32" s="198" t="s">
        <v>67</v>
      </c>
      <c r="G32" s="210"/>
      <c r="H32" s="199" t="s">
        <v>122</v>
      </c>
      <c r="I32" s="210"/>
      <c r="J32" s="199" t="s">
        <v>18</v>
      </c>
      <c r="K32" s="203">
        <v>0</v>
      </c>
      <c r="M32" s="205"/>
      <c r="N32" s="198" t="s">
        <v>67</v>
      </c>
      <c r="O32" s="205"/>
      <c r="Q32" s="205"/>
      <c r="R32" s="198" t="s">
        <v>67</v>
      </c>
      <c r="S32" s="205"/>
      <c r="U32" s="203">
        <v>0</v>
      </c>
      <c r="W32" s="208" t="s">
        <v>149</v>
      </c>
    </row>
    <row r="33" spans="2:23" x14ac:dyDescent="0.45">
      <c r="B33" s="198">
        <v>28</v>
      </c>
      <c r="C33" s="203" t="s">
        <v>150</v>
      </c>
      <c r="D33" s="198" t="s">
        <v>121</v>
      </c>
      <c r="E33" s="210"/>
      <c r="F33" s="198" t="s">
        <v>67</v>
      </c>
      <c r="G33" s="210"/>
      <c r="H33" s="199" t="s">
        <v>122</v>
      </c>
      <c r="I33" s="210"/>
      <c r="J33" s="199" t="s">
        <v>18</v>
      </c>
      <c r="K33" s="203"/>
      <c r="M33" s="205"/>
      <c r="N33" s="198" t="s">
        <v>67</v>
      </c>
      <c r="O33" s="205"/>
      <c r="Q33" s="205"/>
      <c r="R33" s="198" t="s">
        <v>67</v>
      </c>
      <c r="S33" s="205"/>
      <c r="U33" s="203"/>
      <c r="W33" s="208"/>
    </row>
    <row r="34" spans="2:23" x14ac:dyDescent="0.45">
      <c r="B34" s="198">
        <v>29</v>
      </c>
      <c r="C34" s="203" t="s">
        <v>150</v>
      </c>
      <c r="D34" s="198" t="s">
        <v>121</v>
      </c>
      <c r="E34" s="210"/>
      <c r="F34" s="198" t="s">
        <v>67</v>
      </c>
      <c r="G34" s="210"/>
      <c r="H34" s="199" t="s">
        <v>122</v>
      </c>
      <c r="I34" s="210"/>
      <c r="J34" s="199" t="s">
        <v>18</v>
      </c>
      <c r="K34" s="203"/>
      <c r="M34" s="205"/>
      <c r="N34" s="198" t="s">
        <v>67</v>
      </c>
      <c r="O34" s="205"/>
      <c r="Q34" s="205"/>
      <c r="R34" s="198" t="s">
        <v>67</v>
      </c>
      <c r="S34" s="205"/>
      <c r="U34" s="203"/>
      <c r="W34" s="208"/>
    </row>
    <row r="35" spans="2:23" x14ac:dyDescent="0.45">
      <c r="B35" s="198">
        <v>30</v>
      </c>
      <c r="C35" s="203" t="s">
        <v>150</v>
      </c>
      <c r="D35" s="198" t="s">
        <v>121</v>
      </c>
      <c r="E35" s="210"/>
      <c r="F35" s="198" t="s">
        <v>67</v>
      </c>
      <c r="G35" s="210"/>
      <c r="H35" s="199" t="s">
        <v>122</v>
      </c>
      <c r="I35" s="210"/>
      <c r="J35" s="199" t="s">
        <v>18</v>
      </c>
      <c r="K35" s="203"/>
      <c r="M35" s="205"/>
      <c r="N35" s="198" t="s">
        <v>67</v>
      </c>
      <c r="O35" s="205"/>
      <c r="Q35" s="205"/>
      <c r="R35" s="198" t="s">
        <v>67</v>
      </c>
      <c r="S35" s="205"/>
      <c r="U35" s="203"/>
      <c r="W35" s="208"/>
    </row>
    <row r="36" spans="2:23" x14ac:dyDescent="0.45">
      <c r="C36" s="211"/>
    </row>
    <row r="37" spans="2:23" x14ac:dyDescent="0.45">
      <c r="C37" s="212" t="s">
        <v>151</v>
      </c>
    </row>
    <row r="38" spans="2:23" x14ac:dyDescent="0.45">
      <c r="C38" s="212" t="s">
        <v>152</v>
      </c>
    </row>
    <row r="39" spans="2:23" x14ac:dyDescent="0.45">
      <c r="C39" s="212" t="s">
        <v>153</v>
      </c>
    </row>
    <row r="40" spans="2:23" x14ac:dyDescent="0.45">
      <c r="C40" s="212" t="s">
        <v>154</v>
      </c>
    </row>
    <row r="41" spans="2:23" x14ac:dyDescent="0.45">
      <c r="C41" s="200" t="s">
        <v>155</v>
      </c>
    </row>
    <row r="42" spans="2:23" x14ac:dyDescent="0.45">
      <c r="C42" s="200" t="s">
        <v>156</v>
      </c>
    </row>
  </sheetData>
  <sheetProtection insertRows="0" deleteRows="0"/>
  <mergeCells count="4">
    <mergeCell ref="E4:K4"/>
    <mergeCell ref="M4:O4"/>
    <mergeCell ref="Q4:U4"/>
    <mergeCell ref="W4:W5"/>
  </mergeCells>
  <phoneticPr fontId="1"/>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K109"/>
  <sheetViews>
    <sheetView showGridLines="0" view="pageBreakPreview" zoomScaleNormal="55" zoomScaleSheetLayoutView="100" workbookViewId="0"/>
  </sheetViews>
  <sheetFormatPr defaultColWidth="4.5" defaultRowHeight="14.4" x14ac:dyDescent="0.45"/>
  <cols>
    <col min="1" max="1" width="0.8984375" style="138" customWidth="1"/>
    <col min="2" max="58" width="5.69921875" style="138" customWidth="1"/>
    <col min="59" max="59" width="1.09765625" style="138" customWidth="1"/>
    <col min="60" max="16384" width="4.5" style="138"/>
  </cols>
  <sheetData>
    <row r="1" spans="2:63" s="91" customFormat="1" ht="20.25" customHeight="1" x14ac:dyDescent="0.45">
      <c r="C1" s="92" t="s">
        <v>250</v>
      </c>
      <c r="D1" s="92"/>
      <c r="E1" s="92"/>
      <c r="F1" s="92"/>
      <c r="I1" s="93" t="s">
        <v>60</v>
      </c>
      <c r="L1" s="92"/>
      <c r="M1" s="92"/>
      <c r="N1" s="92"/>
      <c r="O1" s="92"/>
      <c r="P1" s="92"/>
      <c r="Q1" s="92"/>
      <c r="R1" s="92"/>
      <c r="S1" s="92"/>
      <c r="AO1" s="95" t="s">
        <v>61</v>
      </c>
      <c r="AP1" s="598" t="s">
        <v>231</v>
      </c>
      <c r="AQ1" s="598"/>
      <c r="AR1" s="598"/>
      <c r="AS1" s="598"/>
      <c r="AT1" s="598"/>
      <c r="AU1" s="598"/>
      <c r="AV1" s="598"/>
      <c r="AW1" s="598"/>
      <c r="AX1" s="598"/>
      <c r="AY1" s="598"/>
      <c r="AZ1" s="598"/>
      <c r="BA1" s="598"/>
      <c r="BB1" s="598"/>
      <c r="BC1" s="598"/>
      <c r="BD1" s="598"/>
      <c r="BE1" s="598"/>
      <c r="BF1" s="95" t="s">
        <v>0</v>
      </c>
    </row>
    <row r="2" spans="2:63" s="102" customFormat="1" ht="20.25" customHeight="1" x14ac:dyDescent="0.45">
      <c r="F2" s="93"/>
      <c r="I2" s="93"/>
      <c r="J2" s="93"/>
      <c r="L2" s="95"/>
      <c r="M2" s="95"/>
      <c r="N2" s="95"/>
      <c r="O2" s="95"/>
      <c r="P2" s="95"/>
      <c r="Q2" s="95"/>
      <c r="R2" s="95"/>
      <c r="S2" s="95"/>
      <c r="X2" s="2" t="s">
        <v>17</v>
      </c>
      <c r="Y2" s="352">
        <v>6</v>
      </c>
      <c r="Z2" s="352"/>
      <c r="AA2" s="2" t="s">
        <v>14</v>
      </c>
      <c r="AB2" s="436">
        <f>IF(Y2=0,"",YEAR(DATE(2018+Y2,1,1)))</f>
        <v>2024</v>
      </c>
      <c r="AC2" s="436"/>
      <c r="AD2" s="1" t="s">
        <v>18</v>
      </c>
      <c r="AE2" s="1" t="s">
        <v>19</v>
      </c>
      <c r="AF2" s="352">
        <v>4</v>
      </c>
      <c r="AG2" s="352"/>
      <c r="AH2" s="1" t="s">
        <v>20</v>
      </c>
      <c r="AO2" s="95" t="s">
        <v>62</v>
      </c>
      <c r="AP2" s="350"/>
      <c r="AQ2" s="350"/>
      <c r="AR2" s="350"/>
      <c r="AS2" s="350"/>
      <c r="AT2" s="350"/>
      <c r="AU2" s="350"/>
      <c r="AV2" s="350"/>
      <c r="AW2" s="350"/>
      <c r="AX2" s="350"/>
      <c r="AY2" s="350"/>
      <c r="AZ2" s="350"/>
      <c r="BA2" s="350"/>
      <c r="BB2" s="350"/>
      <c r="BC2" s="350"/>
      <c r="BD2" s="350"/>
      <c r="BE2" s="350"/>
      <c r="BF2" s="95" t="s">
        <v>0</v>
      </c>
      <c r="BG2" s="95"/>
      <c r="BH2" s="95"/>
      <c r="BI2" s="95"/>
    </row>
    <row r="3" spans="2:63" s="102" customFormat="1" ht="20.25" customHeight="1" x14ac:dyDescent="0.45">
      <c r="F3" s="93"/>
      <c r="I3" s="93"/>
      <c r="K3" s="95"/>
      <c r="L3" s="95"/>
      <c r="M3" s="95"/>
      <c r="N3" s="95"/>
      <c r="O3" s="95"/>
      <c r="P3" s="95"/>
      <c r="Q3" s="95"/>
      <c r="Y3" s="213"/>
      <c r="Z3" s="213"/>
      <c r="AA3" s="214"/>
      <c r="AB3" s="215"/>
      <c r="AC3" s="214"/>
      <c r="AZ3" s="103" t="s">
        <v>38</v>
      </c>
      <c r="BA3" s="431" t="s">
        <v>47</v>
      </c>
      <c r="BB3" s="432"/>
      <c r="BC3" s="432"/>
      <c r="BD3" s="433"/>
      <c r="BE3" s="95"/>
    </row>
    <row r="4" spans="2:63" s="102" customFormat="1" ht="20.25" customHeight="1" x14ac:dyDescent="0.45">
      <c r="F4" s="93"/>
      <c r="I4" s="93"/>
      <c r="K4" s="95"/>
      <c r="L4" s="95"/>
      <c r="M4" s="95"/>
      <c r="N4" s="95"/>
      <c r="O4" s="95"/>
      <c r="P4" s="95"/>
      <c r="Q4" s="95"/>
      <c r="Y4" s="213"/>
      <c r="Z4" s="213"/>
      <c r="AA4" s="214"/>
      <c r="AB4" s="215"/>
      <c r="AC4" s="214"/>
      <c r="AZ4" s="103" t="s">
        <v>42</v>
      </c>
      <c r="BA4" s="431" t="s">
        <v>43</v>
      </c>
      <c r="BB4" s="432"/>
      <c r="BC4" s="432"/>
      <c r="BD4" s="433"/>
      <c r="BE4" s="95"/>
    </row>
    <row r="5" spans="2:63" s="102" customFormat="1" ht="5.0999999999999996" customHeight="1" x14ac:dyDescent="0.45">
      <c r="F5" s="93"/>
      <c r="I5" s="93"/>
      <c r="K5" s="95"/>
      <c r="L5" s="95"/>
      <c r="M5" s="95"/>
      <c r="N5" s="95"/>
      <c r="O5" s="95"/>
      <c r="P5" s="95"/>
      <c r="Q5" s="95"/>
      <c r="Y5" s="131"/>
      <c r="Z5" s="131"/>
      <c r="AF5" s="91"/>
      <c r="AG5" s="91"/>
      <c r="AH5" s="91"/>
      <c r="AI5" s="91"/>
      <c r="AJ5" s="91"/>
      <c r="AK5" s="91"/>
      <c r="AL5" s="91"/>
      <c r="AM5" s="91"/>
      <c r="AN5" s="91"/>
      <c r="AO5" s="91"/>
      <c r="AP5" s="91"/>
      <c r="AQ5" s="91"/>
      <c r="AR5" s="91"/>
      <c r="AS5" s="91"/>
      <c r="AT5" s="91"/>
      <c r="AU5" s="91"/>
      <c r="AV5" s="91"/>
      <c r="AW5" s="91"/>
      <c r="AX5" s="91"/>
      <c r="AY5" s="91"/>
      <c r="AZ5" s="91"/>
      <c r="BA5" s="91"/>
      <c r="BB5" s="91"/>
      <c r="BC5" s="91"/>
      <c r="BD5" s="105"/>
      <c r="BE5" s="105"/>
    </row>
    <row r="6" spans="2:63" s="102" customFormat="1" ht="21" customHeight="1" x14ac:dyDescent="0.45">
      <c r="B6" s="106"/>
      <c r="C6" s="112"/>
      <c r="D6" s="112"/>
      <c r="E6" s="112"/>
      <c r="F6" s="112"/>
      <c r="G6" s="33"/>
      <c r="H6" s="33"/>
      <c r="I6" s="33"/>
      <c r="J6" s="25"/>
      <c r="K6" s="33"/>
      <c r="L6" s="33"/>
      <c r="M6" s="33"/>
      <c r="N6" s="96"/>
      <c r="O6" s="96"/>
      <c r="P6" s="96"/>
      <c r="Q6" s="96"/>
      <c r="R6" s="96"/>
      <c r="S6" s="96"/>
      <c r="T6" s="96"/>
      <c r="U6" s="96"/>
      <c r="V6" s="96"/>
      <c r="W6" s="96"/>
      <c r="X6" s="96"/>
      <c r="Y6" s="96"/>
      <c r="Z6" s="96"/>
      <c r="AA6" s="96"/>
      <c r="AB6" s="96"/>
      <c r="AC6" s="96"/>
      <c r="AD6" s="96"/>
      <c r="AE6" s="96"/>
      <c r="AF6" s="31"/>
      <c r="AG6" s="31"/>
      <c r="AH6" s="31"/>
      <c r="AI6" s="31"/>
      <c r="AJ6" s="31"/>
      <c r="AK6" s="31" t="s">
        <v>157</v>
      </c>
      <c r="AL6" s="91"/>
      <c r="AM6" s="91"/>
      <c r="AN6" s="91"/>
      <c r="AO6" s="91"/>
      <c r="AP6" s="91"/>
      <c r="AQ6" s="91"/>
      <c r="AS6" s="114"/>
      <c r="AT6" s="114"/>
      <c r="AU6" s="216"/>
      <c r="AV6" s="91"/>
      <c r="AW6" s="355">
        <v>40</v>
      </c>
      <c r="AX6" s="356"/>
      <c r="AY6" s="233" t="s">
        <v>21</v>
      </c>
      <c r="AZ6" s="181"/>
      <c r="BA6" s="355">
        <v>160</v>
      </c>
      <c r="BB6" s="356"/>
      <c r="BC6" s="216" t="s">
        <v>41</v>
      </c>
      <c r="BD6" s="91"/>
      <c r="BE6" s="105"/>
    </row>
    <row r="7" spans="2:63" s="102" customFormat="1" ht="5.0999999999999996" customHeight="1" x14ac:dyDescent="0.45">
      <c r="B7" s="106"/>
      <c r="C7" s="36"/>
      <c r="D7" s="36"/>
      <c r="E7" s="36"/>
      <c r="F7" s="33"/>
      <c r="G7" s="33"/>
      <c r="H7" s="33"/>
      <c r="I7" s="33"/>
      <c r="J7" s="33"/>
      <c r="K7" s="33"/>
      <c r="L7" s="33"/>
      <c r="M7" s="33"/>
      <c r="N7" s="96"/>
      <c r="O7" s="96"/>
      <c r="P7" s="96"/>
      <c r="Q7" s="96"/>
      <c r="R7" s="96"/>
      <c r="S7" s="96"/>
      <c r="T7" s="96"/>
      <c r="U7" s="96"/>
      <c r="V7" s="96"/>
      <c r="W7" s="96"/>
      <c r="X7" s="96"/>
      <c r="Y7" s="96"/>
      <c r="Z7" s="96"/>
      <c r="AA7" s="96"/>
      <c r="AB7" s="96"/>
      <c r="AC7" s="96"/>
      <c r="AD7" s="96"/>
      <c r="AE7" s="96"/>
      <c r="AF7" s="31"/>
      <c r="AG7" s="31"/>
      <c r="AH7" s="31"/>
      <c r="AI7" s="31"/>
      <c r="AJ7" s="31"/>
      <c r="AK7" s="31"/>
      <c r="AL7" s="31"/>
      <c r="AM7" s="31"/>
      <c r="AN7" s="31"/>
      <c r="AO7" s="31"/>
      <c r="AP7" s="31"/>
      <c r="AQ7" s="31"/>
      <c r="AR7" s="31"/>
      <c r="AS7" s="31"/>
      <c r="AT7" s="31"/>
      <c r="AU7" s="31"/>
      <c r="AV7" s="31"/>
      <c r="AW7" s="82"/>
      <c r="AX7" s="82"/>
      <c r="AY7" s="82"/>
      <c r="AZ7" s="82"/>
      <c r="BA7" s="82"/>
      <c r="BB7" s="82"/>
      <c r="BC7" s="31"/>
      <c r="BD7" s="127"/>
      <c r="BE7" s="127"/>
      <c r="BF7" s="96"/>
    </row>
    <row r="8" spans="2:63" s="102" customFormat="1" ht="21" customHeight="1" x14ac:dyDescent="0.45">
      <c r="B8" s="35"/>
      <c r="C8" s="29"/>
      <c r="D8" s="29"/>
      <c r="E8" s="29"/>
      <c r="F8" s="20"/>
      <c r="G8" s="20"/>
      <c r="H8" s="20"/>
      <c r="I8" s="20"/>
      <c r="J8" s="20"/>
      <c r="K8" s="20"/>
      <c r="L8" s="20"/>
      <c r="M8" s="20"/>
      <c r="N8" s="96"/>
      <c r="O8" s="96"/>
      <c r="P8" s="96"/>
      <c r="Q8" s="96"/>
      <c r="R8" s="96"/>
      <c r="S8" s="96"/>
      <c r="T8" s="96"/>
      <c r="U8" s="96"/>
      <c r="V8" s="96"/>
      <c r="W8" s="96"/>
      <c r="X8" s="96"/>
      <c r="Y8" s="96"/>
      <c r="Z8" s="96"/>
      <c r="AA8" s="96"/>
      <c r="AB8" s="96"/>
      <c r="AC8" s="96"/>
      <c r="AD8" s="96"/>
      <c r="AE8" s="96"/>
      <c r="AF8" s="36"/>
      <c r="AG8" s="112"/>
      <c r="AH8" s="30"/>
      <c r="AI8" s="111"/>
      <c r="AJ8" s="112"/>
      <c r="AL8" s="31" t="s">
        <v>208</v>
      </c>
      <c r="AM8" s="31"/>
      <c r="AN8" s="30"/>
      <c r="AO8" s="31"/>
      <c r="AP8" s="112"/>
      <c r="AQ8" s="112"/>
      <c r="AR8" s="30"/>
      <c r="AS8" s="31"/>
      <c r="AT8" s="116"/>
      <c r="AU8" s="116"/>
      <c r="AV8" s="116"/>
      <c r="AW8" s="82"/>
      <c r="AX8" s="82"/>
      <c r="AY8" s="261" t="s">
        <v>159</v>
      </c>
      <c r="AZ8" s="82"/>
      <c r="BA8" s="355"/>
      <c r="BB8" s="356"/>
      <c r="BC8" s="216" t="s">
        <v>160</v>
      </c>
      <c r="BE8" s="31"/>
      <c r="BF8" s="96"/>
      <c r="BI8" s="95"/>
      <c r="BJ8" s="95"/>
      <c r="BK8" s="95"/>
    </row>
    <row r="9" spans="2:63" s="102" customFormat="1" ht="5.0999999999999996" customHeight="1" x14ac:dyDescent="0.45">
      <c r="B9" s="35"/>
      <c r="C9" s="29"/>
      <c r="D9" s="29"/>
      <c r="E9" s="29"/>
      <c r="F9" s="20"/>
      <c r="G9" s="20"/>
      <c r="H9" s="20"/>
      <c r="I9" s="20"/>
      <c r="J9" s="20"/>
      <c r="K9" s="20"/>
      <c r="L9" s="20"/>
      <c r="M9" s="20"/>
      <c r="N9" s="96"/>
      <c r="O9" s="96"/>
      <c r="P9" s="96"/>
      <c r="Q9" s="96"/>
      <c r="R9" s="96"/>
      <c r="S9" s="96"/>
      <c r="T9" s="96"/>
      <c r="U9" s="96"/>
      <c r="V9" s="96"/>
      <c r="W9" s="96"/>
      <c r="X9" s="96"/>
      <c r="Y9" s="96"/>
      <c r="Z9" s="96"/>
      <c r="AA9" s="96"/>
      <c r="AB9" s="96"/>
      <c r="AC9" s="96"/>
      <c r="AD9" s="96"/>
      <c r="AE9" s="96"/>
      <c r="AF9" s="36"/>
      <c r="AG9" s="112"/>
      <c r="AH9" s="30"/>
      <c r="AI9" s="111"/>
      <c r="AJ9" s="112"/>
      <c r="AK9" s="112"/>
      <c r="AL9" s="112"/>
      <c r="AM9" s="112"/>
      <c r="AN9" s="30"/>
      <c r="AO9" s="31"/>
      <c r="AP9" s="116"/>
      <c r="AQ9" s="116"/>
      <c r="AR9" s="116"/>
      <c r="AS9" s="31"/>
      <c r="AT9" s="31"/>
      <c r="AU9" s="31"/>
      <c r="AV9" s="31"/>
      <c r="AW9" s="31"/>
      <c r="AX9" s="31"/>
      <c r="AY9" s="31"/>
      <c r="AZ9" s="31"/>
      <c r="BA9" s="31"/>
      <c r="BB9" s="31"/>
      <c r="BC9" s="31"/>
      <c r="BD9" s="31"/>
      <c r="BE9" s="31"/>
      <c r="BF9" s="96"/>
      <c r="BI9" s="95"/>
      <c r="BJ9" s="95"/>
      <c r="BK9" s="95"/>
    </row>
    <row r="10" spans="2:63" s="102" customFormat="1" ht="21" customHeight="1" x14ac:dyDescent="0.45">
      <c r="P10" s="33"/>
      <c r="Q10" s="33"/>
      <c r="R10" s="107"/>
      <c r="S10" s="602"/>
      <c r="T10" s="602"/>
      <c r="U10" s="106"/>
      <c r="V10" s="24"/>
      <c r="W10" s="96"/>
      <c r="X10" s="96"/>
      <c r="Y10" s="36"/>
      <c r="Z10" s="109"/>
      <c r="AA10" s="106"/>
      <c r="AB10" s="36"/>
      <c r="AC10" s="36"/>
      <c r="AD10" s="36"/>
      <c r="AE10" s="115"/>
      <c r="AF10" s="111"/>
      <c r="AG10" s="111"/>
      <c r="AH10" s="111"/>
      <c r="AI10" s="112"/>
      <c r="AJ10" s="107"/>
      <c r="AK10" s="109"/>
      <c r="AL10" s="31"/>
      <c r="AM10" s="30"/>
      <c r="AN10" s="30"/>
      <c r="AO10" s="30"/>
      <c r="AP10" s="30"/>
      <c r="AQ10" s="106" t="s">
        <v>209</v>
      </c>
      <c r="AR10" s="30"/>
      <c r="AS10" s="30"/>
      <c r="AT10" s="30"/>
      <c r="AU10" s="30"/>
      <c r="AV10" s="30"/>
      <c r="AW10" s="30"/>
      <c r="AX10" s="30"/>
      <c r="AY10" s="30"/>
      <c r="AZ10" s="30"/>
      <c r="BA10" s="36"/>
      <c r="BB10" s="111"/>
      <c r="BC10" s="112"/>
      <c r="BD10" s="112"/>
      <c r="BE10" s="36"/>
      <c r="BF10" s="112"/>
      <c r="BI10" s="95"/>
      <c r="BJ10" s="95"/>
      <c r="BK10" s="95"/>
    </row>
    <row r="11" spans="2:63" s="102" customFormat="1" ht="21" customHeight="1" x14ac:dyDescent="0.45">
      <c r="P11" s="30"/>
      <c r="Q11" s="112"/>
      <c r="R11" s="112"/>
      <c r="S11" s="112"/>
      <c r="T11" s="112"/>
      <c r="U11" s="96"/>
      <c r="V11" s="96"/>
      <c r="W11" s="96"/>
      <c r="X11" s="96"/>
      <c r="Y11" s="30"/>
      <c r="Z11" s="112"/>
      <c r="AA11" s="112"/>
      <c r="AB11" s="30"/>
      <c r="AC11" s="30"/>
      <c r="AD11" s="30"/>
      <c r="AE11" s="115"/>
      <c r="AF11" s="36"/>
      <c r="AG11" s="111"/>
      <c r="AH11" s="112"/>
      <c r="AI11" s="111"/>
      <c r="AJ11" s="112"/>
      <c r="AK11" s="112"/>
      <c r="AL11" s="112"/>
      <c r="AM11" s="36"/>
      <c r="AN11" s="106"/>
      <c r="AO11" s="36"/>
      <c r="AP11" s="36"/>
      <c r="AQ11" s="106" t="s">
        <v>210</v>
      </c>
      <c r="AR11" s="112"/>
      <c r="AS11" s="112"/>
      <c r="AT11" s="112"/>
      <c r="AU11" s="112"/>
      <c r="AV11" s="112"/>
      <c r="AW11" s="112"/>
      <c r="AX11" s="112"/>
      <c r="AY11" s="112"/>
      <c r="AZ11" s="437">
        <v>0.29166666666666669</v>
      </c>
      <c r="BA11" s="438"/>
      <c r="BB11" s="439"/>
      <c r="BC11" s="25" t="s">
        <v>67</v>
      </c>
      <c r="BD11" s="437">
        <v>0.83333333333333337</v>
      </c>
      <c r="BE11" s="438"/>
      <c r="BF11" s="439"/>
      <c r="BI11" s="95"/>
      <c r="BJ11" s="95"/>
      <c r="BK11" s="95"/>
    </row>
    <row r="12" spans="2:63" s="102" customFormat="1" ht="21" customHeight="1" x14ac:dyDescent="0.45">
      <c r="P12" s="124"/>
      <c r="Q12" s="124"/>
      <c r="R12" s="124"/>
      <c r="S12" s="124"/>
      <c r="T12" s="124"/>
      <c r="U12" s="124"/>
      <c r="V12" s="96"/>
      <c r="W12" s="96"/>
      <c r="X12" s="96"/>
      <c r="Y12" s="25"/>
      <c r="Z12" s="124"/>
      <c r="AA12" s="124"/>
      <c r="AB12" s="25"/>
      <c r="AC12" s="36"/>
      <c r="AD12" s="36"/>
      <c r="AE12" s="110"/>
      <c r="AF12" s="106"/>
      <c r="AG12" s="111"/>
      <c r="AH12" s="112"/>
      <c r="AI12" s="111"/>
      <c r="AJ12" s="112"/>
      <c r="AK12" s="112"/>
      <c r="AL12" s="112"/>
      <c r="AM12" s="25"/>
      <c r="AN12" s="33"/>
      <c r="AO12" s="33"/>
      <c r="AP12" s="33"/>
      <c r="AQ12" s="106" t="s">
        <v>211</v>
      </c>
      <c r="AR12" s="112"/>
      <c r="AS12" s="112"/>
      <c r="AT12" s="112"/>
      <c r="AU12" s="112"/>
      <c r="AV12" s="112"/>
      <c r="AW12" s="112"/>
      <c r="AX12" s="112"/>
      <c r="AY12" s="112"/>
      <c r="AZ12" s="437">
        <v>0.83333333333333337</v>
      </c>
      <c r="BA12" s="438"/>
      <c r="BB12" s="439"/>
      <c r="BC12" s="25" t="s">
        <v>67</v>
      </c>
      <c r="BD12" s="437">
        <v>0.29166666666666669</v>
      </c>
      <c r="BE12" s="438"/>
      <c r="BF12" s="439"/>
      <c r="BI12" s="95"/>
      <c r="BJ12" s="95"/>
      <c r="BK12" s="95"/>
    </row>
    <row r="13" spans="2:63" ht="12" customHeight="1" thickBot="1" x14ac:dyDescent="0.5">
      <c r="B13" s="136"/>
      <c r="C13" s="137"/>
      <c r="D13" s="137"/>
      <c r="E13" s="137"/>
      <c r="F13" s="137"/>
      <c r="G13" s="136"/>
      <c r="H13" s="136"/>
      <c r="I13" s="136"/>
      <c r="J13" s="136"/>
      <c r="K13" s="136"/>
      <c r="L13" s="136"/>
      <c r="M13" s="136"/>
      <c r="N13" s="136"/>
      <c r="O13" s="136"/>
      <c r="P13" s="136"/>
      <c r="Q13" s="136"/>
      <c r="R13" s="136"/>
      <c r="S13" s="136"/>
      <c r="T13" s="136"/>
      <c r="U13" s="136"/>
      <c r="V13" s="136"/>
      <c r="W13" s="136"/>
      <c r="X13" s="136"/>
      <c r="Y13" s="137"/>
      <c r="Z13" s="136"/>
      <c r="AA13" s="136"/>
      <c r="AB13" s="136"/>
      <c r="AC13" s="136"/>
      <c r="AD13" s="136"/>
      <c r="AE13" s="136"/>
      <c r="AF13" s="136"/>
      <c r="AG13" s="136"/>
      <c r="AH13" s="136"/>
      <c r="AI13" s="136"/>
      <c r="AJ13" s="136"/>
      <c r="AK13" s="136"/>
      <c r="AP13" s="165"/>
      <c r="BG13" s="139"/>
      <c r="BH13" s="139"/>
      <c r="BI13" s="139"/>
    </row>
    <row r="14" spans="2:63" ht="21.6" customHeight="1" x14ac:dyDescent="0.45">
      <c r="B14" s="599" t="s">
        <v>22</v>
      </c>
      <c r="C14" s="445" t="s">
        <v>70</v>
      </c>
      <c r="D14" s="446"/>
      <c r="E14" s="447"/>
      <c r="F14" s="454" t="s">
        <v>71</v>
      </c>
      <c r="G14" s="457" t="s">
        <v>212</v>
      </c>
      <c r="H14" s="446"/>
      <c r="I14" s="446"/>
      <c r="J14" s="447"/>
      <c r="K14" s="457" t="s">
        <v>73</v>
      </c>
      <c r="L14" s="446"/>
      <c r="M14" s="447"/>
      <c r="N14" s="457" t="s">
        <v>213</v>
      </c>
      <c r="O14" s="446"/>
      <c r="P14" s="446"/>
      <c r="Q14" s="446"/>
      <c r="R14" s="460"/>
      <c r="S14" s="274"/>
      <c r="T14" s="275"/>
      <c r="U14" s="275"/>
      <c r="V14" s="275"/>
      <c r="W14" s="275"/>
      <c r="X14" s="275"/>
      <c r="Y14" s="275"/>
      <c r="Z14" s="275"/>
      <c r="AA14" s="275"/>
      <c r="AB14" s="275"/>
      <c r="AC14" s="275"/>
      <c r="AD14" s="275"/>
      <c r="AE14" s="275"/>
      <c r="AF14" s="275"/>
      <c r="AG14" s="276" t="s">
        <v>74</v>
      </c>
      <c r="AH14" s="275"/>
      <c r="AI14" s="275"/>
      <c r="AJ14" s="275"/>
      <c r="AK14" s="275"/>
      <c r="AL14" s="275"/>
      <c r="AM14" s="275"/>
      <c r="AN14" s="277"/>
      <c r="AO14" s="277"/>
      <c r="AP14" s="275"/>
      <c r="AQ14" s="275"/>
      <c r="AR14" s="275"/>
      <c r="AS14" s="275"/>
      <c r="AT14" s="275"/>
      <c r="AU14" s="275"/>
      <c r="AV14" s="275"/>
      <c r="AW14" s="278"/>
      <c r="AX14" s="603" t="str">
        <f>IF(BA3="計画","(11)1～4週目の勤務時間数合計","(11)1か月の勤務時間数　合計")</f>
        <v>(11)1か月の勤務時間数　合計</v>
      </c>
      <c r="AY14" s="604"/>
      <c r="AZ14" s="463" t="s">
        <v>214</v>
      </c>
      <c r="BA14" s="465"/>
      <c r="BB14" s="445" t="s">
        <v>215</v>
      </c>
      <c r="BC14" s="446"/>
      <c r="BD14" s="446"/>
      <c r="BE14" s="446"/>
      <c r="BF14" s="460"/>
    </row>
    <row r="15" spans="2:63" ht="20.25" customHeight="1" x14ac:dyDescent="0.45">
      <c r="B15" s="600"/>
      <c r="C15" s="448"/>
      <c r="D15" s="449"/>
      <c r="E15" s="450"/>
      <c r="F15" s="455"/>
      <c r="G15" s="458"/>
      <c r="H15" s="449"/>
      <c r="I15" s="449"/>
      <c r="J15" s="450"/>
      <c r="K15" s="458"/>
      <c r="L15" s="449"/>
      <c r="M15" s="450"/>
      <c r="N15" s="458"/>
      <c r="O15" s="449"/>
      <c r="P15" s="449"/>
      <c r="Q15" s="449"/>
      <c r="R15" s="461"/>
      <c r="S15" s="609" t="s">
        <v>8</v>
      </c>
      <c r="T15" s="609"/>
      <c r="U15" s="609"/>
      <c r="V15" s="609"/>
      <c r="W15" s="609"/>
      <c r="X15" s="609"/>
      <c r="Y15" s="610"/>
      <c r="Z15" s="611" t="s">
        <v>9</v>
      </c>
      <c r="AA15" s="609"/>
      <c r="AB15" s="609"/>
      <c r="AC15" s="609"/>
      <c r="AD15" s="609"/>
      <c r="AE15" s="609"/>
      <c r="AF15" s="610"/>
      <c r="AG15" s="611" t="s">
        <v>10</v>
      </c>
      <c r="AH15" s="609"/>
      <c r="AI15" s="609"/>
      <c r="AJ15" s="609"/>
      <c r="AK15" s="609"/>
      <c r="AL15" s="609"/>
      <c r="AM15" s="610"/>
      <c r="AN15" s="611" t="s">
        <v>11</v>
      </c>
      <c r="AO15" s="609"/>
      <c r="AP15" s="609"/>
      <c r="AQ15" s="609"/>
      <c r="AR15" s="609"/>
      <c r="AS15" s="609"/>
      <c r="AT15" s="610"/>
      <c r="AU15" s="611" t="s">
        <v>12</v>
      </c>
      <c r="AV15" s="609"/>
      <c r="AW15" s="609"/>
      <c r="AX15" s="605"/>
      <c r="AY15" s="606"/>
      <c r="AZ15" s="466"/>
      <c r="BA15" s="468"/>
      <c r="BB15" s="448"/>
      <c r="BC15" s="449"/>
      <c r="BD15" s="449"/>
      <c r="BE15" s="449"/>
      <c r="BF15" s="461"/>
    </row>
    <row r="16" spans="2:63" ht="20.25" customHeight="1" x14ac:dyDescent="0.45">
      <c r="B16" s="600"/>
      <c r="C16" s="448"/>
      <c r="D16" s="449"/>
      <c r="E16" s="450"/>
      <c r="F16" s="455"/>
      <c r="G16" s="458"/>
      <c r="H16" s="449"/>
      <c r="I16" s="449"/>
      <c r="J16" s="450"/>
      <c r="K16" s="458"/>
      <c r="L16" s="449"/>
      <c r="M16" s="450"/>
      <c r="N16" s="458"/>
      <c r="O16" s="449"/>
      <c r="P16" s="449"/>
      <c r="Q16" s="449"/>
      <c r="R16" s="461"/>
      <c r="S16" s="143">
        <v>1</v>
      </c>
      <c r="T16" s="141">
        <v>2</v>
      </c>
      <c r="U16" s="141">
        <v>3</v>
      </c>
      <c r="V16" s="141">
        <v>4</v>
      </c>
      <c r="W16" s="141">
        <v>5</v>
      </c>
      <c r="X16" s="141">
        <v>6</v>
      </c>
      <c r="Y16" s="142">
        <v>7</v>
      </c>
      <c r="Z16" s="140">
        <v>8</v>
      </c>
      <c r="AA16" s="141">
        <v>9</v>
      </c>
      <c r="AB16" s="141">
        <v>10</v>
      </c>
      <c r="AC16" s="141">
        <v>11</v>
      </c>
      <c r="AD16" s="141">
        <v>12</v>
      </c>
      <c r="AE16" s="141">
        <v>13</v>
      </c>
      <c r="AF16" s="142">
        <v>14</v>
      </c>
      <c r="AG16" s="143">
        <v>15</v>
      </c>
      <c r="AH16" s="141">
        <v>16</v>
      </c>
      <c r="AI16" s="141">
        <v>17</v>
      </c>
      <c r="AJ16" s="141">
        <v>18</v>
      </c>
      <c r="AK16" s="141">
        <v>19</v>
      </c>
      <c r="AL16" s="141">
        <v>20</v>
      </c>
      <c r="AM16" s="142">
        <v>21</v>
      </c>
      <c r="AN16" s="140">
        <v>22</v>
      </c>
      <c r="AO16" s="141">
        <v>23</v>
      </c>
      <c r="AP16" s="141">
        <v>24</v>
      </c>
      <c r="AQ16" s="141">
        <v>25</v>
      </c>
      <c r="AR16" s="141">
        <v>26</v>
      </c>
      <c r="AS16" s="141">
        <v>27</v>
      </c>
      <c r="AT16" s="142">
        <v>28</v>
      </c>
      <c r="AU16" s="144" t="str">
        <f>IF($BA$3="暦月",IF(DAY(DATE($AB$2,$AF$2,29))=29,29,""),"")</f>
        <v/>
      </c>
      <c r="AV16" s="145" t="str">
        <f>IF($BA$3="暦月",IF(DAY(DATE($AB$2,$AF$2,30))=30,30,""),"")</f>
        <v/>
      </c>
      <c r="AW16" s="146" t="str">
        <f>IF($BA$3="暦月",IF(DAY(DATE($AB$2,$AF$2,31))=31,31,""),"")</f>
        <v/>
      </c>
      <c r="AX16" s="605"/>
      <c r="AY16" s="606"/>
      <c r="AZ16" s="466"/>
      <c r="BA16" s="468"/>
      <c r="BB16" s="448"/>
      <c r="BC16" s="449"/>
      <c r="BD16" s="449"/>
      <c r="BE16" s="449"/>
      <c r="BF16" s="461"/>
    </row>
    <row r="17" spans="2:58" ht="20.25" hidden="1" customHeight="1" x14ac:dyDescent="0.45">
      <c r="B17" s="600"/>
      <c r="C17" s="448"/>
      <c r="D17" s="449"/>
      <c r="E17" s="450"/>
      <c r="F17" s="455"/>
      <c r="G17" s="458"/>
      <c r="H17" s="449"/>
      <c r="I17" s="449"/>
      <c r="J17" s="450"/>
      <c r="K17" s="458"/>
      <c r="L17" s="449"/>
      <c r="M17" s="450"/>
      <c r="N17" s="458"/>
      <c r="O17" s="449"/>
      <c r="P17" s="449"/>
      <c r="Q17" s="449"/>
      <c r="R17" s="461"/>
      <c r="S17" s="143">
        <f>WEEKDAY(DATE($AB$2,$AF$2,1))</f>
        <v>2</v>
      </c>
      <c r="T17" s="141">
        <f>WEEKDAY(DATE($AB$2,$AF$2,2))</f>
        <v>3</v>
      </c>
      <c r="U17" s="141">
        <f>WEEKDAY(DATE($AB$2,$AF$2,3))</f>
        <v>4</v>
      </c>
      <c r="V17" s="141">
        <f>WEEKDAY(DATE($AB$2,$AF$2,4))</f>
        <v>5</v>
      </c>
      <c r="W17" s="141">
        <f>WEEKDAY(DATE($AB$2,$AF$2,5))</f>
        <v>6</v>
      </c>
      <c r="X17" s="141">
        <f>WEEKDAY(DATE($AB$2,$AF$2,6))</f>
        <v>7</v>
      </c>
      <c r="Y17" s="142">
        <f>WEEKDAY(DATE($AB$2,$AF$2,7))</f>
        <v>1</v>
      </c>
      <c r="Z17" s="140">
        <f>WEEKDAY(DATE($AB$2,$AF$2,8))</f>
        <v>2</v>
      </c>
      <c r="AA17" s="141">
        <f>WEEKDAY(DATE($AB$2,$AF$2,9))</f>
        <v>3</v>
      </c>
      <c r="AB17" s="141">
        <f>WEEKDAY(DATE($AB$2,$AF$2,10))</f>
        <v>4</v>
      </c>
      <c r="AC17" s="141">
        <f>WEEKDAY(DATE($AB$2,$AF$2,11))</f>
        <v>5</v>
      </c>
      <c r="AD17" s="141">
        <f>WEEKDAY(DATE($AB$2,$AF$2,12))</f>
        <v>6</v>
      </c>
      <c r="AE17" s="141">
        <f>WEEKDAY(DATE($AB$2,$AF$2,13))</f>
        <v>7</v>
      </c>
      <c r="AF17" s="142">
        <f>WEEKDAY(DATE($AB$2,$AF$2,14))</f>
        <v>1</v>
      </c>
      <c r="AG17" s="140">
        <f>WEEKDAY(DATE($AB$2,$AF$2,15))</f>
        <v>2</v>
      </c>
      <c r="AH17" s="141">
        <f>WEEKDAY(DATE($AB$2,$AF$2,16))</f>
        <v>3</v>
      </c>
      <c r="AI17" s="141">
        <f>WEEKDAY(DATE($AB$2,$AF$2,17))</f>
        <v>4</v>
      </c>
      <c r="AJ17" s="141">
        <f>WEEKDAY(DATE($AB$2,$AF$2,18))</f>
        <v>5</v>
      </c>
      <c r="AK17" s="141">
        <f>WEEKDAY(DATE($AB$2,$AF$2,19))</f>
        <v>6</v>
      </c>
      <c r="AL17" s="141">
        <f>WEEKDAY(DATE($AB$2,$AF$2,20))</f>
        <v>7</v>
      </c>
      <c r="AM17" s="142">
        <f>WEEKDAY(DATE($AB$2,$AF$2,21))</f>
        <v>1</v>
      </c>
      <c r="AN17" s="140">
        <f>WEEKDAY(DATE($AB$2,$AF$2,22))</f>
        <v>2</v>
      </c>
      <c r="AO17" s="141">
        <f>WEEKDAY(DATE($AB$2,$AF$2,23))</f>
        <v>3</v>
      </c>
      <c r="AP17" s="141">
        <f>WEEKDAY(DATE($AB$2,$AF$2,24))</f>
        <v>4</v>
      </c>
      <c r="AQ17" s="141">
        <f>WEEKDAY(DATE($AB$2,$AF$2,25))</f>
        <v>5</v>
      </c>
      <c r="AR17" s="141">
        <f>WEEKDAY(DATE($AB$2,$AF$2,26))</f>
        <v>6</v>
      </c>
      <c r="AS17" s="141">
        <f>WEEKDAY(DATE($AB$2,$AF$2,27))</f>
        <v>7</v>
      </c>
      <c r="AT17" s="142">
        <f>WEEKDAY(DATE($AB$2,$AF$2,28))</f>
        <v>1</v>
      </c>
      <c r="AU17" s="140">
        <f>IF(AU16=29,WEEKDAY(DATE($AB$2,$AF$2,29)),0)</f>
        <v>0</v>
      </c>
      <c r="AV17" s="141">
        <f>IF(AV16=30,WEEKDAY(DATE($AB$2,$AF$2,30)),0)</f>
        <v>0</v>
      </c>
      <c r="AW17" s="142">
        <f>IF(AW16=31,WEEKDAY(DATE($AB$2,$AF$2,31)),0)</f>
        <v>0</v>
      </c>
      <c r="AX17" s="605"/>
      <c r="AY17" s="606"/>
      <c r="AZ17" s="466"/>
      <c r="BA17" s="468"/>
      <c r="BB17" s="448"/>
      <c r="BC17" s="449"/>
      <c r="BD17" s="449"/>
      <c r="BE17" s="449"/>
      <c r="BF17" s="461"/>
    </row>
    <row r="18" spans="2:58" ht="20.25" customHeight="1" thickBot="1" x14ac:dyDescent="0.5">
      <c r="B18" s="601"/>
      <c r="C18" s="451"/>
      <c r="D18" s="452"/>
      <c r="E18" s="453"/>
      <c r="F18" s="456"/>
      <c r="G18" s="459"/>
      <c r="H18" s="452"/>
      <c r="I18" s="452"/>
      <c r="J18" s="453"/>
      <c r="K18" s="459"/>
      <c r="L18" s="452"/>
      <c r="M18" s="453"/>
      <c r="N18" s="459"/>
      <c r="O18" s="452"/>
      <c r="P18" s="452"/>
      <c r="Q18" s="452"/>
      <c r="R18" s="462"/>
      <c r="S18" s="223" t="str">
        <f>IF(S17=1,"日",IF(S17=2,"月",IF(S17=3,"火",IF(S17=4,"水",IF(S17=5,"木",IF(S17=6,"金","土"))))))</f>
        <v>月</v>
      </c>
      <c r="T18" s="148" t="str">
        <f t="shared" ref="T18:AT18" si="0">IF(T17=1,"日",IF(T17=2,"月",IF(T17=3,"火",IF(T17=4,"水",IF(T17=5,"木",IF(T17=6,"金","土"))))))</f>
        <v>火</v>
      </c>
      <c r="U18" s="148" t="str">
        <f t="shared" si="0"/>
        <v>水</v>
      </c>
      <c r="V18" s="148" t="str">
        <f t="shared" si="0"/>
        <v>木</v>
      </c>
      <c r="W18" s="148" t="str">
        <f t="shared" si="0"/>
        <v>金</v>
      </c>
      <c r="X18" s="148" t="str">
        <f t="shared" si="0"/>
        <v>土</v>
      </c>
      <c r="Y18" s="149" t="str">
        <f t="shared" si="0"/>
        <v>日</v>
      </c>
      <c r="Z18" s="147" t="str">
        <f>IF(Z17=1,"日",IF(Z17=2,"月",IF(Z17=3,"火",IF(Z17=4,"水",IF(Z17=5,"木",IF(Z17=6,"金","土"))))))</f>
        <v>月</v>
      </c>
      <c r="AA18" s="148" t="str">
        <f t="shared" si="0"/>
        <v>火</v>
      </c>
      <c r="AB18" s="148" t="str">
        <f t="shared" si="0"/>
        <v>水</v>
      </c>
      <c r="AC18" s="148" t="str">
        <f t="shared" si="0"/>
        <v>木</v>
      </c>
      <c r="AD18" s="148" t="str">
        <f t="shared" si="0"/>
        <v>金</v>
      </c>
      <c r="AE18" s="148" t="str">
        <f t="shared" si="0"/>
        <v>土</v>
      </c>
      <c r="AF18" s="149" t="str">
        <f t="shared" si="0"/>
        <v>日</v>
      </c>
      <c r="AG18" s="147" t="str">
        <f>IF(AG17=1,"日",IF(AG17=2,"月",IF(AG17=3,"火",IF(AG17=4,"水",IF(AG17=5,"木",IF(AG17=6,"金","土"))))))</f>
        <v>月</v>
      </c>
      <c r="AH18" s="148" t="str">
        <f t="shared" si="0"/>
        <v>火</v>
      </c>
      <c r="AI18" s="148" t="str">
        <f t="shared" si="0"/>
        <v>水</v>
      </c>
      <c r="AJ18" s="148" t="str">
        <f t="shared" si="0"/>
        <v>木</v>
      </c>
      <c r="AK18" s="148" t="str">
        <f t="shared" si="0"/>
        <v>金</v>
      </c>
      <c r="AL18" s="148" t="str">
        <f t="shared" si="0"/>
        <v>土</v>
      </c>
      <c r="AM18" s="149" t="str">
        <f t="shared" si="0"/>
        <v>日</v>
      </c>
      <c r="AN18" s="147" t="str">
        <f>IF(AN17=1,"日",IF(AN17=2,"月",IF(AN17=3,"火",IF(AN17=4,"水",IF(AN17=5,"木",IF(AN17=6,"金","土"))))))</f>
        <v>月</v>
      </c>
      <c r="AO18" s="148" t="str">
        <f t="shared" si="0"/>
        <v>火</v>
      </c>
      <c r="AP18" s="148" t="str">
        <f t="shared" si="0"/>
        <v>水</v>
      </c>
      <c r="AQ18" s="148" t="str">
        <f t="shared" si="0"/>
        <v>木</v>
      </c>
      <c r="AR18" s="148" t="str">
        <f t="shared" si="0"/>
        <v>金</v>
      </c>
      <c r="AS18" s="148" t="str">
        <f t="shared" si="0"/>
        <v>土</v>
      </c>
      <c r="AT18" s="149" t="str">
        <f t="shared" si="0"/>
        <v>日</v>
      </c>
      <c r="AU18" s="148" t="str">
        <f>IF(AU17=1,"日",IF(AU17=2,"月",IF(AU17=3,"火",IF(AU17=4,"水",IF(AU17=5,"木",IF(AU17=6,"金",IF(AU17=0,"","土")))))))</f>
        <v/>
      </c>
      <c r="AV18" s="148" t="str">
        <f>IF(AV17=1,"日",IF(AV17=2,"月",IF(AV17=3,"火",IF(AV17=4,"水",IF(AV17=5,"木",IF(AV17=6,"金",IF(AV17=0,"","土")))))))</f>
        <v/>
      </c>
      <c r="AW18" s="148" t="str">
        <f>IF(AW17=1,"日",IF(AW17=2,"月",IF(AW17=3,"火",IF(AW17=4,"水",IF(AW17=5,"木",IF(AW17=6,"金",IF(AW17=0,"","土")))))))</f>
        <v/>
      </c>
      <c r="AX18" s="607"/>
      <c r="AY18" s="608"/>
      <c r="AZ18" s="469"/>
      <c r="BA18" s="471"/>
      <c r="BB18" s="451"/>
      <c r="BC18" s="452"/>
      <c r="BD18" s="452"/>
      <c r="BE18" s="452"/>
      <c r="BF18" s="462"/>
    </row>
    <row r="19" spans="2:58" ht="20.25" customHeight="1" x14ac:dyDescent="0.45">
      <c r="B19" s="279"/>
      <c r="C19" s="626"/>
      <c r="D19" s="627"/>
      <c r="E19" s="628"/>
      <c r="F19" s="486"/>
      <c r="G19" s="488"/>
      <c r="H19" s="489"/>
      <c r="I19" s="489"/>
      <c r="J19" s="629"/>
      <c r="K19" s="630"/>
      <c r="L19" s="631"/>
      <c r="M19" s="632"/>
      <c r="N19" s="280" t="s">
        <v>170</v>
      </c>
      <c r="O19" s="281"/>
      <c r="P19" s="281"/>
      <c r="Q19" s="282"/>
      <c r="R19" s="283"/>
      <c r="S19" s="321"/>
      <c r="T19" s="321"/>
      <c r="U19" s="321"/>
      <c r="V19" s="321"/>
      <c r="W19" s="321"/>
      <c r="X19" s="321"/>
      <c r="Y19" s="322"/>
      <c r="Z19" s="323"/>
      <c r="AA19" s="321"/>
      <c r="AB19" s="321"/>
      <c r="AC19" s="321"/>
      <c r="AD19" s="321"/>
      <c r="AE19" s="321"/>
      <c r="AF19" s="322"/>
      <c r="AG19" s="323"/>
      <c r="AH19" s="321"/>
      <c r="AI19" s="321"/>
      <c r="AJ19" s="321"/>
      <c r="AK19" s="321"/>
      <c r="AL19" s="321"/>
      <c r="AM19" s="322"/>
      <c r="AN19" s="323"/>
      <c r="AO19" s="321"/>
      <c r="AP19" s="321"/>
      <c r="AQ19" s="321"/>
      <c r="AR19" s="321"/>
      <c r="AS19" s="321"/>
      <c r="AT19" s="322"/>
      <c r="AU19" s="323"/>
      <c r="AV19" s="321"/>
      <c r="AW19" s="321"/>
      <c r="AX19" s="633"/>
      <c r="AY19" s="634"/>
      <c r="AZ19" s="638"/>
      <c r="BA19" s="634"/>
      <c r="BB19" s="528"/>
      <c r="BC19" s="529"/>
      <c r="BD19" s="529"/>
      <c r="BE19" s="529"/>
      <c r="BF19" s="530"/>
    </row>
    <row r="20" spans="2:58" ht="20.25" customHeight="1" x14ac:dyDescent="0.45">
      <c r="B20" s="284">
        <v>1</v>
      </c>
      <c r="C20" s="575"/>
      <c r="D20" s="576"/>
      <c r="E20" s="577"/>
      <c r="F20" s="487"/>
      <c r="G20" s="491"/>
      <c r="H20" s="492"/>
      <c r="I20" s="492"/>
      <c r="J20" s="613"/>
      <c r="K20" s="618"/>
      <c r="L20" s="619"/>
      <c r="M20" s="620"/>
      <c r="N20" s="285" t="s">
        <v>216</v>
      </c>
      <c r="O20" s="286"/>
      <c r="P20" s="286"/>
      <c r="Q20" s="287"/>
      <c r="R20" s="288"/>
      <c r="S20" s="173"/>
      <c r="T20" s="174"/>
      <c r="U20" s="174"/>
      <c r="V20" s="174"/>
      <c r="W20" s="174"/>
      <c r="X20" s="174"/>
      <c r="Y20" s="175"/>
      <c r="Z20" s="173"/>
      <c r="AA20" s="174"/>
      <c r="AB20" s="174"/>
      <c r="AC20" s="174"/>
      <c r="AD20" s="174"/>
      <c r="AE20" s="174"/>
      <c r="AF20" s="175"/>
      <c r="AG20" s="173"/>
      <c r="AH20" s="174"/>
      <c r="AI20" s="174"/>
      <c r="AJ20" s="174"/>
      <c r="AK20" s="174"/>
      <c r="AL20" s="174"/>
      <c r="AM20" s="175"/>
      <c r="AN20" s="173"/>
      <c r="AO20" s="174"/>
      <c r="AP20" s="174"/>
      <c r="AQ20" s="174"/>
      <c r="AR20" s="174"/>
      <c r="AS20" s="174"/>
      <c r="AT20" s="175"/>
      <c r="AU20" s="173"/>
      <c r="AV20" s="174"/>
      <c r="AW20" s="174"/>
      <c r="AX20" s="636"/>
      <c r="AY20" s="543"/>
      <c r="AZ20" s="540"/>
      <c r="BA20" s="543"/>
      <c r="BB20" s="531"/>
      <c r="BC20" s="532"/>
      <c r="BD20" s="532"/>
      <c r="BE20" s="532"/>
      <c r="BF20" s="533"/>
    </row>
    <row r="21" spans="2:58" ht="20.25" customHeight="1" x14ac:dyDescent="0.45">
      <c r="B21" s="236"/>
      <c r="C21" s="578"/>
      <c r="D21" s="579"/>
      <c r="E21" s="580"/>
      <c r="F21" s="555"/>
      <c r="G21" s="559"/>
      <c r="H21" s="560"/>
      <c r="I21" s="560"/>
      <c r="J21" s="614"/>
      <c r="K21" s="621"/>
      <c r="L21" s="622"/>
      <c r="M21" s="623"/>
      <c r="N21" s="289" t="s">
        <v>217</v>
      </c>
      <c r="O21" s="290"/>
      <c r="P21" s="290"/>
      <c r="Q21" s="291"/>
      <c r="R21" s="292"/>
      <c r="S21" s="176"/>
      <c r="T21" s="177"/>
      <c r="U21" s="177"/>
      <c r="V21" s="177"/>
      <c r="W21" s="177"/>
      <c r="X21" s="177"/>
      <c r="Y21" s="178"/>
      <c r="Z21" s="176"/>
      <c r="AA21" s="177"/>
      <c r="AB21" s="177"/>
      <c r="AC21" s="177"/>
      <c r="AD21" s="177"/>
      <c r="AE21" s="177"/>
      <c r="AF21" s="178"/>
      <c r="AG21" s="176"/>
      <c r="AH21" s="177"/>
      <c r="AI21" s="177"/>
      <c r="AJ21" s="177"/>
      <c r="AK21" s="177"/>
      <c r="AL21" s="177"/>
      <c r="AM21" s="178"/>
      <c r="AN21" s="176"/>
      <c r="AO21" s="177"/>
      <c r="AP21" s="177"/>
      <c r="AQ21" s="177"/>
      <c r="AR21" s="177"/>
      <c r="AS21" s="177"/>
      <c r="AT21" s="178"/>
      <c r="AU21" s="176"/>
      <c r="AV21" s="177"/>
      <c r="AW21" s="177"/>
      <c r="AX21" s="637"/>
      <c r="AY21" s="550"/>
      <c r="AZ21" s="547"/>
      <c r="BA21" s="550"/>
      <c r="BB21" s="534"/>
      <c r="BC21" s="535"/>
      <c r="BD21" s="535"/>
      <c r="BE21" s="535"/>
      <c r="BF21" s="536"/>
    </row>
    <row r="22" spans="2:58" ht="20.25" customHeight="1" x14ac:dyDescent="0.45">
      <c r="B22" s="293"/>
      <c r="C22" s="572"/>
      <c r="D22" s="573"/>
      <c r="E22" s="574"/>
      <c r="F22" s="554"/>
      <c r="G22" s="556"/>
      <c r="H22" s="557"/>
      <c r="I22" s="557"/>
      <c r="J22" s="612"/>
      <c r="K22" s="615"/>
      <c r="L22" s="616"/>
      <c r="M22" s="617"/>
      <c r="N22" s="294" t="s">
        <v>170</v>
      </c>
      <c r="O22" s="295"/>
      <c r="P22" s="295"/>
      <c r="Q22" s="296"/>
      <c r="R22" s="297"/>
      <c r="S22" s="324"/>
      <c r="T22" s="325"/>
      <c r="U22" s="325"/>
      <c r="V22" s="325"/>
      <c r="W22" s="325"/>
      <c r="X22" s="325"/>
      <c r="Y22" s="326"/>
      <c r="Z22" s="324"/>
      <c r="AA22" s="325"/>
      <c r="AB22" s="325"/>
      <c r="AC22" s="325"/>
      <c r="AD22" s="325"/>
      <c r="AE22" s="325"/>
      <c r="AF22" s="326"/>
      <c r="AG22" s="324"/>
      <c r="AH22" s="325"/>
      <c r="AI22" s="325"/>
      <c r="AJ22" s="325"/>
      <c r="AK22" s="325"/>
      <c r="AL22" s="325"/>
      <c r="AM22" s="326"/>
      <c r="AN22" s="324"/>
      <c r="AO22" s="325"/>
      <c r="AP22" s="325"/>
      <c r="AQ22" s="325"/>
      <c r="AR22" s="325"/>
      <c r="AS22" s="325"/>
      <c r="AT22" s="326"/>
      <c r="AU22" s="324"/>
      <c r="AV22" s="325"/>
      <c r="AW22" s="325"/>
      <c r="AX22" s="624"/>
      <c r="AY22" s="625"/>
      <c r="AZ22" s="635"/>
      <c r="BA22" s="625"/>
      <c r="BB22" s="569"/>
      <c r="BC22" s="570"/>
      <c r="BD22" s="570"/>
      <c r="BE22" s="570"/>
      <c r="BF22" s="571"/>
    </row>
    <row r="23" spans="2:58" ht="20.25" customHeight="1" x14ac:dyDescent="0.45">
      <c r="B23" s="284">
        <f>B20+1</f>
        <v>2</v>
      </c>
      <c r="C23" s="575"/>
      <c r="D23" s="576"/>
      <c r="E23" s="577"/>
      <c r="F23" s="487"/>
      <c r="G23" s="491"/>
      <c r="H23" s="492"/>
      <c r="I23" s="492"/>
      <c r="J23" s="613"/>
      <c r="K23" s="618"/>
      <c r="L23" s="619"/>
      <c r="M23" s="620"/>
      <c r="N23" s="285" t="s">
        <v>216</v>
      </c>
      <c r="O23" s="286"/>
      <c r="P23" s="286"/>
      <c r="Q23" s="287"/>
      <c r="R23" s="288"/>
      <c r="S23" s="173"/>
      <c r="T23" s="174"/>
      <c r="U23" s="174"/>
      <c r="V23" s="174"/>
      <c r="W23" s="174"/>
      <c r="X23" s="174"/>
      <c r="Y23" s="175"/>
      <c r="Z23" s="173"/>
      <c r="AA23" s="174"/>
      <c r="AB23" s="174"/>
      <c r="AC23" s="174"/>
      <c r="AD23" s="174"/>
      <c r="AE23" s="174"/>
      <c r="AF23" s="175"/>
      <c r="AG23" s="173"/>
      <c r="AH23" s="174"/>
      <c r="AI23" s="174"/>
      <c r="AJ23" s="174"/>
      <c r="AK23" s="174"/>
      <c r="AL23" s="174"/>
      <c r="AM23" s="175"/>
      <c r="AN23" s="173"/>
      <c r="AO23" s="174"/>
      <c r="AP23" s="174"/>
      <c r="AQ23" s="174"/>
      <c r="AR23" s="174"/>
      <c r="AS23" s="174"/>
      <c r="AT23" s="175"/>
      <c r="AU23" s="173"/>
      <c r="AV23" s="174"/>
      <c r="AW23" s="174"/>
      <c r="AX23" s="636"/>
      <c r="AY23" s="543"/>
      <c r="AZ23" s="540"/>
      <c r="BA23" s="543"/>
      <c r="BB23" s="531"/>
      <c r="BC23" s="532"/>
      <c r="BD23" s="532"/>
      <c r="BE23" s="532"/>
      <c r="BF23" s="533"/>
    </row>
    <row r="24" spans="2:58" ht="20.25" customHeight="1" x14ac:dyDescent="0.45">
      <c r="B24" s="236"/>
      <c r="C24" s="578"/>
      <c r="D24" s="579"/>
      <c r="E24" s="580"/>
      <c r="F24" s="555"/>
      <c r="G24" s="559"/>
      <c r="H24" s="560"/>
      <c r="I24" s="560"/>
      <c r="J24" s="614"/>
      <c r="K24" s="621"/>
      <c r="L24" s="622"/>
      <c r="M24" s="623"/>
      <c r="N24" s="289" t="s">
        <v>217</v>
      </c>
      <c r="O24" s="290"/>
      <c r="P24" s="290"/>
      <c r="Q24" s="291"/>
      <c r="R24" s="292"/>
      <c r="S24" s="176"/>
      <c r="T24" s="177"/>
      <c r="U24" s="177"/>
      <c r="V24" s="177"/>
      <c r="W24" s="177"/>
      <c r="X24" s="177"/>
      <c r="Y24" s="178"/>
      <c r="Z24" s="176"/>
      <c r="AA24" s="177"/>
      <c r="AB24" s="177"/>
      <c r="AC24" s="177"/>
      <c r="AD24" s="177"/>
      <c r="AE24" s="177"/>
      <c r="AF24" s="178"/>
      <c r="AG24" s="176"/>
      <c r="AH24" s="177"/>
      <c r="AI24" s="177"/>
      <c r="AJ24" s="177"/>
      <c r="AK24" s="177"/>
      <c r="AL24" s="177"/>
      <c r="AM24" s="178"/>
      <c r="AN24" s="176"/>
      <c r="AO24" s="177"/>
      <c r="AP24" s="177"/>
      <c r="AQ24" s="177"/>
      <c r="AR24" s="177"/>
      <c r="AS24" s="177"/>
      <c r="AT24" s="178"/>
      <c r="AU24" s="176"/>
      <c r="AV24" s="177"/>
      <c r="AW24" s="177"/>
      <c r="AX24" s="637"/>
      <c r="AY24" s="550"/>
      <c r="AZ24" s="547"/>
      <c r="BA24" s="550"/>
      <c r="BB24" s="534"/>
      <c r="BC24" s="535"/>
      <c r="BD24" s="535"/>
      <c r="BE24" s="535"/>
      <c r="BF24" s="536"/>
    </row>
    <row r="25" spans="2:58" ht="20.25" customHeight="1" x14ac:dyDescent="0.45">
      <c r="B25" s="293"/>
      <c r="C25" s="572"/>
      <c r="D25" s="573"/>
      <c r="E25" s="574"/>
      <c r="F25" s="487"/>
      <c r="G25" s="556"/>
      <c r="H25" s="557"/>
      <c r="I25" s="557"/>
      <c r="J25" s="612"/>
      <c r="K25" s="615"/>
      <c r="L25" s="616"/>
      <c r="M25" s="617"/>
      <c r="N25" s="294" t="s">
        <v>170</v>
      </c>
      <c r="O25" s="295"/>
      <c r="P25" s="295"/>
      <c r="Q25" s="296"/>
      <c r="R25" s="297"/>
      <c r="S25" s="324"/>
      <c r="T25" s="325"/>
      <c r="U25" s="325"/>
      <c r="V25" s="325"/>
      <c r="W25" s="325"/>
      <c r="X25" s="325"/>
      <c r="Y25" s="326"/>
      <c r="Z25" s="324"/>
      <c r="AA25" s="325"/>
      <c r="AB25" s="325"/>
      <c r="AC25" s="325"/>
      <c r="AD25" s="325"/>
      <c r="AE25" s="325"/>
      <c r="AF25" s="326"/>
      <c r="AG25" s="324"/>
      <c r="AH25" s="325"/>
      <c r="AI25" s="325"/>
      <c r="AJ25" s="325"/>
      <c r="AK25" s="325"/>
      <c r="AL25" s="325"/>
      <c r="AM25" s="326"/>
      <c r="AN25" s="324"/>
      <c r="AO25" s="325"/>
      <c r="AP25" s="325"/>
      <c r="AQ25" s="325"/>
      <c r="AR25" s="325"/>
      <c r="AS25" s="325"/>
      <c r="AT25" s="326"/>
      <c r="AU25" s="324"/>
      <c r="AV25" s="325"/>
      <c r="AW25" s="325"/>
      <c r="AX25" s="624"/>
      <c r="AY25" s="625"/>
      <c r="AZ25" s="635"/>
      <c r="BA25" s="625"/>
      <c r="BB25" s="569"/>
      <c r="BC25" s="570"/>
      <c r="BD25" s="570"/>
      <c r="BE25" s="570"/>
      <c r="BF25" s="571"/>
    </row>
    <row r="26" spans="2:58" ht="20.25" customHeight="1" x14ac:dyDescent="0.45">
      <c r="B26" s="284">
        <f>B23+1</f>
        <v>3</v>
      </c>
      <c r="C26" s="575"/>
      <c r="D26" s="576"/>
      <c r="E26" s="577"/>
      <c r="F26" s="487"/>
      <c r="G26" s="491"/>
      <c r="H26" s="492"/>
      <c r="I26" s="492"/>
      <c r="J26" s="613"/>
      <c r="K26" s="618"/>
      <c r="L26" s="619"/>
      <c r="M26" s="620"/>
      <c r="N26" s="285" t="s">
        <v>216</v>
      </c>
      <c r="O26" s="286"/>
      <c r="P26" s="286"/>
      <c r="Q26" s="287"/>
      <c r="R26" s="288"/>
      <c r="S26" s="173"/>
      <c r="T26" s="174"/>
      <c r="U26" s="174"/>
      <c r="V26" s="174"/>
      <c r="W26" s="174"/>
      <c r="X26" s="174"/>
      <c r="Y26" s="175"/>
      <c r="Z26" s="173"/>
      <c r="AA26" s="174"/>
      <c r="AB26" s="174"/>
      <c r="AC26" s="174"/>
      <c r="AD26" s="174"/>
      <c r="AE26" s="174"/>
      <c r="AF26" s="175"/>
      <c r="AG26" s="173"/>
      <c r="AH26" s="174"/>
      <c r="AI26" s="174"/>
      <c r="AJ26" s="174"/>
      <c r="AK26" s="174"/>
      <c r="AL26" s="174"/>
      <c r="AM26" s="175"/>
      <c r="AN26" s="173"/>
      <c r="AO26" s="174"/>
      <c r="AP26" s="174"/>
      <c r="AQ26" s="174"/>
      <c r="AR26" s="174"/>
      <c r="AS26" s="174"/>
      <c r="AT26" s="175"/>
      <c r="AU26" s="173"/>
      <c r="AV26" s="174"/>
      <c r="AW26" s="174"/>
      <c r="AX26" s="636"/>
      <c r="AY26" s="543"/>
      <c r="AZ26" s="540"/>
      <c r="BA26" s="543"/>
      <c r="BB26" s="531"/>
      <c r="BC26" s="532"/>
      <c r="BD26" s="532"/>
      <c r="BE26" s="532"/>
      <c r="BF26" s="533"/>
    </row>
    <row r="27" spans="2:58" ht="20.25" customHeight="1" x14ac:dyDescent="0.45">
      <c r="B27" s="236"/>
      <c r="C27" s="578"/>
      <c r="D27" s="579"/>
      <c r="E27" s="580"/>
      <c r="F27" s="555"/>
      <c r="G27" s="559"/>
      <c r="H27" s="560"/>
      <c r="I27" s="560"/>
      <c r="J27" s="614"/>
      <c r="K27" s="621"/>
      <c r="L27" s="622"/>
      <c r="M27" s="623"/>
      <c r="N27" s="289" t="s">
        <v>217</v>
      </c>
      <c r="O27" s="298"/>
      <c r="P27" s="298"/>
      <c r="Q27" s="299"/>
      <c r="R27" s="300"/>
      <c r="S27" s="176"/>
      <c r="T27" s="177"/>
      <c r="U27" s="177"/>
      <c r="V27" s="177"/>
      <c r="W27" s="177"/>
      <c r="X27" s="177"/>
      <c r="Y27" s="178"/>
      <c r="Z27" s="176"/>
      <c r="AA27" s="177"/>
      <c r="AB27" s="177"/>
      <c r="AC27" s="177"/>
      <c r="AD27" s="177"/>
      <c r="AE27" s="177"/>
      <c r="AF27" s="178"/>
      <c r="AG27" s="176"/>
      <c r="AH27" s="177"/>
      <c r="AI27" s="177"/>
      <c r="AJ27" s="177"/>
      <c r="AK27" s="177"/>
      <c r="AL27" s="177"/>
      <c r="AM27" s="178"/>
      <c r="AN27" s="176"/>
      <c r="AO27" s="177"/>
      <c r="AP27" s="177"/>
      <c r="AQ27" s="177"/>
      <c r="AR27" s="177"/>
      <c r="AS27" s="177"/>
      <c r="AT27" s="178"/>
      <c r="AU27" s="176"/>
      <c r="AV27" s="177"/>
      <c r="AW27" s="177"/>
      <c r="AX27" s="637"/>
      <c r="AY27" s="550"/>
      <c r="AZ27" s="547"/>
      <c r="BA27" s="550"/>
      <c r="BB27" s="534"/>
      <c r="BC27" s="535"/>
      <c r="BD27" s="535"/>
      <c r="BE27" s="535"/>
      <c r="BF27" s="536"/>
    </row>
    <row r="28" spans="2:58" ht="20.25" customHeight="1" x14ac:dyDescent="0.45">
      <c r="B28" s="293"/>
      <c r="C28" s="572"/>
      <c r="D28" s="573"/>
      <c r="E28" s="574"/>
      <c r="F28" s="487"/>
      <c r="G28" s="556"/>
      <c r="H28" s="557"/>
      <c r="I28" s="557"/>
      <c r="J28" s="612"/>
      <c r="K28" s="615"/>
      <c r="L28" s="616"/>
      <c r="M28" s="617"/>
      <c r="N28" s="294" t="s">
        <v>170</v>
      </c>
      <c r="O28" s="295"/>
      <c r="P28" s="295"/>
      <c r="Q28" s="296"/>
      <c r="R28" s="297"/>
      <c r="S28" s="324"/>
      <c r="T28" s="325"/>
      <c r="U28" s="325"/>
      <c r="V28" s="325"/>
      <c r="W28" s="325"/>
      <c r="X28" s="325"/>
      <c r="Y28" s="326"/>
      <c r="Z28" s="324"/>
      <c r="AA28" s="325"/>
      <c r="AB28" s="325"/>
      <c r="AC28" s="325"/>
      <c r="AD28" s="325"/>
      <c r="AE28" s="325"/>
      <c r="AF28" s="326"/>
      <c r="AG28" s="324"/>
      <c r="AH28" s="325"/>
      <c r="AI28" s="325"/>
      <c r="AJ28" s="325"/>
      <c r="AK28" s="325"/>
      <c r="AL28" s="325"/>
      <c r="AM28" s="326"/>
      <c r="AN28" s="324"/>
      <c r="AO28" s="325"/>
      <c r="AP28" s="325"/>
      <c r="AQ28" s="325"/>
      <c r="AR28" s="325"/>
      <c r="AS28" s="325"/>
      <c r="AT28" s="326"/>
      <c r="AU28" s="324"/>
      <c r="AV28" s="325"/>
      <c r="AW28" s="325"/>
      <c r="AX28" s="624"/>
      <c r="AY28" s="625"/>
      <c r="AZ28" s="635"/>
      <c r="BA28" s="625"/>
      <c r="BB28" s="569"/>
      <c r="BC28" s="570"/>
      <c r="BD28" s="570"/>
      <c r="BE28" s="570"/>
      <c r="BF28" s="571"/>
    </row>
    <row r="29" spans="2:58" ht="20.25" customHeight="1" x14ac:dyDescent="0.45">
      <c r="B29" s="284">
        <f>B26+1</f>
        <v>4</v>
      </c>
      <c r="C29" s="575"/>
      <c r="D29" s="576"/>
      <c r="E29" s="577"/>
      <c r="F29" s="487"/>
      <c r="G29" s="491"/>
      <c r="H29" s="492"/>
      <c r="I29" s="492"/>
      <c r="J29" s="613"/>
      <c r="K29" s="618"/>
      <c r="L29" s="619"/>
      <c r="M29" s="620"/>
      <c r="N29" s="285" t="s">
        <v>216</v>
      </c>
      <c r="O29" s="286"/>
      <c r="P29" s="286"/>
      <c r="Q29" s="287"/>
      <c r="R29" s="288"/>
      <c r="S29" s="173"/>
      <c r="T29" s="174"/>
      <c r="U29" s="174"/>
      <c r="V29" s="174"/>
      <c r="W29" s="174"/>
      <c r="X29" s="174"/>
      <c r="Y29" s="175"/>
      <c r="Z29" s="173"/>
      <c r="AA29" s="174"/>
      <c r="AB29" s="174"/>
      <c r="AC29" s="174"/>
      <c r="AD29" s="174"/>
      <c r="AE29" s="174"/>
      <c r="AF29" s="175"/>
      <c r="AG29" s="173"/>
      <c r="AH29" s="174"/>
      <c r="AI29" s="174"/>
      <c r="AJ29" s="174"/>
      <c r="AK29" s="174"/>
      <c r="AL29" s="174"/>
      <c r="AM29" s="175"/>
      <c r="AN29" s="173"/>
      <c r="AO29" s="174"/>
      <c r="AP29" s="174"/>
      <c r="AQ29" s="174"/>
      <c r="AR29" s="174"/>
      <c r="AS29" s="174"/>
      <c r="AT29" s="175"/>
      <c r="AU29" s="173"/>
      <c r="AV29" s="174"/>
      <c r="AW29" s="174"/>
      <c r="AX29" s="636"/>
      <c r="AY29" s="543"/>
      <c r="AZ29" s="540"/>
      <c r="BA29" s="543"/>
      <c r="BB29" s="531"/>
      <c r="BC29" s="532"/>
      <c r="BD29" s="532"/>
      <c r="BE29" s="532"/>
      <c r="BF29" s="533"/>
    </row>
    <row r="30" spans="2:58" ht="20.25" customHeight="1" x14ac:dyDescent="0.45">
      <c r="B30" s="236"/>
      <c r="C30" s="578"/>
      <c r="D30" s="579"/>
      <c r="E30" s="580"/>
      <c r="F30" s="555"/>
      <c r="G30" s="559"/>
      <c r="H30" s="560"/>
      <c r="I30" s="560"/>
      <c r="J30" s="614"/>
      <c r="K30" s="621"/>
      <c r="L30" s="622"/>
      <c r="M30" s="623"/>
      <c r="N30" s="289" t="s">
        <v>217</v>
      </c>
      <c r="O30" s="301"/>
      <c r="P30" s="301"/>
      <c r="Q30" s="291"/>
      <c r="R30" s="292"/>
      <c r="S30" s="176"/>
      <c r="T30" s="177"/>
      <c r="U30" s="177"/>
      <c r="V30" s="177"/>
      <c r="W30" s="177"/>
      <c r="X30" s="177"/>
      <c r="Y30" s="178"/>
      <c r="Z30" s="176"/>
      <c r="AA30" s="177"/>
      <c r="AB30" s="177"/>
      <c r="AC30" s="177"/>
      <c r="AD30" s="177"/>
      <c r="AE30" s="177"/>
      <c r="AF30" s="178"/>
      <c r="AG30" s="176"/>
      <c r="AH30" s="177"/>
      <c r="AI30" s="177"/>
      <c r="AJ30" s="177"/>
      <c r="AK30" s="177"/>
      <c r="AL30" s="177"/>
      <c r="AM30" s="178"/>
      <c r="AN30" s="176"/>
      <c r="AO30" s="177"/>
      <c r="AP30" s="177"/>
      <c r="AQ30" s="177"/>
      <c r="AR30" s="177"/>
      <c r="AS30" s="177"/>
      <c r="AT30" s="178"/>
      <c r="AU30" s="176"/>
      <c r="AV30" s="177"/>
      <c r="AW30" s="177"/>
      <c r="AX30" s="637"/>
      <c r="AY30" s="550"/>
      <c r="AZ30" s="547"/>
      <c r="BA30" s="550"/>
      <c r="BB30" s="534"/>
      <c r="BC30" s="535"/>
      <c r="BD30" s="535"/>
      <c r="BE30" s="535"/>
      <c r="BF30" s="536"/>
    </row>
    <row r="31" spans="2:58" ht="20.25" customHeight="1" x14ac:dyDescent="0.45">
      <c r="B31" s="293"/>
      <c r="C31" s="572"/>
      <c r="D31" s="573"/>
      <c r="E31" s="574"/>
      <c r="F31" s="487"/>
      <c r="G31" s="556"/>
      <c r="H31" s="557"/>
      <c r="I31" s="557"/>
      <c r="J31" s="612"/>
      <c r="K31" s="615"/>
      <c r="L31" s="616"/>
      <c r="M31" s="617"/>
      <c r="N31" s="294" t="s">
        <v>170</v>
      </c>
      <c r="O31" s="295"/>
      <c r="P31" s="295"/>
      <c r="Q31" s="296"/>
      <c r="R31" s="297"/>
      <c r="S31" s="324"/>
      <c r="T31" s="325"/>
      <c r="U31" s="325"/>
      <c r="V31" s="325"/>
      <c r="W31" s="325"/>
      <c r="X31" s="325"/>
      <c r="Y31" s="326"/>
      <c r="Z31" s="324"/>
      <c r="AA31" s="325"/>
      <c r="AB31" s="325"/>
      <c r="AC31" s="325"/>
      <c r="AD31" s="325"/>
      <c r="AE31" s="325"/>
      <c r="AF31" s="326"/>
      <c r="AG31" s="324"/>
      <c r="AH31" s="325"/>
      <c r="AI31" s="325"/>
      <c r="AJ31" s="325"/>
      <c r="AK31" s="325"/>
      <c r="AL31" s="325"/>
      <c r="AM31" s="326"/>
      <c r="AN31" s="324"/>
      <c r="AO31" s="325"/>
      <c r="AP31" s="325"/>
      <c r="AQ31" s="325"/>
      <c r="AR31" s="325"/>
      <c r="AS31" s="325"/>
      <c r="AT31" s="326"/>
      <c r="AU31" s="324"/>
      <c r="AV31" s="325"/>
      <c r="AW31" s="325"/>
      <c r="AX31" s="624"/>
      <c r="AY31" s="625"/>
      <c r="AZ31" s="635"/>
      <c r="BA31" s="625"/>
      <c r="BB31" s="569"/>
      <c r="BC31" s="570"/>
      <c r="BD31" s="570"/>
      <c r="BE31" s="570"/>
      <c r="BF31" s="571"/>
    </row>
    <row r="32" spans="2:58" ht="20.25" customHeight="1" x14ac:dyDescent="0.45">
      <c r="B32" s="284">
        <f>B29+1</f>
        <v>5</v>
      </c>
      <c r="C32" s="575"/>
      <c r="D32" s="576"/>
      <c r="E32" s="577"/>
      <c r="F32" s="487"/>
      <c r="G32" s="491"/>
      <c r="H32" s="492"/>
      <c r="I32" s="492"/>
      <c r="J32" s="613"/>
      <c r="K32" s="618"/>
      <c r="L32" s="619"/>
      <c r="M32" s="620"/>
      <c r="N32" s="285" t="s">
        <v>216</v>
      </c>
      <c r="O32" s="286"/>
      <c r="P32" s="286"/>
      <c r="Q32" s="287"/>
      <c r="R32" s="288"/>
      <c r="S32" s="173"/>
      <c r="T32" s="174"/>
      <c r="U32" s="174"/>
      <c r="V32" s="174"/>
      <c r="W32" s="174"/>
      <c r="X32" s="174"/>
      <c r="Y32" s="175"/>
      <c r="Z32" s="173"/>
      <c r="AA32" s="174"/>
      <c r="AB32" s="174"/>
      <c r="AC32" s="174"/>
      <c r="AD32" s="174"/>
      <c r="AE32" s="174"/>
      <c r="AF32" s="175"/>
      <c r="AG32" s="173"/>
      <c r="AH32" s="174"/>
      <c r="AI32" s="174"/>
      <c r="AJ32" s="174"/>
      <c r="AK32" s="174"/>
      <c r="AL32" s="174"/>
      <c r="AM32" s="175"/>
      <c r="AN32" s="173"/>
      <c r="AO32" s="174"/>
      <c r="AP32" s="174"/>
      <c r="AQ32" s="174"/>
      <c r="AR32" s="174"/>
      <c r="AS32" s="174"/>
      <c r="AT32" s="175"/>
      <c r="AU32" s="173"/>
      <c r="AV32" s="174"/>
      <c r="AW32" s="174"/>
      <c r="AX32" s="636"/>
      <c r="AY32" s="543"/>
      <c r="AZ32" s="540"/>
      <c r="BA32" s="543"/>
      <c r="BB32" s="531"/>
      <c r="BC32" s="532"/>
      <c r="BD32" s="532"/>
      <c r="BE32" s="532"/>
      <c r="BF32" s="533"/>
    </row>
    <row r="33" spans="2:58" ht="20.25" customHeight="1" x14ac:dyDescent="0.45">
      <c r="B33" s="236"/>
      <c r="C33" s="578"/>
      <c r="D33" s="579"/>
      <c r="E33" s="580"/>
      <c r="F33" s="555"/>
      <c r="G33" s="559"/>
      <c r="H33" s="560"/>
      <c r="I33" s="560"/>
      <c r="J33" s="614"/>
      <c r="K33" s="621"/>
      <c r="L33" s="622"/>
      <c r="M33" s="623"/>
      <c r="N33" s="289" t="s">
        <v>217</v>
      </c>
      <c r="O33" s="290"/>
      <c r="P33" s="290"/>
      <c r="Q33" s="302"/>
      <c r="R33" s="303"/>
      <c r="S33" s="176"/>
      <c r="T33" s="177"/>
      <c r="U33" s="177"/>
      <c r="V33" s="177"/>
      <c r="W33" s="177"/>
      <c r="X33" s="177"/>
      <c r="Y33" s="178"/>
      <c r="Z33" s="176"/>
      <c r="AA33" s="177"/>
      <c r="AB33" s="177"/>
      <c r="AC33" s="177"/>
      <c r="AD33" s="177"/>
      <c r="AE33" s="177"/>
      <c r="AF33" s="178"/>
      <c r="AG33" s="176"/>
      <c r="AH33" s="177"/>
      <c r="AI33" s="177"/>
      <c r="AJ33" s="177"/>
      <c r="AK33" s="177"/>
      <c r="AL33" s="177"/>
      <c r="AM33" s="178"/>
      <c r="AN33" s="176"/>
      <c r="AO33" s="177"/>
      <c r="AP33" s="177"/>
      <c r="AQ33" s="177"/>
      <c r="AR33" s="177"/>
      <c r="AS33" s="177"/>
      <c r="AT33" s="178"/>
      <c r="AU33" s="176"/>
      <c r="AV33" s="177"/>
      <c r="AW33" s="177"/>
      <c r="AX33" s="637"/>
      <c r="AY33" s="550"/>
      <c r="AZ33" s="547"/>
      <c r="BA33" s="550"/>
      <c r="BB33" s="534"/>
      <c r="BC33" s="535"/>
      <c r="BD33" s="535"/>
      <c r="BE33" s="535"/>
      <c r="BF33" s="536"/>
    </row>
    <row r="34" spans="2:58" ht="20.25" customHeight="1" x14ac:dyDescent="0.45">
      <c r="B34" s="293"/>
      <c r="C34" s="572"/>
      <c r="D34" s="573"/>
      <c r="E34" s="574"/>
      <c r="F34" s="487"/>
      <c r="G34" s="556"/>
      <c r="H34" s="557"/>
      <c r="I34" s="557"/>
      <c r="J34" s="612"/>
      <c r="K34" s="615"/>
      <c r="L34" s="616"/>
      <c r="M34" s="617"/>
      <c r="N34" s="294" t="s">
        <v>170</v>
      </c>
      <c r="O34" s="298"/>
      <c r="P34" s="298"/>
      <c r="Q34" s="299"/>
      <c r="R34" s="304"/>
      <c r="S34" s="324"/>
      <c r="T34" s="325"/>
      <c r="U34" s="325"/>
      <c r="V34" s="325"/>
      <c r="W34" s="325"/>
      <c r="X34" s="325"/>
      <c r="Y34" s="326"/>
      <c r="Z34" s="324"/>
      <c r="AA34" s="325"/>
      <c r="AB34" s="325"/>
      <c r="AC34" s="325"/>
      <c r="AD34" s="325"/>
      <c r="AE34" s="325"/>
      <c r="AF34" s="326"/>
      <c r="AG34" s="324"/>
      <c r="AH34" s="325"/>
      <c r="AI34" s="325"/>
      <c r="AJ34" s="325"/>
      <c r="AK34" s="325"/>
      <c r="AL34" s="325"/>
      <c r="AM34" s="326"/>
      <c r="AN34" s="324"/>
      <c r="AO34" s="325"/>
      <c r="AP34" s="325"/>
      <c r="AQ34" s="325"/>
      <c r="AR34" s="325"/>
      <c r="AS34" s="325"/>
      <c r="AT34" s="326"/>
      <c r="AU34" s="324"/>
      <c r="AV34" s="325"/>
      <c r="AW34" s="325"/>
      <c r="AX34" s="624"/>
      <c r="AY34" s="625"/>
      <c r="AZ34" s="635"/>
      <c r="BA34" s="625"/>
      <c r="BB34" s="569"/>
      <c r="BC34" s="570"/>
      <c r="BD34" s="570"/>
      <c r="BE34" s="570"/>
      <c r="BF34" s="571"/>
    </row>
    <row r="35" spans="2:58" ht="20.25" customHeight="1" x14ac:dyDescent="0.45">
      <c r="B35" s="284">
        <f>B32+1</f>
        <v>6</v>
      </c>
      <c r="C35" s="575"/>
      <c r="D35" s="576"/>
      <c r="E35" s="577"/>
      <c r="F35" s="487"/>
      <c r="G35" s="491"/>
      <c r="H35" s="492"/>
      <c r="I35" s="492"/>
      <c r="J35" s="613"/>
      <c r="K35" s="618"/>
      <c r="L35" s="619"/>
      <c r="M35" s="620"/>
      <c r="N35" s="285" t="s">
        <v>216</v>
      </c>
      <c r="O35" s="286"/>
      <c r="P35" s="286"/>
      <c r="Q35" s="287"/>
      <c r="R35" s="288"/>
      <c r="S35" s="173"/>
      <c r="T35" s="174"/>
      <c r="U35" s="174"/>
      <c r="V35" s="174"/>
      <c r="W35" s="174"/>
      <c r="X35" s="174"/>
      <c r="Y35" s="175"/>
      <c r="Z35" s="173"/>
      <c r="AA35" s="174"/>
      <c r="AB35" s="174"/>
      <c r="AC35" s="174"/>
      <c r="AD35" s="174"/>
      <c r="AE35" s="174"/>
      <c r="AF35" s="175"/>
      <c r="AG35" s="173"/>
      <c r="AH35" s="174"/>
      <c r="AI35" s="174"/>
      <c r="AJ35" s="174"/>
      <c r="AK35" s="174"/>
      <c r="AL35" s="174"/>
      <c r="AM35" s="175"/>
      <c r="AN35" s="173"/>
      <c r="AO35" s="174"/>
      <c r="AP35" s="174"/>
      <c r="AQ35" s="174"/>
      <c r="AR35" s="174"/>
      <c r="AS35" s="174"/>
      <c r="AT35" s="175"/>
      <c r="AU35" s="173"/>
      <c r="AV35" s="174"/>
      <c r="AW35" s="174"/>
      <c r="AX35" s="636"/>
      <c r="AY35" s="543"/>
      <c r="AZ35" s="540"/>
      <c r="BA35" s="543"/>
      <c r="BB35" s="531"/>
      <c r="BC35" s="532"/>
      <c r="BD35" s="532"/>
      <c r="BE35" s="532"/>
      <c r="BF35" s="533"/>
    </row>
    <row r="36" spans="2:58" ht="20.25" customHeight="1" x14ac:dyDescent="0.45">
      <c r="B36" s="236"/>
      <c r="C36" s="578"/>
      <c r="D36" s="579"/>
      <c r="E36" s="580"/>
      <c r="F36" s="555"/>
      <c r="G36" s="559"/>
      <c r="H36" s="560"/>
      <c r="I36" s="560"/>
      <c r="J36" s="614"/>
      <c r="K36" s="621"/>
      <c r="L36" s="622"/>
      <c r="M36" s="623"/>
      <c r="N36" s="289" t="s">
        <v>217</v>
      </c>
      <c r="O36" s="301"/>
      <c r="P36" s="301"/>
      <c r="Q36" s="291"/>
      <c r="R36" s="292"/>
      <c r="S36" s="176"/>
      <c r="T36" s="177"/>
      <c r="U36" s="177"/>
      <c r="V36" s="177"/>
      <c r="W36" s="177"/>
      <c r="X36" s="177"/>
      <c r="Y36" s="178"/>
      <c r="Z36" s="176"/>
      <c r="AA36" s="177"/>
      <c r="AB36" s="177"/>
      <c r="AC36" s="177"/>
      <c r="AD36" s="177"/>
      <c r="AE36" s="177"/>
      <c r="AF36" s="178"/>
      <c r="AG36" s="176"/>
      <c r="AH36" s="177"/>
      <c r="AI36" s="177"/>
      <c r="AJ36" s="177"/>
      <c r="AK36" s="177"/>
      <c r="AL36" s="177"/>
      <c r="AM36" s="178"/>
      <c r="AN36" s="176"/>
      <c r="AO36" s="177"/>
      <c r="AP36" s="177"/>
      <c r="AQ36" s="177"/>
      <c r="AR36" s="177"/>
      <c r="AS36" s="177"/>
      <c r="AT36" s="178"/>
      <c r="AU36" s="176"/>
      <c r="AV36" s="177"/>
      <c r="AW36" s="177"/>
      <c r="AX36" s="637"/>
      <c r="AY36" s="550"/>
      <c r="AZ36" s="547"/>
      <c r="BA36" s="550"/>
      <c r="BB36" s="534"/>
      <c r="BC36" s="535"/>
      <c r="BD36" s="535"/>
      <c r="BE36" s="535"/>
      <c r="BF36" s="536"/>
    </row>
    <row r="37" spans="2:58" ht="20.25" customHeight="1" x14ac:dyDescent="0.45">
      <c r="B37" s="293"/>
      <c r="C37" s="572"/>
      <c r="D37" s="573"/>
      <c r="E37" s="574"/>
      <c r="F37" s="487"/>
      <c r="G37" s="556"/>
      <c r="H37" s="557"/>
      <c r="I37" s="557"/>
      <c r="J37" s="612"/>
      <c r="K37" s="615"/>
      <c r="L37" s="616"/>
      <c r="M37" s="617"/>
      <c r="N37" s="294" t="s">
        <v>170</v>
      </c>
      <c r="O37" s="295"/>
      <c r="P37" s="295"/>
      <c r="Q37" s="296"/>
      <c r="R37" s="297"/>
      <c r="S37" s="324"/>
      <c r="T37" s="325"/>
      <c r="U37" s="325"/>
      <c r="V37" s="325"/>
      <c r="W37" s="325"/>
      <c r="X37" s="325"/>
      <c r="Y37" s="326"/>
      <c r="Z37" s="324"/>
      <c r="AA37" s="325"/>
      <c r="AB37" s="325"/>
      <c r="AC37" s="325"/>
      <c r="AD37" s="325"/>
      <c r="AE37" s="325"/>
      <c r="AF37" s="326"/>
      <c r="AG37" s="324"/>
      <c r="AH37" s="325"/>
      <c r="AI37" s="325"/>
      <c r="AJ37" s="325"/>
      <c r="AK37" s="325"/>
      <c r="AL37" s="325"/>
      <c r="AM37" s="326"/>
      <c r="AN37" s="324"/>
      <c r="AO37" s="325"/>
      <c r="AP37" s="325"/>
      <c r="AQ37" s="325"/>
      <c r="AR37" s="325"/>
      <c r="AS37" s="325"/>
      <c r="AT37" s="326"/>
      <c r="AU37" s="324"/>
      <c r="AV37" s="325"/>
      <c r="AW37" s="325"/>
      <c r="AX37" s="624"/>
      <c r="AY37" s="625"/>
      <c r="AZ37" s="635"/>
      <c r="BA37" s="625"/>
      <c r="BB37" s="569"/>
      <c r="BC37" s="570"/>
      <c r="BD37" s="570"/>
      <c r="BE37" s="570"/>
      <c r="BF37" s="571"/>
    </row>
    <row r="38" spans="2:58" ht="20.25" customHeight="1" x14ac:dyDescent="0.45">
      <c r="B38" s="284">
        <f>B35+1</f>
        <v>7</v>
      </c>
      <c r="C38" s="575"/>
      <c r="D38" s="576"/>
      <c r="E38" s="577"/>
      <c r="F38" s="487"/>
      <c r="G38" s="491"/>
      <c r="H38" s="492"/>
      <c r="I38" s="492"/>
      <c r="J38" s="613"/>
      <c r="K38" s="618"/>
      <c r="L38" s="619"/>
      <c r="M38" s="620"/>
      <c r="N38" s="285" t="s">
        <v>216</v>
      </c>
      <c r="O38" s="286"/>
      <c r="P38" s="286"/>
      <c r="Q38" s="287"/>
      <c r="R38" s="288"/>
      <c r="S38" s="173"/>
      <c r="T38" s="174"/>
      <c r="U38" s="174"/>
      <c r="V38" s="174"/>
      <c r="W38" s="174"/>
      <c r="X38" s="174"/>
      <c r="Y38" s="175"/>
      <c r="Z38" s="173"/>
      <c r="AA38" s="174"/>
      <c r="AB38" s="174"/>
      <c r="AC38" s="174"/>
      <c r="AD38" s="174"/>
      <c r="AE38" s="174"/>
      <c r="AF38" s="175"/>
      <c r="AG38" s="173"/>
      <c r="AH38" s="174"/>
      <c r="AI38" s="174"/>
      <c r="AJ38" s="174"/>
      <c r="AK38" s="174"/>
      <c r="AL38" s="174"/>
      <c r="AM38" s="175"/>
      <c r="AN38" s="173"/>
      <c r="AO38" s="174"/>
      <c r="AP38" s="174"/>
      <c r="AQ38" s="174"/>
      <c r="AR38" s="174"/>
      <c r="AS38" s="174"/>
      <c r="AT38" s="175"/>
      <c r="AU38" s="173"/>
      <c r="AV38" s="174"/>
      <c r="AW38" s="174"/>
      <c r="AX38" s="636"/>
      <c r="AY38" s="543"/>
      <c r="AZ38" s="540"/>
      <c r="BA38" s="543"/>
      <c r="BB38" s="531"/>
      <c r="BC38" s="532"/>
      <c r="BD38" s="532"/>
      <c r="BE38" s="532"/>
      <c r="BF38" s="533"/>
    </row>
    <row r="39" spans="2:58" ht="20.25" customHeight="1" x14ac:dyDescent="0.45">
      <c r="B39" s="236"/>
      <c r="C39" s="578"/>
      <c r="D39" s="579"/>
      <c r="E39" s="580"/>
      <c r="F39" s="555"/>
      <c r="G39" s="559"/>
      <c r="H39" s="560"/>
      <c r="I39" s="560"/>
      <c r="J39" s="614"/>
      <c r="K39" s="621"/>
      <c r="L39" s="622"/>
      <c r="M39" s="623"/>
      <c r="N39" s="289" t="s">
        <v>217</v>
      </c>
      <c r="O39" s="298"/>
      <c r="P39" s="298"/>
      <c r="Q39" s="299"/>
      <c r="R39" s="300"/>
      <c r="S39" s="176"/>
      <c r="T39" s="177"/>
      <c r="U39" s="177"/>
      <c r="V39" s="177"/>
      <c r="W39" s="177"/>
      <c r="X39" s="177"/>
      <c r="Y39" s="178"/>
      <c r="Z39" s="176"/>
      <c r="AA39" s="177"/>
      <c r="AB39" s="177"/>
      <c r="AC39" s="177"/>
      <c r="AD39" s="177"/>
      <c r="AE39" s="177"/>
      <c r="AF39" s="178"/>
      <c r="AG39" s="176"/>
      <c r="AH39" s="177"/>
      <c r="AI39" s="177"/>
      <c r="AJ39" s="177"/>
      <c r="AK39" s="177"/>
      <c r="AL39" s="177"/>
      <c r="AM39" s="178"/>
      <c r="AN39" s="176"/>
      <c r="AO39" s="177"/>
      <c r="AP39" s="177"/>
      <c r="AQ39" s="177"/>
      <c r="AR39" s="177"/>
      <c r="AS39" s="177"/>
      <c r="AT39" s="178"/>
      <c r="AU39" s="176"/>
      <c r="AV39" s="177"/>
      <c r="AW39" s="177"/>
      <c r="AX39" s="637"/>
      <c r="AY39" s="550"/>
      <c r="AZ39" s="547"/>
      <c r="BA39" s="550"/>
      <c r="BB39" s="534"/>
      <c r="BC39" s="535"/>
      <c r="BD39" s="535"/>
      <c r="BE39" s="535"/>
      <c r="BF39" s="536"/>
    </row>
    <row r="40" spans="2:58" ht="20.25" customHeight="1" x14ac:dyDescent="0.45">
      <c r="B40" s="293"/>
      <c r="C40" s="572"/>
      <c r="D40" s="573"/>
      <c r="E40" s="574"/>
      <c r="F40" s="487"/>
      <c r="G40" s="556"/>
      <c r="H40" s="557"/>
      <c r="I40" s="557"/>
      <c r="J40" s="612"/>
      <c r="K40" s="615"/>
      <c r="L40" s="616"/>
      <c r="M40" s="617"/>
      <c r="N40" s="294" t="s">
        <v>170</v>
      </c>
      <c r="O40" s="295"/>
      <c r="P40" s="295"/>
      <c r="Q40" s="296"/>
      <c r="R40" s="297"/>
      <c r="S40" s="324"/>
      <c r="T40" s="325"/>
      <c r="U40" s="325"/>
      <c r="V40" s="325"/>
      <c r="W40" s="325"/>
      <c r="X40" s="325"/>
      <c r="Y40" s="326"/>
      <c r="Z40" s="324"/>
      <c r="AA40" s="325"/>
      <c r="AB40" s="325"/>
      <c r="AC40" s="325"/>
      <c r="AD40" s="325"/>
      <c r="AE40" s="325"/>
      <c r="AF40" s="326"/>
      <c r="AG40" s="324"/>
      <c r="AH40" s="325"/>
      <c r="AI40" s="325"/>
      <c r="AJ40" s="325"/>
      <c r="AK40" s="325"/>
      <c r="AL40" s="325"/>
      <c r="AM40" s="326"/>
      <c r="AN40" s="324"/>
      <c r="AO40" s="325"/>
      <c r="AP40" s="325"/>
      <c r="AQ40" s="325"/>
      <c r="AR40" s="325"/>
      <c r="AS40" s="325"/>
      <c r="AT40" s="326"/>
      <c r="AU40" s="324"/>
      <c r="AV40" s="325"/>
      <c r="AW40" s="325"/>
      <c r="AX40" s="624"/>
      <c r="AY40" s="625"/>
      <c r="AZ40" s="635"/>
      <c r="BA40" s="625"/>
      <c r="BB40" s="569"/>
      <c r="BC40" s="570"/>
      <c r="BD40" s="570"/>
      <c r="BE40" s="570"/>
      <c r="BF40" s="571"/>
    </row>
    <row r="41" spans="2:58" ht="20.25" customHeight="1" x14ac:dyDescent="0.45">
      <c r="B41" s="284">
        <f>B38+1</f>
        <v>8</v>
      </c>
      <c r="C41" s="575"/>
      <c r="D41" s="576"/>
      <c r="E41" s="577"/>
      <c r="F41" s="487"/>
      <c r="G41" s="491"/>
      <c r="H41" s="492"/>
      <c r="I41" s="492"/>
      <c r="J41" s="613"/>
      <c r="K41" s="618"/>
      <c r="L41" s="619"/>
      <c r="M41" s="620"/>
      <c r="N41" s="285" t="s">
        <v>216</v>
      </c>
      <c r="O41" s="286"/>
      <c r="P41" s="286"/>
      <c r="Q41" s="287"/>
      <c r="R41" s="288"/>
      <c r="S41" s="173"/>
      <c r="T41" s="174"/>
      <c r="U41" s="174"/>
      <c r="V41" s="174"/>
      <c r="W41" s="174"/>
      <c r="X41" s="174"/>
      <c r="Y41" s="175"/>
      <c r="Z41" s="173"/>
      <c r="AA41" s="174"/>
      <c r="AB41" s="174"/>
      <c r="AC41" s="174"/>
      <c r="AD41" s="174"/>
      <c r="AE41" s="174"/>
      <c r="AF41" s="175"/>
      <c r="AG41" s="173"/>
      <c r="AH41" s="174"/>
      <c r="AI41" s="174"/>
      <c r="AJ41" s="174"/>
      <c r="AK41" s="174"/>
      <c r="AL41" s="174"/>
      <c r="AM41" s="175"/>
      <c r="AN41" s="173"/>
      <c r="AO41" s="174"/>
      <c r="AP41" s="174"/>
      <c r="AQ41" s="174"/>
      <c r="AR41" s="174"/>
      <c r="AS41" s="174"/>
      <c r="AT41" s="175"/>
      <c r="AU41" s="173"/>
      <c r="AV41" s="174"/>
      <c r="AW41" s="174"/>
      <c r="AX41" s="636"/>
      <c r="AY41" s="543"/>
      <c r="AZ41" s="540"/>
      <c r="BA41" s="543"/>
      <c r="BB41" s="531"/>
      <c r="BC41" s="532"/>
      <c r="BD41" s="532"/>
      <c r="BE41" s="532"/>
      <c r="BF41" s="533"/>
    </row>
    <row r="42" spans="2:58" ht="20.25" customHeight="1" x14ac:dyDescent="0.45">
      <c r="B42" s="236"/>
      <c r="C42" s="578"/>
      <c r="D42" s="579"/>
      <c r="E42" s="580"/>
      <c r="F42" s="555"/>
      <c r="G42" s="559"/>
      <c r="H42" s="560"/>
      <c r="I42" s="560"/>
      <c r="J42" s="614"/>
      <c r="K42" s="621"/>
      <c r="L42" s="622"/>
      <c r="M42" s="623"/>
      <c r="N42" s="289" t="s">
        <v>217</v>
      </c>
      <c r="O42" s="301"/>
      <c r="P42" s="301"/>
      <c r="Q42" s="291"/>
      <c r="R42" s="292"/>
      <c r="S42" s="176"/>
      <c r="T42" s="177"/>
      <c r="U42" s="177"/>
      <c r="V42" s="177"/>
      <c r="W42" s="177"/>
      <c r="X42" s="177"/>
      <c r="Y42" s="178"/>
      <c r="Z42" s="176"/>
      <c r="AA42" s="177"/>
      <c r="AB42" s="177"/>
      <c r="AC42" s="177"/>
      <c r="AD42" s="177"/>
      <c r="AE42" s="177"/>
      <c r="AF42" s="178"/>
      <c r="AG42" s="176"/>
      <c r="AH42" s="177"/>
      <c r="AI42" s="177"/>
      <c r="AJ42" s="177"/>
      <c r="AK42" s="177"/>
      <c r="AL42" s="177"/>
      <c r="AM42" s="178"/>
      <c r="AN42" s="176"/>
      <c r="AO42" s="177"/>
      <c r="AP42" s="177"/>
      <c r="AQ42" s="177"/>
      <c r="AR42" s="177"/>
      <c r="AS42" s="177"/>
      <c r="AT42" s="178"/>
      <c r="AU42" s="176"/>
      <c r="AV42" s="177"/>
      <c r="AW42" s="177"/>
      <c r="AX42" s="637"/>
      <c r="AY42" s="550"/>
      <c r="AZ42" s="547"/>
      <c r="BA42" s="550"/>
      <c r="BB42" s="534"/>
      <c r="BC42" s="535"/>
      <c r="BD42" s="535"/>
      <c r="BE42" s="535"/>
      <c r="BF42" s="536"/>
    </row>
    <row r="43" spans="2:58" ht="20.25" customHeight="1" x14ac:dyDescent="0.45">
      <c r="B43" s="293"/>
      <c r="C43" s="572"/>
      <c r="D43" s="573"/>
      <c r="E43" s="574"/>
      <c r="F43" s="487"/>
      <c r="G43" s="556"/>
      <c r="H43" s="557"/>
      <c r="I43" s="557"/>
      <c r="J43" s="612"/>
      <c r="K43" s="615"/>
      <c r="L43" s="616"/>
      <c r="M43" s="617"/>
      <c r="N43" s="294" t="s">
        <v>170</v>
      </c>
      <c r="O43" s="295"/>
      <c r="P43" s="295"/>
      <c r="Q43" s="296"/>
      <c r="R43" s="297"/>
      <c r="S43" s="324"/>
      <c r="T43" s="325"/>
      <c r="U43" s="325"/>
      <c r="V43" s="325"/>
      <c r="W43" s="325"/>
      <c r="X43" s="325"/>
      <c r="Y43" s="326"/>
      <c r="Z43" s="324"/>
      <c r="AA43" s="325"/>
      <c r="AB43" s="325"/>
      <c r="AC43" s="325"/>
      <c r="AD43" s="325"/>
      <c r="AE43" s="325"/>
      <c r="AF43" s="326"/>
      <c r="AG43" s="324"/>
      <c r="AH43" s="325"/>
      <c r="AI43" s="325"/>
      <c r="AJ43" s="325"/>
      <c r="AK43" s="325"/>
      <c r="AL43" s="325"/>
      <c r="AM43" s="326"/>
      <c r="AN43" s="324"/>
      <c r="AO43" s="325"/>
      <c r="AP43" s="325"/>
      <c r="AQ43" s="325"/>
      <c r="AR43" s="325"/>
      <c r="AS43" s="325"/>
      <c r="AT43" s="326"/>
      <c r="AU43" s="324"/>
      <c r="AV43" s="325"/>
      <c r="AW43" s="325"/>
      <c r="AX43" s="624"/>
      <c r="AY43" s="625"/>
      <c r="AZ43" s="635"/>
      <c r="BA43" s="625"/>
      <c r="BB43" s="569"/>
      <c r="BC43" s="570"/>
      <c r="BD43" s="570"/>
      <c r="BE43" s="570"/>
      <c r="BF43" s="571"/>
    </row>
    <row r="44" spans="2:58" ht="20.25" customHeight="1" x14ac:dyDescent="0.45">
      <c r="B44" s="284">
        <f>B41+1</f>
        <v>9</v>
      </c>
      <c r="C44" s="575"/>
      <c r="D44" s="576"/>
      <c r="E44" s="577"/>
      <c r="F44" s="487"/>
      <c r="G44" s="491"/>
      <c r="H44" s="492"/>
      <c r="I44" s="492"/>
      <c r="J44" s="613"/>
      <c r="K44" s="618"/>
      <c r="L44" s="619"/>
      <c r="M44" s="620"/>
      <c r="N44" s="285" t="s">
        <v>216</v>
      </c>
      <c r="O44" s="286"/>
      <c r="P44" s="286"/>
      <c r="Q44" s="287"/>
      <c r="R44" s="288"/>
      <c r="S44" s="173"/>
      <c r="T44" s="174"/>
      <c r="U44" s="174"/>
      <c r="V44" s="174"/>
      <c r="W44" s="174"/>
      <c r="X44" s="174"/>
      <c r="Y44" s="175"/>
      <c r="Z44" s="173"/>
      <c r="AA44" s="174"/>
      <c r="AB44" s="174"/>
      <c r="AC44" s="174"/>
      <c r="AD44" s="174"/>
      <c r="AE44" s="174"/>
      <c r="AF44" s="175"/>
      <c r="AG44" s="173"/>
      <c r="AH44" s="174"/>
      <c r="AI44" s="174"/>
      <c r="AJ44" s="174"/>
      <c r="AK44" s="174"/>
      <c r="AL44" s="174"/>
      <c r="AM44" s="175"/>
      <c r="AN44" s="173"/>
      <c r="AO44" s="174"/>
      <c r="AP44" s="174"/>
      <c r="AQ44" s="174"/>
      <c r="AR44" s="174"/>
      <c r="AS44" s="174"/>
      <c r="AT44" s="175"/>
      <c r="AU44" s="173"/>
      <c r="AV44" s="174"/>
      <c r="AW44" s="174"/>
      <c r="AX44" s="636"/>
      <c r="AY44" s="543"/>
      <c r="AZ44" s="540"/>
      <c r="BA44" s="543"/>
      <c r="BB44" s="531"/>
      <c r="BC44" s="532"/>
      <c r="BD44" s="532"/>
      <c r="BE44" s="532"/>
      <c r="BF44" s="533"/>
    </row>
    <row r="45" spans="2:58" ht="20.25" customHeight="1" x14ac:dyDescent="0.45">
      <c r="B45" s="236"/>
      <c r="C45" s="578"/>
      <c r="D45" s="579"/>
      <c r="E45" s="580"/>
      <c r="F45" s="555"/>
      <c r="G45" s="559"/>
      <c r="H45" s="560"/>
      <c r="I45" s="560"/>
      <c r="J45" s="614"/>
      <c r="K45" s="621"/>
      <c r="L45" s="622"/>
      <c r="M45" s="623"/>
      <c r="N45" s="289" t="s">
        <v>217</v>
      </c>
      <c r="O45" s="290"/>
      <c r="P45" s="290"/>
      <c r="Q45" s="302"/>
      <c r="R45" s="303"/>
      <c r="S45" s="176"/>
      <c r="T45" s="177"/>
      <c r="U45" s="177"/>
      <c r="V45" s="177"/>
      <c r="W45" s="177"/>
      <c r="X45" s="177"/>
      <c r="Y45" s="178"/>
      <c r="Z45" s="176"/>
      <c r="AA45" s="177"/>
      <c r="AB45" s="177"/>
      <c r="AC45" s="177"/>
      <c r="AD45" s="177"/>
      <c r="AE45" s="177"/>
      <c r="AF45" s="178"/>
      <c r="AG45" s="176"/>
      <c r="AH45" s="177"/>
      <c r="AI45" s="177"/>
      <c r="AJ45" s="177"/>
      <c r="AK45" s="177"/>
      <c r="AL45" s="177"/>
      <c r="AM45" s="178"/>
      <c r="AN45" s="176"/>
      <c r="AO45" s="177"/>
      <c r="AP45" s="177"/>
      <c r="AQ45" s="177"/>
      <c r="AR45" s="177"/>
      <c r="AS45" s="177"/>
      <c r="AT45" s="178"/>
      <c r="AU45" s="176"/>
      <c r="AV45" s="177"/>
      <c r="AW45" s="177"/>
      <c r="AX45" s="637"/>
      <c r="AY45" s="550"/>
      <c r="AZ45" s="547"/>
      <c r="BA45" s="550"/>
      <c r="BB45" s="534"/>
      <c r="BC45" s="535"/>
      <c r="BD45" s="535"/>
      <c r="BE45" s="535"/>
      <c r="BF45" s="536"/>
    </row>
    <row r="46" spans="2:58" ht="20.25" customHeight="1" x14ac:dyDescent="0.45">
      <c r="B46" s="293"/>
      <c r="C46" s="572"/>
      <c r="D46" s="573"/>
      <c r="E46" s="574"/>
      <c r="F46" s="487"/>
      <c r="G46" s="556"/>
      <c r="H46" s="557"/>
      <c r="I46" s="557"/>
      <c r="J46" s="612"/>
      <c r="K46" s="615"/>
      <c r="L46" s="616"/>
      <c r="M46" s="617"/>
      <c r="N46" s="294" t="s">
        <v>170</v>
      </c>
      <c r="O46" s="298"/>
      <c r="P46" s="298"/>
      <c r="Q46" s="299"/>
      <c r="R46" s="304"/>
      <c r="S46" s="324"/>
      <c r="T46" s="325"/>
      <c r="U46" s="325"/>
      <c r="V46" s="325"/>
      <c r="W46" s="325"/>
      <c r="X46" s="325"/>
      <c r="Y46" s="326"/>
      <c r="Z46" s="324"/>
      <c r="AA46" s="325"/>
      <c r="AB46" s="325"/>
      <c r="AC46" s="325"/>
      <c r="AD46" s="325"/>
      <c r="AE46" s="325"/>
      <c r="AF46" s="326"/>
      <c r="AG46" s="324"/>
      <c r="AH46" s="325"/>
      <c r="AI46" s="325"/>
      <c r="AJ46" s="325"/>
      <c r="AK46" s="325"/>
      <c r="AL46" s="325"/>
      <c r="AM46" s="326"/>
      <c r="AN46" s="324"/>
      <c r="AO46" s="325"/>
      <c r="AP46" s="325"/>
      <c r="AQ46" s="325"/>
      <c r="AR46" s="325"/>
      <c r="AS46" s="325"/>
      <c r="AT46" s="326"/>
      <c r="AU46" s="324"/>
      <c r="AV46" s="325"/>
      <c r="AW46" s="325"/>
      <c r="AX46" s="624"/>
      <c r="AY46" s="625"/>
      <c r="AZ46" s="635"/>
      <c r="BA46" s="625"/>
      <c r="BB46" s="569"/>
      <c r="BC46" s="570"/>
      <c r="BD46" s="570"/>
      <c r="BE46" s="570"/>
      <c r="BF46" s="571"/>
    </row>
    <row r="47" spans="2:58" ht="20.25" customHeight="1" x14ac:dyDescent="0.45">
      <c r="B47" s="284">
        <f>B44+1</f>
        <v>10</v>
      </c>
      <c r="C47" s="575"/>
      <c r="D47" s="576"/>
      <c r="E47" s="577"/>
      <c r="F47" s="487"/>
      <c r="G47" s="491"/>
      <c r="H47" s="492"/>
      <c r="I47" s="492"/>
      <c r="J47" s="613"/>
      <c r="K47" s="618"/>
      <c r="L47" s="619"/>
      <c r="M47" s="620"/>
      <c r="N47" s="285" t="s">
        <v>216</v>
      </c>
      <c r="O47" s="286"/>
      <c r="P47" s="286"/>
      <c r="Q47" s="287"/>
      <c r="R47" s="288"/>
      <c r="S47" s="173"/>
      <c r="T47" s="174"/>
      <c r="U47" s="174"/>
      <c r="V47" s="174"/>
      <c r="W47" s="174"/>
      <c r="X47" s="174"/>
      <c r="Y47" s="175"/>
      <c r="Z47" s="173"/>
      <c r="AA47" s="174"/>
      <c r="AB47" s="174"/>
      <c r="AC47" s="174"/>
      <c r="AD47" s="174"/>
      <c r="AE47" s="174"/>
      <c r="AF47" s="175"/>
      <c r="AG47" s="173"/>
      <c r="AH47" s="174"/>
      <c r="AI47" s="174"/>
      <c r="AJ47" s="174"/>
      <c r="AK47" s="174"/>
      <c r="AL47" s="174"/>
      <c r="AM47" s="175"/>
      <c r="AN47" s="173"/>
      <c r="AO47" s="174"/>
      <c r="AP47" s="174"/>
      <c r="AQ47" s="174"/>
      <c r="AR47" s="174"/>
      <c r="AS47" s="174"/>
      <c r="AT47" s="175"/>
      <c r="AU47" s="173"/>
      <c r="AV47" s="174"/>
      <c r="AW47" s="174"/>
      <c r="AX47" s="636"/>
      <c r="AY47" s="543"/>
      <c r="AZ47" s="540"/>
      <c r="BA47" s="543"/>
      <c r="BB47" s="531"/>
      <c r="BC47" s="532"/>
      <c r="BD47" s="532"/>
      <c r="BE47" s="532"/>
      <c r="BF47" s="533"/>
    </row>
    <row r="48" spans="2:58" ht="20.25" customHeight="1" x14ac:dyDescent="0.45">
      <c r="B48" s="236"/>
      <c r="C48" s="578"/>
      <c r="D48" s="579"/>
      <c r="E48" s="580"/>
      <c r="F48" s="555"/>
      <c r="G48" s="559"/>
      <c r="H48" s="560"/>
      <c r="I48" s="560"/>
      <c r="J48" s="614"/>
      <c r="K48" s="621"/>
      <c r="L48" s="622"/>
      <c r="M48" s="623"/>
      <c r="N48" s="305" t="s">
        <v>217</v>
      </c>
      <c r="O48" s="306"/>
      <c r="P48" s="306"/>
      <c r="Q48" s="307"/>
      <c r="R48" s="308"/>
      <c r="S48" s="176"/>
      <c r="T48" s="177"/>
      <c r="U48" s="177"/>
      <c r="V48" s="177"/>
      <c r="W48" s="177"/>
      <c r="X48" s="177"/>
      <c r="Y48" s="178"/>
      <c r="Z48" s="176"/>
      <c r="AA48" s="177"/>
      <c r="AB48" s="177"/>
      <c r="AC48" s="177"/>
      <c r="AD48" s="177"/>
      <c r="AE48" s="177"/>
      <c r="AF48" s="178"/>
      <c r="AG48" s="176"/>
      <c r="AH48" s="177"/>
      <c r="AI48" s="177"/>
      <c r="AJ48" s="177"/>
      <c r="AK48" s="177"/>
      <c r="AL48" s="177"/>
      <c r="AM48" s="178"/>
      <c r="AN48" s="176"/>
      <c r="AO48" s="177"/>
      <c r="AP48" s="177"/>
      <c r="AQ48" s="177"/>
      <c r="AR48" s="177"/>
      <c r="AS48" s="177"/>
      <c r="AT48" s="178"/>
      <c r="AU48" s="176"/>
      <c r="AV48" s="177"/>
      <c r="AW48" s="177"/>
      <c r="AX48" s="637"/>
      <c r="AY48" s="550"/>
      <c r="AZ48" s="547"/>
      <c r="BA48" s="550"/>
      <c r="BB48" s="534"/>
      <c r="BC48" s="535"/>
      <c r="BD48" s="535"/>
      <c r="BE48" s="535"/>
      <c r="BF48" s="536"/>
    </row>
    <row r="49" spans="2:58" ht="20.25" customHeight="1" x14ac:dyDescent="0.45">
      <c r="B49" s="293"/>
      <c r="C49" s="572"/>
      <c r="D49" s="573"/>
      <c r="E49" s="574"/>
      <c r="F49" s="487"/>
      <c r="G49" s="556"/>
      <c r="H49" s="557"/>
      <c r="I49" s="557"/>
      <c r="J49" s="612"/>
      <c r="K49" s="615"/>
      <c r="L49" s="616"/>
      <c r="M49" s="617"/>
      <c r="N49" s="294" t="s">
        <v>170</v>
      </c>
      <c r="O49" s="298"/>
      <c r="P49" s="298"/>
      <c r="Q49" s="299"/>
      <c r="R49" s="304"/>
      <c r="S49" s="324"/>
      <c r="T49" s="325"/>
      <c r="U49" s="325"/>
      <c r="V49" s="325"/>
      <c r="W49" s="325"/>
      <c r="X49" s="325"/>
      <c r="Y49" s="326"/>
      <c r="Z49" s="324"/>
      <c r="AA49" s="325"/>
      <c r="AB49" s="325"/>
      <c r="AC49" s="325"/>
      <c r="AD49" s="325"/>
      <c r="AE49" s="325"/>
      <c r="AF49" s="326"/>
      <c r="AG49" s="324"/>
      <c r="AH49" s="325"/>
      <c r="AI49" s="325"/>
      <c r="AJ49" s="325"/>
      <c r="AK49" s="325"/>
      <c r="AL49" s="325"/>
      <c r="AM49" s="326"/>
      <c r="AN49" s="324"/>
      <c r="AO49" s="325"/>
      <c r="AP49" s="325"/>
      <c r="AQ49" s="325"/>
      <c r="AR49" s="325"/>
      <c r="AS49" s="325"/>
      <c r="AT49" s="326"/>
      <c r="AU49" s="324"/>
      <c r="AV49" s="325"/>
      <c r="AW49" s="325"/>
      <c r="AX49" s="624"/>
      <c r="AY49" s="625"/>
      <c r="AZ49" s="635"/>
      <c r="BA49" s="625"/>
      <c r="BB49" s="569"/>
      <c r="BC49" s="570"/>
      <c r="BD49" s="570"/>
      <c r="BE49" s="570"/>
      <c r="BF49" s="571"/>
    </row>
    <row r="50" spans="2:58" ht="20.25" customHeight="1" x14ac:dyDescent="0.45">
      <c r="B50" s="284">
        <f>B47+1</f>
        <v>11</v>
      </c>
      <c r="C50" s="575"/>
      <c r="D50" s="576"/>
      <c r="E50" s="577"/>
      <c r="F50" s="487"/>
      <c r="G50" s="491"/>
      <c r="H50" s="492"/>
      <c r="I50" s="492"/>
      <c r="J50" s="613"/>
      <c r="K50" s="618"/>
      <c r="L50" s="619"/>
      <c r="M50" s="620"/>
      <c r="N50" s="285" t="s">
        <v>216</v>
      </c>
      <c r="O50" s="286"/>
      <c r="P50" s="286"/>
      <c r="Q50" s="287"/>
      <c r="R50" s="288"/>
      <c r="S50" s="173"/>
      <c r="T50" s="174"/>
      <c r="U50" s="174"/>
      <c r="V50" s="174"/>
      <c r="W50" s="174"/>
      <c r="X50" s="174"/>
      <c r="Y50" s="175"/>
      <c r="Z50" s="173"/>
      <c r="AA50" s="174"/>
      <c r="AB50" s="174"/>
      <c r="AC50" s="174"/>
      <c r="AD50" s="174"/>
      <c r="AE50" s="174"/>
      <c r="AF50" s="175"/>
      <c r="AG50" s="173"/>
      <c r="AH50" s="174"/>
      <c r="AI50" s="174"/>
      <c r="AJ50" s="174"/>
      <c r="AK50" s="174"/>
      <c r="AL50" s="174"/>
      <c r="AM50" s="175"/>
      <c r="AN50" s="173"/>
      <c r="AO50" s="174"/>
      <c r="AP50" s="174"/>
      <c r="AQ50" s="174"/>
      <c r="AR50" s="174"/>
      <c r="AS50" s="174"/>
      <c r="AT50" s="175"/>
      <c r="AU50" s="173"/>
      <c r="AV50" s="174"/>
      <c r="AW50" s="174"/>
      <c r="AX50" s="636"/>
      <c r="AY50" s="543"/>
      <c r="AZ50" s="540"/>
      <c r="BA50" s="543"/>
      <c r="BB50" s="531"/>
      <c r="BC50" s="532"/>
      <c r="BD50" s="532"/>
      <c r="BE50" s="532"/>
      <c r="BF50" s="533"/>
    </row>
    <row r="51" spans="2:58" ht="20.25" customHeight="1" x14ac:dyDescent="0.45">
      <c r="B51" s="236"/>
      <c r="C51" s="578"/>
      <c r="D51" s="579"/>
      <c r="E51" s="580"/>
      <c r="F51" s="555"/>
      <c r="G51" s="559"/>
      <c r="H51" s="560"/>
      <c r="I51" s="560"/>
      <c r="J51" s="614"/>
      <c r="K51" s="621"/>
      <c r="L51" s="622"/>
      <c r="M51" s="623"/>
      <c r="N51" s="305" t="s">
        <v>217</v>
      </c>
      <c r="O51" s="306"/>
      <c r="P51" s="306"/>
      <c r="Q51" s="307"/>
      <c r="R51" s="308"/>
      <c r="S51" s="176"/>
      <c r="T51" s="177"/>
      <c r="U51" s="177"/>
      <c r="V51" s="177"/>
      <c r="W51" s="177"/>
      <c r="X51" s="177"/>
      <c r="Y51" s="178"/>
      <c r="Z51" s="176"/>
      <c r="AA51" s="177"/>
      <c r="AB51" s="177"/>
      <c r="AC51" s="177"/>
      <c r="AD51" s="177"/>
      <c r="AE51" s="177"/>
      <c r="AF51" s="178"/>
      <c r="AG51" s="176"/>
      <c r="AH51" s="177"/>
      <c r="AI51" s="177"/>
      <c r="AJ51" s="177"/>
      <c r="AK51" s="177"/>
      <c r="AL51" s="177"/>
      <c r="AM51" s="178"/>
      <c r="AN51" s="176"/>
      <c r="AO51" s="177"/>
      <c r="AP51" s="177"/>
      <c r="AQ51" s="177"/>
      <c r="AR51" s="177"/>
      <c r="AS51" s="177"/>
      <c r="AT51" s="178"/>
      <c r="AU51" s="176"/>
      <c r="AV51" s="177"/>
      <c r="AW51" s="177"/>
      <c r="AX51" s="637"/>
      <c r="AY51" s="550"/>
      <c r="AZ51" s="547"/>
      <c r="BA51" s="550"/>
      <c r="BB51" s="534"/>
      <c r="BC51" s="535"/>
      <c r="BD51" s="535"/>
      <c r="BE51" s="535"/>
      <c r="BF51" s="536"/>
    </row>
    <row r="52" spans="2:58" ht="20.25" customHeight="1" x14ac:dyDescent="0.45">
      <c r="B52" s="293"/>
      <c r="C52" s="572"/>
      <c r="D52" s="573"/>
      <c r="E52" s="574"/>
      <c r="F52" s="487"/>
      <c r="G52" s="556"/>
      <c r="H52" s="557"/>
      <c r="I52" s="557"/>
      <c r="J52" s="612"/>
      <c r="K52" s="615"/>
      <c r="L52" s="616"/>
      <c r="M52" s="617"/>
      <c r="N52" s="294" t="s">
        <v>170</v>
      </c>
      <c r="O52" s="298"/>
      <c r="P52" s="298"/>
      <c r="Q52" s="299"/>
      <c r="R52" s="304"/>
      <c r="S52" s="324"/>
      <c r="T52" s="325"/>
      <c r="U52" s="325"/>
      <c r="V52" s="325"/>
      <c r="W52" s="325"/>
      <c r="X52" s="325"/>
      <c r="Y52" s="326"/>
      <c r="Z52" s="324"/>
      <c r="AA52" s="325"/>
      <c r="AB52" s="325"/>
      <c r="AC52" s="325"/>
      <c r="AD52" s="325"/>
      <c r="AE52" s="325"/>
      <c r="AF52" s="326"/>
      <c r="AG52" s="324"/>
      <c r="AH52" s="325"/>
      <c r="AI52" s="325"/>
      <c r="AJ52" s="325"/>
      <c r="AK52" s="325"/>
      <c r="AL52" s="325"/>
      <c r="AM52" s="326"/>
      <c r="AN52" s="324"/>
      <c r="AO52" s="325"/>
      <c r="AP52" s="325"/>
      <c r="AQ52" s="325"/>
      <c r="AR52" s="325"/>
      <c r="AS52" s="325"/>
      <c r="AT52" s="326"/>
      <c r="AU52" s="324"/>
      <c r="AV52" s="325"/>
      <c r="AW52" s="325"/>
      <c r="AX52" s="624"/>
      <c r="AY52" s="625"/>
      <c r="AZ52" s="635"/>
      <c r="BA52" s="625"/>
      <c r="BB52" s="569"/>
      <c r="BC52" s="570"/>
      <c r="BD52" s="570"/>
      <c r="BE52" s="570"/>
      <c r="BF52" s="571"/>
    </row>
    <row r="53" spans="2:58" ht="20.25" customHeight="1" x14ac:dyDescent="0.45">
      <c r="B53" s="284">
        <f>B50+1</f>
        <v>12</v>
      </c>
      <c r="C53" s="575"/>
      <c r="D53" s="576"/>
      <c r="E53" s="577"/>
      <c r="F53" s="487"/>
      <c r="G53" s="491"/>
      <c r="H53" s="492"/>
      <c r="I53" s="492"/>
      <c r="J53" s="613"/>
      <c r="K53" s="618"/>
      <c r="L53" s="619"/>
      <c r="M53" s="620"/>
      <c r="N53" s="285" t="s">
        <v>216</v>
      </c>
      <c r="O53" s="286"/>
      <c r="P53" s="286"/>
      <c r="Q53" s="287"/>
      <c r="R53" s="288"/>
      <c r="S53" s="173"/>
      <c r="T53" s="174"/>
      <c r="U53" s="174"/>
      <c r="V53" s="174"/>
      <c r="W53" s="174"/>
      <c r="X53" s="174"/>
      <c r="Y53" s="175"/>
      <c r="Z53" s="173"/>
      <c r="AA53" s="174"/>
      <c r="AB53" s="174"/>
      <c r="AC53" s="174"/>
      <c r="AD53" s="174"/>
      <c r="AE53" s="174"/>
      <c r="AF53" s="175"/>
      <c r="AG53" s="173"/>
      <c r="AH53" s="174"/>
      <c r="AI53" s="174"/>
      <c r="AJ53" s="174"/>
      <c r="AK53" s="174"/>
      <c r="AL53" s="174"/>
      <c r="AM53" s="175"/>
      <c r="AN53" s="173"/>
      <c r="AO53" s="174"/>
      <c r="AP53" s="174"/>
      <c r="AQ53" s="174"/>
      <c r="AR53" s="174"/>
      <c r="AS53" s="174"/>
      <c r="AT53" s="175"/>
      <c r="AU53" s="173"/>
      <c r="AV53" s="174"/>
      <c r="AW53" s="174"/>
      <c r="AX53" s="636"/>
      <c r="AY53" s="543"/>
      <c r="AZ53" s="540"/>
      <c r="BA53" s="543"/>
      <c r="BB53" s="531"/>
      <c r="BC53" s="532"/>
      <c r="BD53" s="532"/>
      <c r="BE53" s="532"/>
      <c r="BF53" s="533"/>
    </row>
    <row r="54" spans="2:58" ht="20.25" customHeight="1" x14ac:dyDescent="0.45">
      <c r="B54" s="236"/>
      <c r="C54" s="578"/>
      <c r="D54" s="579"/>
      <c r="E54" s="580"/>
      <c r="F54" s="555"/>
      <c r="G54" s="559"/>
      <c r="H54" s="560"/>
      <c r="I54" s="560"/>
      <c r="J54" s="614"/>
      <c r="K54" s="621"/>
      <c r="L54" s="622"/>
      <c r="M54" s="623"/>
      <c r="N54" s="305" t="s">
        <v>217</v>
      </c>
      <c r="O54" s="306"/>
      <c r="P54" s="306"/>
      <c r="Q54" s="307"/>
      <c r="R54" s="308"/>
      <c r="S54" s="176"/>
      <c r="T54" s="177"/>
      <c r="U54" s="177"/>
      <c r="V54" s="177"/>
      <c r="W54" s="177"/>
      <c r="X54" s="177"/>
      <c r="Y54" s="178"/>
      <c r="Z54" s="176"/>
      <c r="AA54" s="177"/>
      <c r="AB54" s="177"/>
      <c r="AC54" s="177"/>
      <c r="AD54" s="177"/>
      <c r="AE54" s="177"/>
      <c r="AF54" s="178"/>
      <c r="AG54" s="176"/>
      <c r="AH54" s="177"/>
      <c r="AI54" s="177"/>
      <c r="AJ54" s="177"/>
      <c r="AK54" s="177"/>
      <c r="AL54" s="177"/>
      <c r="AM54" s="178"/>
      <c r="AN54" s="176"/>
      <c r="AO54" s="177"/>
      <c r="AP54" s="177"/>
      <c r="AQ54" s="177"/>
      <c r="AR54" s="177"/>
      <c r="AS54" s="177"/>
      <c r="AT54" s="178"/>
      <c r="AU54" s="176"/>
      <c r="AV54" s="177"/>
      <c r="AW54" s="177"/>
      <c r="AX54" s="637"/>
      <c r="AY54" s="550"/>
      <c r="AZ54" s="547"/>
      <c r="BA54" s="550"/>
      <c r="BB54" s="534"/>
      <c r="BC54" s="535"/>
      <c r="BD54" s="535"/>
      <c r="BE54" s="535"/>
      <c r="BF54" s="536"/>
    </row>
    <row r="55" spans="2:58" ht="20.25" customHeight="1" x14ac:dyDescent="0.45">
      <c r="B55" s="293"/>
      <c r="C55" s="572"/>
      <c r="D55" s="573"/>
      <c r="E55" s="574"/>
      <c r="F55" s="487"/>
      <c r="G55" s="556"/>
      <c r="H55" s="557"/>
      <c r="I55" s="557"/>
      <c r="J55" s="612"/>
      <c r="K55" s="615"/>
      <c r="L55" s="616"/>
      <c r="M55" s="617"/>
      <c r="N55" s="294" t="s">
        <v>170</v>
      </c>
      <c r="O55" s="298"/>
      <c r="P55" s="298"/>
      <c r="Q55" s="299"/>
      <c r="R55" s="304"/>
      <c r="S55" s="324"/>
      <c r="T55" s="325"/>
      <c r="U55" s="325"/>
      <c r="V55" s="325"/>
      <c r="W55" s="325"/>
      <c r="X55" s="325"/>
      <c r="Y55" s="326"/>
      <c r="Z55" s="324"/>
      <c r="AA55" s="325"/>
      <c r="AB55" s="325"/>
      <c r="AC55" s="325"/>
      <c r="AD55" s="325"/>
      <c r="AE55" s="325"/>
      <c r="AF55" s="326"/>
      <c r="AG55" s="324"/>
      <c r="AH55" s="325"/>
      <c r="AI55" s="325"/>
      <c r="AJ55" s="325"/>
      <c r="AK55" s="325"/>
      <c r="AL55" s="325"/>
      <c r="AM55" s="326"/>
      <c r="AN55" s="324"/>
      <c r="AO55" s="325"/>
      <c r="AP55" s="325"/>
      <c r="AQ55" s="325"/>
      <c r="AR55" s="325"/>
      <c r="AS55" s="325"/>
      <c r="AT55" s="326"/>
      <c r="AU55" s="324"/>
      <c r="AV55" s="325"/>
      <c r="AW55" s="325"/>
      <c r="AX55" s="624"/>
      <c r="AY55" s="625"/>
      <c r="AZ55" s="635"/>
      <c r="BA55" s="625"/>
      <c r="BB55" s="569"/>
      <c r="BC55" s="570"/>
      <c r="BD55" s="570"/>
      <c r="BE55" s="570"/>
      <c r="BF55" s="571"/>
    </row>
    <row r="56" spans="2:58" ht="20.25" customHeight="1" x14ac:dyDescent="0.45">
      <c r="B56" s="284">
        <f>B53+1</f>
        <v>13</v>
      </c>
      <c r="C56" s="575"/>
      <c r="D56" s="576"/>
      <c r="E56" s="577"/>
      <c r="F56" s="487"/>
      <c r="G56" s="491"/>
      <c r="H56" s="492"/>
      <c r="I56" s="492"/>
      <c r="J56" s="613"/>
      <c r="K56" s="618"/>
      <c r="L56" s="619"/>
      <c r="M56" s="620"/>
      <c r="N56" s="285" t="s">
        <v>216</v>
      </c>
      <c r="O56" s="286"/>
      <c r="P56" s="286"/>
      <c r="Q56" s="287"/>
      <c r="R56" s="288"/>
      <c r="S56" s="173"/>
      <c r="T56" s="174"/>
      <c r="U56" s="174"/>
      <c r="V56" s="174"/>
      <c r="W56" s="174"/>
      <c r="X56" s="174"/>
      <c r="Y56" s="175"/>
      <c r="Z56" s="173"/>
      <c r="AA56" s="174"/>
      <c r="AB56" s="174"/>
      <c r="AC56" s="174"/>
      <c r="AD56" s="174"/>
      <c r="AE56" s="174"/>
      <c r="AF56" s="175"/>
      <c r="AG56" s="173"/>
      <c r="AH56" s="174"/>
      <c r="AI56" s="174"/>
      <c r="AJ56" s="174"/>
      <c r="AK56" s="174"/>
      <c r="AL56" s="174"/>
      <c r="AM56" s="175"/>
      <c r="AN56" s="173"/>
      <c r="AO56" s="174"/>
      <c r="AP56" s="174"/>
      <c r="AQ56" s="174"/>
      <c r="AR56" s="174"/>
      <c r="AS56" s="174"/>
      <c r="AT56" s="175"/>
      <c r="AU56" s="173"/>
      <c r="AV56" s="174"/>
      <c r="AW56" s="174"/>
      <c r="AX56" s="636"/>
      <c r="AY56" s="543"/>
      <c r="AZ56" s="540"/>
      <c r="BA56" s="543"/>
      <c r="BB56" s="531"/>
      <c r="BC56" s="532"/>
      <c r="BD56" s="532"/>
      <c r="BE56" s="532"/>
      <c r="BF56" s="533"/>
    </row>
    <row r="57" spans="2:58" ht="20.25" customHeight="1" x14ac:dyDescent="0.45">
      <c r="B57" s="236"/>
      <c r="C57" s="578"/>
      <c r="D57" s="579"/>
      <c r="E57" s="580"/>
      <c r="F57" s="555"/>
      <c r="G57" s="559"/>
      <c r="H57" s="560"/>
      <c r="I57" s="560"/>
      <c r="J57" s="614"/>
      <c r="K57" s="621"/>
      <c r="L57" s="622"/>
      <c r="M57" s="623"/>
      <c r="N57" s="305" t="s">
        <v>217</v>
      </c>
      <c r="O57" s="306"/>
      <c r="P57" s="306"/>
      <c r="Q57" s="307"/>
      <c r="R57" s="308"/>
      <c r="S57" s="176"/>
      <c r="T57" s="177"/>
      <c r="U57" s="177"/>
      <c r="V57" s="177"/>
      <c r="W57" s="177"/>
      <c r="X57" s="177"/>
      <c r="Y57" s="178"/>
      <c r="Z57" s="176"/>
      <c r="AA57" s="177"/>
      <c r="AB57" s="177"/>
      <c r="AC57" s="177"/>
      <c r="AD57" s="177"/>
      <c r="AE57" s="177"/>
      <c r="AF57" s="178"/>
      <c r="AG57" s="176"/>
      <c r="AH57" s="177"/>
      <c r="AI57" s="177"/>
      <c r="AJ57" s="177"/>
      <c r="AK57" s="177"/>
      <c r="AL57" s="177"/>
      <c r="AM57" s="178"/>
      <c r="AN57" s="176"/>
      <c r="AO57" s="177"/>
      <c r="AP57" s="177"/>
      <c r="AQ57" s="177"/>
      <c r="AR57" s="177"/>
      <c r="AS57" s="177"/>
      <c r="AT57" s="178"/>
      <c r="AU57" s="176"/>
      <c r="AV57" s="177"/>
      <c r="AW57" s="177"/>
      <c r="AX57" s="637"/>
      <c r="AY57" s="550"/>
      <c r="AZ57" s="547"/>
      <c r="BA57" s="550"/>
      <c r="BB57" s="534"/>
      <c r="BC57" s="535"/>
      <c r="BD57" s="535"/>
      <c r="BE57" s="535"/>
      <c r="BF57" s="536"/>
    </row>
    <row r="58" spans="2:58" ht="20.25" customHeight="1" x14ac:dyDescent="0.45">
      <c r="B58" s="293"/>
      <c r="C58" s="572"/>
      <c r="D58" s="573"/>
      <c r="E58" s="574"/>
      <c r="F58" s="487"/>
      <c r="G58" s="556"/>
      <c r="H58" s="557"/>
      <c r="I58" s="557"/>
      <c r="J58" s="612"/>
      <c r="K58" s="615"/>
      <c r="L58" s="616"/>
      <c r="M58" s="617"/>
      <c r="N58" s="294" t="s">
        <v>170</v>
      </c>
      <c r="O58" s="298"/>
      <c r="P58" s="298"/>
      <c r="Q58" s="299"/>
      <c r="R58" s="304"/>
      <c r="S58" s="324"/>
      <c r="T58" s="325"/>
      <c r="U58" s="325"/>
      <c r="V58" s="325"/>
      <c r="W58" s="325"/>
      <c r="X58" s="325"/>
      <c r="Y58" s="326"/>
      <c r="Z58" s="324"/>
      <c r="AA58" s="325"/>
      <c r="AB58" s="325"/>
      <c r="AC58" s="325"/>
      <c r="AD58" s="325"/>
      <c r="AE58" s="325"/>
      <c r="AF58" s="326"/>
      <c r="AG58" s="324"/>
      <c r="AH58" s="325"/>
      <c r="AI58" s="325"/>
      <c r="AJ58" s="325"/>
      <c r="AK58" s="325"/>
      <c r="AL58" s="325"/>
      <c r="AM58" s="326"/>
      <c r="AN58" s="324"/>
      <c r="AO58" s="325"/>
      <c r="AP58" s="325"/>
      <c r="AQ58" s="325"/>
      <c r="AR58" s="325"/>
      <c r="AS58" s="325"/>
      <c r="AT58" s="326"/>
      <c r="AU58" s="324"/>
      <c r="AV58" s="325"/>
      <c r="AW58" s="325"/>
      <c r="AX58" s="624"/>
      <c r="AY58" s="625"/>
      <c r="AZ58" s="635"/>
      <c r="BA58" s="625"/>
      <c r="BB58" s="569"/>
      <c r="BC58" s="570"/>
      <c r="BD58" s="570"/>
      <c r="BE58" s="570"/>
      <c r="BF58" s="571"/>
    </row>
    <row r="59" spans="2:58" ht="20.25" customHeight="1" x14ac:dyDescent="0.45">
      <c r="B59" s="284">
        <f>B56+1</f>
        <v>14</v>
      </c>
      <c r="C59" s="575"/>
      <c r="D59" s="576"/>
      <c r="E59" s="577"/>
      <c r="F59" s="487"/>
      <c r="G59" s="491"/>
      <c r="H59" s="492"/>
      <c r="I59" s="492"/>
      <c r="J59" s="613"/>
      <c r="K59" s="618"/>
      <c r="L59" s="619"/>
      <c r="M59" s="620"/>
      <c r="N59" s="285" t="s">
        <v>216</v>
      </c>
      <c r="O59" s="286"/>
      <c r="P59" s="286"/>
      <c r="Q59" s="287"/>
      <c r="R59" s="288"/>
      <c r="S59" s="173"/>
      <c r="T59" s="174"/>
      <c r="U59" s="174"/>
      <c r="V59" s="174"/>
      <c r="W59" s="174"/>
      <c r="X59" s="174"/>
      <c r="Y59" s="175"/>
      <c r="Z59" s="173"/>
      <c r="AA59" s="174"/>
      <c r="AB59" s="174"/>
      <c r="AC59" s="174"/>
      <c r="AD59" s="174"/>
      <c r="AE59" s="174"/>
      <c r="AF59" s="175"/>
      <c r="AG59" s="173"/>
      <c r="AH59" s="174"/>
      <c r="AI59" s="174"/>
      <c r="AJ59" s="174"/>
      <c r="AK59" s="174"/>
      <c r="AL59" s="174"/>
      <c r="AM59" s="175"/>
      <c r="AN59" s="173"/>
      <c r="AO59" s="174"/>
      <c r="AP59" s="174"/>
      <c r="AQ59" s="174"/>
      <c r="AR59" s="174"/>
      <c r="AS59" s="174"/>
      <c r="AT59" s="175"/>
      <c r="AU59" s="173"/>
      <c r="AV59" s="174"/>
      <c r="AW59" s="174"/>
      <c r="AX59" s="636"/>
      <c r="AY59" s="543"/>
      <c r="AZ59" s="540"/>
      <c r="BA59" s="543"/>
      <c r="BB59" s="531"/>
      <c r="BC59" s="532"/>
      <c r="BD59" s="532"/>
      <c r="BE59" s="532"/>
      <c r="BF59" s="533"/>
    </row>
    <row r="60" spans="2:58" ht="20.25" customHeight="1" x14ac:dyDescent="0.45">
      <c r="B60" s="236"/>
      <c r="C60" s="578"/>
      <c r="D60" s="579"/>
      <c r="E60" s="580"/>
      <c r="F60" s="555"/>
      <c r="G60" s="559"/>
      <c r="H60" s="560"/>
      <c r="I60" s="560"/>
      <c r="J60" s="614"/>
      <c r="K60" s="621"/>
      <c r="L60" s="622"/>
      <c r="M60" s="623"/>
      <c r="N60" s="305" t="s">
        <v>217</v>
      </c>
      <c r="O60" s="306"/>
      <c r="P60" s="306"/>
      <c r="Q60" s="307"/>
      <c r="R60" s="308"/>
      <c r="S60" s="176"/>
      <c r="T60" s="177"/>
      <c r="U60" s="177"/>
      <c r="V60" s="177"/>
      <c r="W60" s="177"/>
      <c r="X60" s="177"/>
      <c r="Y60" s="178"/>
      <c r="Z60" s="176"/>
      <c r="AA60" s="177"/>
      <c r="AB60" s="177"/>
      <c r="AC60" s="177"/>
      <c r="AD60" s="177"/>
      <c r="AE60" s="177"/>
      <c r="AF60" s="178"/>
      <c r="AG60" s="176"/>
      <c r="AH60" s="177"/>
      <c r="AI60" s="177"/>
      <c r="AJ60" s="177"/>
      <c r="AK60" s="177"/>
      <c r="AL60" s="177"/>
      <c r="AM60" s="178"/>
      <c r="AN60" s="176"/>
      <c r="AO60" s="177"/>
      <c r="AP60" s="177"/>
      <c r="AQ60" s="177"/>
      <c r="AR60" s="177"/>
      <c r="AS60" s="177"/>
      <c r="AT60" s="178"/>
      <c r="AU60" s="176"/>
      <c r="AV60" s="177"/>
      <c r="AW60" s="177"/>
      <c r="AX60" s="637"/>
      <c r="AY60" s="550"/>
      <c r="AZ60" s="547"/>
      <c r="BA60" s="550"/>
      <c r="BB60" s="534"/>
      <c r="BC60" s="535"/>
      <c r="BD60" s="535"/>
      <c r="BE60" s="535"/>
      <c r="BF60" s="536"/>
    </row>
    <row r="61" spans="2:58" ht="20.25" customHeight="1" x14ac:dyDescent="0.45">
      <c r="B61" s="293"/>
      <c r="C61" s="572"/>
      <c r="D61" s="573"/>
      <c r="E61" s="574"/>
      <c r="F61" s="487"/>
      <c r="G61" s="556"/>
      <c r="H61" s="557"/>
      <c r="I61" s="557"/>
      <c r="J61" s="612"/>
      <c r="K61" s="615"/>
      <c r="L61" s="616"/>
      <c r="M61" s="617"/>
      <c r="N61" s="294" t="s">
        <v>170</v>
      </c>
      <c r="O61" s="298"/>
      <c r="P61" s="298"/>
      <c r="Q61" s="299"/>
      <c r="R61" s="304"/>
      <c r="S61" s="324"/>
      <c r="T61" s="325"/>
      <c r="U61" s="325"/>
      <c r="V61" s="325"/>
      <c r="W61" s="325"/>
      <c r="X61" s="325"/>
      <c r="Y61" s="326"/>
      <c r="Z61" s="324"/>
      <c r="AA61" s="325"/>
      <c r="AB61" s="325"/>
      <c r="AC61" s="325"/>
      <c r="AD61" s="325"/>
      <c r="AE61" s="325"/>
      <c r="AF61" s="326"/>
      <c r="AG61" s="324"/>
      <c r="AH61" s="325"/>
      <c r="AI61" s="325"/>
      <c r="AJ61" s="325"/>
      <c r="AK61" s="325"/>
      <c r="AL61" s="325"/>
      <c r="AM61" s="326"/>
      <c r="AN61" s="324"/>
      <c r="AO61" s="325"/>
      <c r="AP61" s="325"/>
      <c r="AQ61" s="325"/>
      <c r="AR61" s="325"/>
      <c r="AS61" s="325"/>
      <c r="AT61" s="326"/>
      <c r="AU61" s="324"/>
      <c r="AV61" s="325"/>
      <c r="AW61" s="325"/>
      <c r="AX61" s="624"/>
      <c r="AY61" s="625"/>
      <c r="AZ61" s="635"/>
      <c r="BA61" s="625"/>
      <c r="BB61" s="569"/>
      <c r="BC61" s="570"/>
      <c r="BD61" s="570"/>
      <c r="BE61" s="570"/>
      <c r="BF61" s="571"/>
    </row>
    <row r="62" spans="2:58" ht="20.25" customHeight="1" x14ac:dyDescent="0.45">
      <c r="B62" s="284">
        <f>B59+1</f>
        <v>15</v>
      </c>
      <c r="C62" s="575"/>
      <c r="D62" s="576"/>
      <c r="E62" s="577"/>
      <c r="F62" s="487"/>
      <c r="G62" s="491"/>
      <c r="H62" s="492"/>
      <c r="I62" s="492"/>
      <c r="J62" s="613"/>
      <c r="K62" s="618"/>
      <c r="L62" s="619"/>
      <c r="M62" s="620"/>
      <c r="N62" s="285" t="s">
        <v>216</v>
      </c>
      <c r="O62" s="286"/>
      <c r="P62" s="286"/>
      <c r="Q62" s="287"/>
      <c r="R62" s="288"/>
      <c r="S62" s="173"/>
      <c r="T62" s="174"/>
      <c r="U62" s="174"/>
      <c r="V62" s="174"/>
      <c r="W62" s="174"/>
      <c r="X62" s="174"/>
      <c r="Y62" s="175"/>
      <c r="Z62" s="173"/>
      <c r="AA62" s="174"/>
      <c r="AB62" s="174"/>
      <c r="AC62" s="174"/>
      <c r="AD62" s="174"/>
      <c r="AE62" s="174"/>
      <c r="AF62" s="175"/>
      <c r="AG62" s="173"/>
      <c r="AH62" s="174"/>
      <c r="AI62" s="174"/>
      <c r="AJ62" s="174"/>
      <c r="AK62" s="174"/>
      <c r="AL62" s="174"/>
      <c r="AM62" s="175"/>
      <c r="AN62" s="173"/>
      <c r="AO62" s="174"/>
      <c r="AP62" s="174"/>
      <c r="AQ62" s="174"/>
      <c r="AR62" s="174"/>
      <c r="AS62" s="174"/>
      <c r="AT62" s="175"/>
      <c r="AU62" s="173"/>
      <c r="AV62" s="174"/>
      <c r="AW62" s="174"/>
      <c r="AX62" s="636"/>
      <c r="AY62" s="543"/>
      <c r="AZ62" s="540"/>
      <c r="BA62" s="543"/>
      <c r="BB62" s="531"/>
      <c r="BC62" s="532"/>
      <c r="BD62" s="532"/>
      <c r="BE62" s="532"/>
      <c r="BF62" s="533"/>
    </row>
    <row r="63" spans="2:58" ht="20.25" customHeight="1" x14ac:dyDescent="0.45">
      <c r="B63" s="236"/>
      <c r="C63" s="578"/>
      <c r="D63" s="579"/>
      <c r="E63" s="580"/>
      <c r="F63" s="555"/>
      <c r="G63" s="559"/>
      <c r="H63" s="560"/>
      <c r="I63" s="560"/>
      <c r="J63" s="614"/>
      <c r="K63" s="621"/>
      <c r="L63" s="622"/>
      <c r="M63" s="623"/>
      <c r="N63" s="305" t="s">
        <v>217</v>
      </c>
      <c r="O63" s="306"/>
      <c r="P63" s="306"/>
      <c r="Q63" s="307"/>
      <c r="R63" s="308"/>
      <c r="S63" s="176"/>
      <c r="T63" s="177"/>
      <c r="U63" s="177"/>
      <c r="V63" s="177"/>
      <c r="W63" s="177"/>
      <c r="X63" s="177"/>
      <c r="Y63" s="178"/>
      <c r="Z63" s="176"/>
      <c r="AA63" s="177"/>
      <c r="AB63" s="177"/>
      <c r="AC63" s="177"/>
      <c r="AD63" s="177"/>
      <c r="AE63" s="177"/>
      <c r="AF63" s="178"/>
      <c r="AG63" s="176"/>
      <c r="AH63" s="177"/>
      <c r="AI63" s="177"/>
      <c r="AJ63" s="177"/>
      <c r="AK63" s="177"/>
      <c r="AL63" s="177"/>
      <c r="AM63" s="178"/>
      <c r="AN63" s="176"/>
      <c r="AO63" s="177"/>
      <c r="AP63" s="177"/>
      <c r="AQ63" s="177"/>
      <c r="AR63" s="177"/>
      <c r="AS63" s="177"/>
      <c r="AT63" s="178"/>
      <c r="AU63" s="176"/>
      <c r="AV63" s="177"/>
      <c r="AW63" s="177"/>
      <c r="AX63" s="637"/>
      <c r="AY63" s="550"/>
      <c r="AZ63" s="547"/>
      <c r="BA63" s="550"/>
      <c r="BB63" s="534"/>
      <c r="BC63" s="535"/>
      <c r="BD63" s="535"/>
      <c r="BE63" s="535"/>
      <c r="BF63" s="536"/>
    </row>
    <row r="64" spans="2:58" ht="20.25" customHeight="1" x14ac:dyDescent="0.45">
      <c r="B64" s="293"/>
      <c r="C64" s="572"/>
      <c r="D64" s="573"/>
      <c r="E64" s="574"/>
      <c r="F64" s="487"/>
      <c r="G64" s="556"/>
      <c r="H64" s="557"/>
      <c r="I64" s="557"/>
      <c r="J64" s="612"/>
      <c r="K64" s="615"/>
      <c r="L64" s="616"/>
      <c r="M64" s="617"/>
      <c r="N64" s="309" t="s">
        <v>170</v>
      </c>
      <c r="O64" s="310"/>
      <c r="P64" s="310"/>
      <c r="Q64" s="311"/>
      <c r="R64" s="312"/>
      <c r="S64" s="324"/>
      <c r="T64" s="325"/>
      <c r="U64" s="325"/>
      <c r="V64" s="325"/>
      <c r="W64" s="325"/>
      <c r="X64" s="325"/>
      <c r="Y64" s="326"/>
      <c r="Z64" s="324"/>
      <c r="AA64" s="325"/>
      <c r="AB64" s="325"/>
      <c r="AC64" s="325"/>
      <c r="AD64" s="325"/>
      <c r="AE64" s="325"/>
      <c r="AF64" s="326"/>
      <c r="AG64" s="324"/>
      <c r="AH64" s="325"/>
      <c r="AI64" s="325"/>
      <c r="AJ64" s="325"/>
      <c r="AK64" s="325"/>
      <c r="AL64" s="325"/>
      <c r="AM64" s="326"/>
      <c r="AN64" s="324"/>
      <c r="AO64" s="325"/>
      <c r="AP64" s="325"/>
      <c r="AQ64" s="325"/>
      <c r="AR64" s="325"/>
      <c r="AS64" s="325"/>
      <c r="AT64" s="326"/>
      <c r="AU64" s="324"/>
      <c r="AV64" s="325"/>
      <c r="AW64" s="325"/>
      <c r="AX64" s="624"/>
      <c r="AY64" s="625"/>
      <c r="AZ64" s="635"/>
      <c r="BA64" s="625"/>
      <c r="BB64" s="569"/>
      <c r="BC64" s="570"/>
      <c r="BD64" s="570"/>
      <c r="BE64" s="570"/>
      <c r="BF64" s="571"/>
    </row>
    <row r="65" spans="2:58" ht="20.25" customHeight="1" x14ac:dyDescent="0.45">
      <c r="B65" s="284">
        <f>B62+1</f>
        <v>16</v>
      </c>
      <c r="C65" s="575"/>
      <c r="D65" s="576"/>
      <c r="E65" s="577"/>
      <c r="F65" s="487"/>
      <c r="G65" s="491"/>
      <c r="H65" s="492"/>
      <c r="I65" s="492"/>
      <c r="J65" s="613"/>
      <c r="K65" s="618"/>
      <c r="L65" s="619"/>
      <c r="M65" s="620"/>
      <c r="N65" s="285" t="s">
        <v>216</v>
      </c>
      <c r="O65" s="286"/>
      <c r="P65" s="286"/>
      <c r="Q65" s="287"/>
      <c r="R65" s="288"/>
      <c r="S65" s="173"/>
      <c r="T65" s="174"/>
      <c r="U65" s="174"/>
      <c r="V65" s="174"/>
      <c r="W65" s="174"/>
      <c r="X65" s="174"/>
      <c r="Y65" s="175"/>
      <c r="Z65" s="173"/>
      <c r="AA65" s="174"/>
      <c r="AB65" s="174"/>
      <c r="AC65" s="174"/>
      <c r="AD65" s="174"/>
      <c r="AE65" s="174"/>
      <c r="AF65" s="175"/>
      <c r="AG65" s="173"/>
      <c r="AH65" s="174"/>
      <c r="AI65" s="174"/>
      <c r="AJ65" s="174"/>
      <c r="AK65" s="174"/>
      <c r="AL65" s="174"/>
      <c r="AM65" s="175"/>
      <c r="AN65" s="173"/>
      <c r="AO65" s="174"/>
      <c r="AP65" s="174"/>
      <c r="AQ65" s="174"/>
      <c r="AR65" s="174"/>
      <c r="AS65" s="174"/>
      <c r="AT65" s="175"/>
      <c r="AU65" s="173"/>
      <c r="AV65" s="174"/>
      <c r="AW65" s="174"/>
      <c r="AX65" s="636"/>
      <c r="AY65" s="543"/>
      <c r="AZ65" s="540"/>
      <c r="BA65" s="543"/>
      <c r="BB65" s="531"/>
      <c r="BC65" s="532"/>
      <c r="BD65" s="532"/>
      <c r="BE65" s="532"/>
      <c r="BF65" s="533"/>
    </row>
    <row r="66" spans="2:58" ht="20.25" customHeight="1" thickBot="1" x14ac:dyDescent="0.5">
      <c r="B66" s="284"/>
      <c r="C66" s="639"/>
      <c r="D66" s="640"/>
      <c r="E66" s="641"/>
      <c r="F66" s="642"/>
      <c r="G66" s="643"/>
      <c r="H66" s="644"/>
      <c r="I66" s="644"/>
      <c r="J66" s="645"/>
      <c r="K66" s="646"/>
      <c r="L66" s="647"/>
      <c r="M66" s="648"/>
      <c r="N66" s="313" t="s">
        <v>217</v>
      </c>
      <c r="O66" s="314"/>
      <c r="P66" s="314"/>
      <c r="Q66" s="315"/>
      <c r="R66" s="316"/>
      <c r="S66" s="176"/>
      <c r="T66" s="177"/>
      <c r="U66" s="177"/>
      <c r="V66" s="177"/>
      <c r="W66" s="177"/>
      <c r="X66" s="177"/>
      <c r="Y66" s="178"/>
      <c r="Z66" s="176"/>
      <c r="AA66" s="177"/>
      <c r="AB66" s="177"/>
      <c r="AC66" s="177"/>
      <c r="AD66" s="177"/>
      <c r="AE66" s="177"/>
      <c r="AF66" s="178"/>
      <c r="AG66" s="176"/>
      <c r="AH66" s="177"/>
      <c r="AI66" s="177"/>
      <c r="AJ66" s="177"/>
      <c r="AK66" s="177"/>
      <c r="AL66" s="177"/>
      <c r="AM66" s="178"/>
      <c r="AN66" s="176"/>
      <c r="AO66" s="177"/>
      <c r="AP66" s="177"/>
      <c r="AQ66" s="177"/>
      <c r="AR66" s="177"/>
      <c r="AS66" s="177"/>
      <c r="AT66" s="178"/>
      <c r="AU66" s="176"/>
      <c r="AV66" s="177"/>
      <c r="AW66" s="177"/>
      <c r="AX66" s="637"/>
      <c r="AY66" s="550"/>
      <c r="AZ66" s="547"/>
      <c r="BA66" s="550"/>
      <c r="BB66" s="531"/>
      <c r="BC66" s="532"/>
      <c r="BD66" s="532"/>
      <c r="BE66" s="532"/>
      <c r="BF66" s="533"/>
    </row>
    <row r="67" spans="2:58" ht="20.25" customHeight="1" x14ac:dyDescent="0.45">
      <c r="B67" s="649" t="s">
        <v>218</v>
      </c>
      <c r="C67" s="650"/>
      <c r="D67" s="650"/>
      <c r="E67" s="650"/>
      <c r="F67" s="650"/>
      <c r="G67" s="650"/>
      <c r="H67" s="650"/>
      <c r="I67" s="650"/>
      <c r="J67" s="650"/>
      <c r="K67" s="650"/>
      <c r="L67" s="650"/>
      <c r="M67" s="650"/>
      <c r="N67" s="650"/>
      <c r="O67" s="650"/>
      <c r="P67" s="650"/>
      <c r="Q67" s="650"/>
      <c r="R67" s="651"/>
      <c r="S67" s="327"/>
      <c r="T67" s="328"/>
      <c r="U67" s="328"/>
      <c r="V67" s="328"/>
      <c r="W67" s="328"/>
      <c r="X67" s="328"/>
      <c r="Y67" s="329"/>
      <c r="Z67" s="330"/>
      <c r="AA67" s="328"/>
      <c r="AB67" s="328"/>
      <c r="AC67" s="328"/>
      <c r="AD67" s="328"/>
      <c r="AE67" s="328"/>
      <c r="AF67" s="329"/>
      <c r="AG67" s="330"/>
      <c r="AH67" s="328"/>
      <c r="AI67" s="328"/>
      <c r="AJ67" s="328"/>
      <c r="AK67" s="328"/>
      <c r="AL67" s="328"/>
      <c r="AM67" s="329"/>
      <c r="AN67" s="330"/>
      <c r="AO67" s="328"/>
      <c r="AP67" s="328"/>
      <c r="AQ67" s="328"/>
      <c r="AR67" s="328"/>
      <c r="AS67" s="328"/>
      <c r="AT67" s="329"/>
      <c r="AU67" s="330"/>
      <c r="AV67" s="328"/>
      <c r="AW67" s="331"/>
      <c r="AX67" s="652"/>
      <c r="AY67" s="653"/>
      <c r="AZ67" s="658"/>
      <c r="BA67" s="659"/>
      <c r="BB67" s="659"/>
      <c r="BC67" s="659"/>
      <c r="BD67" s="659"/>
      <c r="BE67" s="659"/>
      <c r="BF67" s="660"/>
    </row>
    <row r="68" spans="2:58" ht="20.25" customHeight="1" x14ac:dyDescent="0.45">
      <c r="B68" s="667" t="s">
        <v>219</v>
      </c>
      <c r="C68" s="668"/>
      <c r="D68" s="668"/>
      <c r="E68" s="668"/>
      <c r="F68" s="668"/>
      <c r="G68" s="668"/>
      <c r="H68" s="668"/>
      <c r="I68" s="668"/>
      <c r="J68" s="668"/>
      <c r="K68" s="668"/>
      <c r="L68" s="668"/>
      <c r="M68" s="668"/>
      <c r="N68" s="668"/>
      <c r="O68" s="668"/>
      <c r="P68" s="668"/>
      <c r="Q68" s="668"/>
      <c r="R68" s="669"/>
      <c r="S68" s="332"/>
      <c r="T68" s="333"/>
      <c r="U68" s="333"/>
      <c r="V68" s="333"/>
      <c r="W68" s="333"/>
      <c r="X68" s="333"/>
      <c r="Y68" s="334"/>
      <c r="Z68" s="335"/>
      <c r="AA68" s="333"/>
      <c r="AB68" s="333"/>
      <c r="AC68" s="333"/>
      <c r="AD68" s="333"/>
      <c r="AE68" s="333"/>
      <c r="AF68" s="334"/>
      <c r="AG68" s="335"/>
      <c r="AH68" s="333"/>
      <c r="AI68" s="333"/>
      <c r="AJ68" s="333"/>
      <c r="AK68" s="333"/>
      <c r="AL68" s="333"/>
      <c r="AM68" s="334"/>
      <c r="AN68" s="335"/>
      <c r="AO68" s="333"/>
      <c r="AP68" s="333"/>
      <c r="AQ68" s="333"/>
      <c r="AR68" s="333"/>
      <c r="AS68" s="333"/>
      <c r="AT68" s="334"/>
      <c r="AU68" s="335"/>
      <c r="AV68" s="333"/>
      <c r="AW68" s="336"/>
      <c r="AX68" s="654"/>
      <c r="AY68" s="655"/>
      <c r="AZ68" s="661"/>
      <c r="BA68" s="662"/>
      <c r="BB68" s="662"/>
      <c r="BC68" s="662"/>
      <c r="BD68" s="662"/>
      <c r="BE68" s="662"/>
      <c r="BF68" s="663"/>
    </row>
    <row r="69" spans="2:58" ht="20.25" customHeight="1" x14ac:dyDescent="0.45">
      <c r="B69" s="667" t="s">
        <v>220</v>
      </c>
      <c r="C69" s="668"/>
      <c r="D69" s="668"/>
      <c r="E69" s="668"/>
      <c r="F69" s="668"/>
      <c r="G69" s="668"/>
      <c r="H69" s="668"/>
      <c r="I69" s="668"/>
      <c r="J69" s="668"/>
      <c r="K69" s="668"/>
      <c r="L69" s="668"/>
      <c r="M69" s="668"/>
      <c r="N69" s="668"/>
      <c r="O69" s="668"/>
      <c r="P69" s="668"/>
      <c r="Q69" s="668"/>
      <c r="R69" s="669"/>
      <c r="S69" s="332"/>
      <c r="T69" s="333"/>
      <c r="U69" s="333"/>
      <c r="V69" s="333"/>
      <c r="W69" s="333"/>
      <c r="X69" s="333"/>
      <c r="Y69" s="180"/>
      <c r="Z69" s="179"/>
      <c r="AA69" s="333"/>
      <c r="AB69" s="333"/>
      <c r="AC69" s="333"/>
      <c r="AD69" s="333"/>
      <c r="AE69" s="333"/>
      <c r="AF69" s="180"/>
      <c r="AG69" s="179"/>
      <c r="AH69" s="333"/>
      <c r="AI69" s="333"/>
      <c r="AJ69" s="333"/>
      <c r="AK69" s="333"/>
      <c r="AL69" s="333"/>
      <c r="AM69" s="180"/>
      <c r="AN69" s="179"/>
      <c r="AO69" s="333"/>
      <c r="AP69" s="333"/>
      <c r="AQ69" s="333"/>
      <c r="AR69" s="333"/>
      <c r="AS69" s="333"/>
      <c r="AT69" s="180"/>
      <c r="AU69" s="179"/>
      <c r="AV69" s="333"/>
      <c r="AW69" s="336"/>
      <c r="AX69" s="654"/>
      <c r="AY69" s="655"/>
      <c r="AZ69" s="661"/>
      <c r="BA69" s="662"/>
      <c r="BB69" s="662"/>
      <c r="BC69" s="662"/>
      <c r="BD69" s="662"/>
      <c r="BE69" s="662"/>
      <c r="BF69" s="663"/>
    </row>
    <row r="70" spans="2:58" ht="20.25" customHeight="1" thickBot="1" x14ac:dyDescent="0.5">
      <c r="B70" s="670" t="s">
        <v>221</v>
      </c>
      <c r="C70" s="671"/>
      <c r="D70" s="671"/>
      <c r="E70" s="671"/>
      <c r="F70" s="671"/>
      <c r="G70" s="671"/>
      <c r="H70" s="671"/>
      <c r="I70" s="671"/>
      <c r="J70" s="671"/>
      <c r="K70" s="671"/>
      <c r="L70" s="671"/>
      <c r="M70" s="671"/>
      <c r="N70" s="671"/>
      <c r="O70" s="671"/>
      <c r="P70" s="671"/>
      <c r="Q70" s="671"/>
      <c r="R70" s="672"/>
      <c r="S70" s="337"/>
      <c r="T70" s="338"/>
      <c r="U70" s="338"/>
      <c r="V70" s="338"/>
      <c r="W70" s="338"/>
      <c r="X70" s="338"/>
      <c r="Y70" s="196"/>
      <c r="Z70" s="194"/>
      <c r="AA70" s="338"/>
      <c r="AB70" s="338"/>
      <c r="AC70" s="338"/>
      <c r="AD70" s="338"/>
      <c r="AE70" s="338"/>
      <c r="AF70" s="196"/>
      <c r="AG70" s="194"/>
      <c r="AH70" s="338"/>
      <c r="AI70" s="338"/>
      <c r="AJ70" s="338"/>
      <c r="AK70" s="338"/>
      <c r="AL70" s="338"/>
      <c r="AM70" s="196"/>
      <c r="AN70" s="194"/>
      <c r="AO70" s="338"/>
      <c r="AP70" s="338"/>
      <c r="AQ70" s="338"/>
      <c r="AR70" s="338"/>
      <c r="AS70" s="338"/>
      <c r="AT70" s="196"/>
      <c r="AU70" s="194"/>
      <c r="AV70" s="338"/>
      <c r="AW70" s="339"/>
      <c r="AX70" s="656"/>
      <c r="AY70" s="657"/>
      <c r="AZ70" s="664"/>
      <c r="BA70" s="665"/>
      <c r="BB70" s="665"/>
      <c r="BC70" s="665"/>
      <c r="BD70" s="665"/>
      <c r="BE70" s="665"/>
      <c r="BF70" s="666"/>
    </row>
    <row r="71" spans="2:58" s="317" customFormat="1" ht="20.25" customHeight="1" x14ac:dyDescent="0.45">
      <c r="C71" s="318"/>
      <c r="D71" s="318"/>
      <c r="E71" s="318"/>
      <c r="P71" s="319"/>
      <c r="BF71" s="320"/>
    </row>
    <row r="72" spans="2:58" ht="20.25" customHeight="1" x14ac:dyDescent="0.45"/>
    <row r="73" spans="2:58" ht="20.25" customHeight="1" x14ac:dyDescent="0.45"/>
    <row r="74" spans="2:58" ht="24.9" customHeight="1" x14ac:dyDescent="0.45">
      <c r="B74" s="91" t="s">
        <v>82</v>
      </c>
      <c r="C74" s="91"/>
      <c r="D74" s="91"/>
      <c r="E74" s="91"/>
      <c r="F74" s="91"/>
      <c r="G74" s="91"/>
      <c r="H74" s="91"/>
      <c r="I74" s="91"/>
    </row>
    <row r="75" spans="2:58" ht="24.9" customHeight="1" x14ac:dyDescent="0.45">
      <c r="B75" s="91" t="s">
        <v>83</v>
      </c>
      <c r="C75" s="91"/>
      <c r="D75" s="91"/>
      <c r="E75" s="91"/>
      <c r="F75" s="91"/>
      <c r="G75" s="91"/>
      <c r="H75" s="91"/>
      <c r="I75" s="91"/>
    </row>
    <row r="76" spans="2:58" ht="24.9" customHeight="1" x14ac:dyDescent="0.45">
      <c r="B76" s="91" t="s">
        <v>84</v>
      </c>
      <c r="C76" s="91"/>
      <c r="D76" s="91"/>
      <c r="E76" s="91"/>
      <c r="F76" s="91"/>
      <c r="G76" s="91"/>
      <c r="H76" s="91"/>
      <c r="I76" s="91"/>
    </row>
    <row r="77" spans="2:58" ht="24.9" customHeight="1" x14ac:dyDescent="0.45">
      <c r="B77" s="91" t="s">
        <v>85</v>
      </c>
      <c r="C77" s="91"/>
      <c r="D77" s="91"/>
      <c r="E77" s="91"/>
      <c r="F77" s="91"/>
      <c r="G77" s="91"/>
      <c r="H77" s="91"/>
      <c r="I77" s="91"/>
    </row>
    <row r="78" spans="2:58" ht="24.9" customHeight="1" x14ac:dyDescent="0.45">
      <c r="B78" s="91" t="s">
        <v>222</v>
      </c>
      <c r="C78" s="91"/>
      <c r="D78" s="91"/>
      <c r="E78" s="91"/>
      <c r="F78" s="91"/>
      <c r="G78" s="91"/>
      <c r="H78" s="91"/>
      <c r="I78" s="91"/>
    </row>
    <row r="79" spans="2:58" ht="24.9" customHeight="1" x14ac:dyDescent="0.45">
      <c r="B79" s="91" t="s">
        <v>223</v>
      </c>
      <c r="C79" s="91"/>
      <c r="D79" s="91"/>
      <c r="E79" s="91"/>
      <c r="F79" s="91"/>
      <c r="G79" s="91"/>
      <c r="H79" s="91"/>
      <c r="I79" s="91"/>
    </row>
    <row r="80" spans="2:58" ht="24.9" customHeight="1" x14ac:dyDescent="0.45">
      <c r="B80" s="91" t="s">
        <v>224</v>
      </c>
      <c r="C80" s="91"/>
      <c r="D80" s="91"/>
      <c r="E80" s="91"/>
      <c r="F80" s="91"/>
      <c r="G80" s="91"/>
      <c r="H80" s="91"/>
      <c r="I80" s="91"/>
    </row>
    <row r="81" spans="2:9" ht="24.9" customHeight="1" x14ac:dyDescent="0.45">
      <c r="B81" s="91" t="s">
        <v>99</v>
      </c>
      <c r="C81" s="91"/>
      <c r="D81" s="91"/>
      <c r="E81" s="91"/>
      <c r="F81" s="91"/>
      <c r="G81" s="91"/>
      <c r="H81" s="91"/>
      <c r="I81" s="91"/>
    </row>
    <row r="82" spans="2:9" ht="24.9" customHeight="1" x14ac:dyDescent="0.45">
      <c r="B82" s="91" t="s">
        <v>88</v>
      </c>
      <c r="C82" s="91"/>
      <c r="D82" s="91"/>
      <c r="E82" s="91"/>
      <c r="F82" s="91"/>
      <c r="G82" s="91"/>
      <c r="H82" s="91"/>
      <c r="I82" s="91"/>
    </row>
    <row r="83" spans="2:9" ht="24.9" customHeight="1" x14ac:dyDescent="0.45">
      <c r="B83" s="91" t="s">
        <v>101</v>
      </c>
      <c r="C83" s="91"/>
      <c r="D83" s="91"/>
      <c r="E83" s="91"/>
      <c r="F83" s="91"/>
      <c r="G83" s="91"/>
      <c r="H83" s="91"/>
      <c r="I83" s="91"/>
    </row>
    <row r="84" spans="2:9" ht="24.9" customHeight="1" x14ac:dyDescent="0.45">
      <c r="B84" s="91"/>
      <c r="C84" s="91"/>
      <c r="D84" s="91"/>
      <c r="E84" s="91"/>
      <c r="F84" s="91"/>
      <c r="G84" s="91"/>
      <c r="H84" s="91"/>
      <c r="I84" s="91"/>
    </row>
    <row r="85" spans="2:9" ht="24.9" customHeight="1" x14ac:dyDescent="0.45">
      <c r="B85" s="91"/>
      <c r="C85" s="83" t="s">
        <v>5</v>
      </c>
      <c r="D85" s="430" t="s">
        <v>6</v>
      </c>
      <c r="E85" s="430"/>
      <c r="F85" s="430"/>
      <c r="G85" s="430"/>
      <c r="H85" s="430"/>
      <c r="I85" s="91"/>
    </row>
    <row r="86" spans="2:9" ht="24.9" customHeight="1" x14ac:dyDescent="0.45">
      <c r="B86" s="91"/>
      <c r="C86" s="88" t="s">
        <v>1</v>
      </c>
      <c r="D86" s="430" t="s">
        <v>24</v>
      </c>
      <c r="E86" s="430"/>
      <c r="F86" s="430"/>
      <c r="G86" s="430"/>
      <c r="H86" s="430"/>
      <c r="I86" s="91"/>
    </row>
    <row r="87" spans="2:9" ht="24.9" customHeight="1" x14ac:dyDescent="0.45">
      <c r="B87" s="91"/>
      <c r="C87" s="88" t="s">
        <v>2</v>
      </c>
      <c r="D87" s="430" t="s">
        <v>25</v>
      </c>
      <c r="E87" s="430"/>
      <c r="F87" s="430"/>
      <c r="G87" s="430"/>
      <c r="H87" s="430"/>
      <c r="I87" s="91"/>
    </row>
    <row r="88" spans="2:9" ht="24.9" customHeight="1" x14ac:dyDescent="0.45">
      <c r="B88" s="91"/>
      <c r="C88" s="88" t="s">
        <v>3</v>
      </c>
      <c r="D88" s="430" t="s">
        <v>26</v>
      </c>
      <c r="E88" s="430"/>
      <c r="F88" s="430"/>
      <c r="G88" s="430"/>
      <c r="H88" s="430"/>
      <c r="I88" s="91"/>
    </row>
    <row r="89" spans="2:9" ht="24.9" customHeight="1" x14ac:dyDescent="0.45">
      <c r="B89" s="91"/>
      <c r="C89" s="88" t="s">
        <v>4</v>
      </c>
      <c r="D89" s="430" t="s">
        <v>37</v>
      </c>
      <c r="E89" s="430"/>
      <c r="F89" s="430"/>
      <c r="G89" s="430"/>
      <c r="H89" s="430"/>
      <c r="I89" s="91"/>
    </row>
    <row r="90" spans="2:9" ht="24.9" customHeight="1" x14ac:dyDescent="0.45">
      <c r="B90" s="91"/>
      <c r="C90" s="91"/>
      <c r="D90" s="91"/>
      <c r="E90" s="91"/>
      <c r="F90" s="91"/>
      <c r="G90" s="91"/>
      <c r="H90" s="91"/>
      <c r="I90" s="91"/>
    </row>
    <row r="91" spans="2:9" ht="24.9" customHeight="1" x14ac:dyDescent="0.45">
      <c r="B91" s="91"/>
      <c r="C91" s="91" t="s">
        <v>89</v>
      </c>
      <c r="D91" s="91"/>
      <c r="E91" s="91"/>
      <c r="F91" s="91"/>
      <c r="G91" s="91"/>
      <c r="H91" s="91"/>
      <c r="I91" s="91"/>
    </row>
    <row r="92" spans="2:9" ht="24.9" customHeight="1" x14ac:dyDescent="0.45">
      <c r="B92" s="91"/>
      <c r="C92" s="91" t="s">
        <v>97</v>
      </c>
      <c r="D92" s="91"/>
      <c r="E92" s="91"/>
      <c r="F92" s="91"/>
      <c r="G92" s="91"/>
      <c r="H92" s="91"/>
      <c r="I92" s="91"/>
    </row>
    <row r="93" spans="2:9" ht="24.9" customHeight="1" x14ac:dyDescent="0.45">
      <c r="B93" s="91"/>
      <c r="C93" s="91" t="s">
        <v>90</v>
      </c>
      <c r="D93" s="91"/>
      <c r="E93" s="91"/>
      <c r="F93" s="91"/>
      <c r="G93" s="91"/>
      <c r="H93" s="91"/>
      <c r="I93" s="91"/>
    </row>
    <row r="94" spans="2:9" ht="24.9" customHeight="1" x14ac:dyDescent="0.45">
      <c r="B94" s="91" t="s">
        <v>228</v>
      </c>
      <c r="C94" s="91"/>
      <c r="D94" s="91"/>
      <c r="E94" s="91"/>
      <c r="F94" s="91"/>
      <c r="G94" s="91"/>
      <c r="H94" s="91"/>
      <c r="I94" s="91"/>
    </row>
    <row r="95" spans="2:9" ht="24.9" customHeight="1" x14ac:dyDescent="0.45">
      <c r="B95" s="91" t="s">
        <v>91</v>
      </c>
      <c r="C95" s="91"/>
      <c r="D95" s="91"/>
      <c r="E95" s="91"/>
      <c r="F95" s="91"/>
      <c r="G95" s="91"/>
      <c r="H95" s="91"/>
      <c r="I95" s="91"/>
    </row>
    <row r="96" spans="2:9" ht="24.9" customHeight="1" x14ac:dyDescent="0.45">
      <c r="B96" s="91" t="s">
        <v>225</v>
      </c>
      <c r="C96" s="91"/>
      <c r="D96" s="91"/>
      <c r="E96" s="91"/>
      <c r="F96" s="91"/>
      <c r="G96" s="91"/>
      <c r="H96" s="91"/>
      <c r="I96" s="91"/>
    </row>
    <row r="97" spans="1:55" ht="24.9" customHeight="1" x14ac:dyDescent="0.45">
      <c r="B97" s="91" t="s">
        <v>92</v>
      </c>
      <c r="C97" s="91"/>
      <c r="D97" s="91"/>
      <c r="E97" s="91"/>
      <c r="F97" s="91"/>
      <c r="G97" s="91"/>
      <c r="H97" s="91"/>
      <c r="I97" s="91"/>
    </row>
    <row r="98" spans="1:55" ht="24.9" customHeight="1" x14ac:dyDescent="0.45">
      <c r="B98" s="91" t="s">
        <v>229</v>
      </c>
      <c r="C98" s="91"/>
      <c r="D98" s="91"/>
      <c r="E98" s="91"/>
      <c r="F98" s="91"/>
      <c r="G98" s="91"/>
      <c r="H98" s="91"/>
      <c r="I98" s="91"/>
    </row>
    <row r="99" spans="1:55" ht="24.9" customHeight="1" x14ac:dyDescent="0.45">
      <c r="B99" s="91" t="s">
        <v>53</v>
      </c>
      <c r="C99" s="91"/>
      <c r="D99" s="91"/>
      <c r="E99" s="91"/>
      <c r="F99" s="91"/>
      <c r="G99" s="91"/>
      <c r="H99" s="91"/>
      <c r="I99" s="91"/>
    </row>
    <row r="100" spans="1:55" ht="24.9" customHeight="1" x14ac:dyDescent="0.45">
      <c r="B100" s="91" t="s">
        <v>103</v>
      </c>
      <c r="C100" s="91"/>
      <c r="D100" s="91"/>
      <c r="E100" s="91"/>
      <c r="F100" s="91"/>
      <c r="G100" s="91"/>
      <c r="H100" s="91"/>
      <c r="I100" s="91"/>
    </row>
    <row r="101" spans="1:55" ht="24.9" customHeight="1" x14ac:dyDescent="0.45">
      <c r="B101" s="91" t="s">
        <v>94</v>
      </c>
      <c r="C101" s="91"/>
      <c r="D101" s="91"/>
      <c r="E101" s="91"/>
      <c r="F101" s="91"/>
      <c r="G101" s="91"/>
      <c r="H101" s="91"/>
      <c r="I101" s="91"/>
    </row>
    <row r="102" spans="1:55" ht="24.9" customHeight="1" x14ac:dyDescent="0.45">
      <c r="B102" s="91" t="s">
        <v>104</v>
      </c>
      <c r="C102" s="91"/>
      <c r="D102" s="91"/>
      <c r="E102" s="91"/>
      <c r="F102" s="91"/>
      <c r="G102" s="91"/>
      <c r="H102" s="91"/>
      <c r="I102" s="91"/>
    </row>
    <row r="103" spans="1:55" ht="24.9" customHeight="1" x14ac:dyDescent="0.45">
      <c r="B103" s="91" t="s">
        <v>95</v>
      </c>
      <c r="C103" s="91"/>
      <c r="D103" s="91"/>
      <c r="E103" s="91"/>
      <c r="F103" s="91"/>
      <c r="G103" s="91"/>
      <c r="H103" s="91"/>
      <c r="I103" s="91"/>
    </row>
    <row r="104" spans="1:55" ht="24.9" customHeight="1" x14ac:dyDescent="0.45">
      <c r="B104" s="91" t="s">
        <v>96</v>
      </c>
      <c r="C104" s="91"/>
      <c r="D104" s="91"/>
      <c r="E104" s="91"/>
      <c r="F104" s="91"/>
      <c r="G104" s="91"/>
      <c r="H104" s="91"/>
      <c r="I104" s="91"/>
    </row>
    <row r="105" spans="1:55" ht="24.9" customHeight="1" x14ac:dyDescent="0.45">
      <c r="A105" s="166"/>
      <c r="B105" s="186" t="s">
        <v>48</v>
      </c>
      <c r="C105" s="190"/>
      <c r="D105" s="190"/>
      <c r="E105" s="190"/>
      <c r="F105" s="190"/>
      <c r="G105" s="340"/>
      <c r="H105" s="340"/>
      <c r="I105" s="340"/>
      <c r="J105" s="234"/>
      <c r="K105" s="234"/>
      <c r="L105" s="234"/>
      <c r="M105" s="234"/>
      <c r="N105" s="234"/>
      <c r="O105" s="234"/>
      <c r="P105" s="234"/>
      <c r="Q105" s="234"/>
      <c r="R105" s="234"/>
      <c r="S105" s="234"/>
      <c r="T105" s="234"/>
      <c r="U105" s="234"/>
      <c r="V105" s="234"/>
      <c r="W105" s="234"/>
      <c r="X105" s="234"/>
      <c r="Y105" s="234"/>
      <c r="Z105" s="234"/>
      <c r="AA105" s="234"/>
      <c r="AB105" s="234"/>
      <c r="AC105" s="234"/>
      <c r="AD105" s="234"/>
      <c r="AE105" s="234"/>
      <c r="AF105" s="234"/>
      <c r="AG105" s="234"/>
      <c r="AH105" s="234"/>
      <c r="AI105" s="234"/>
      <c r="AJ105" s="234"/>
      <c r="AK105" s="234"/>
      <c r="AL105" s="234"/>
      <c r="AM105" s="234"/>
      <c r="AN105" s="234"/>
      <c r="AO105" s="234"/>
      <c r="AP105" s="234"/>
      <c r="AQ105" s="234"/>
      <c r="AR105" s="234"/>
      <c r="AS105" s="234"/>
      <c r="AT105" s="234"/>
      <c r="AU105" s="234"/>
      <c r="AV105" s="235"/>
      <c r="AW105" s="235"/>
      <c r="AX105" s="235"/>
      <c r="AY105" s="235"/>
      <c r="AZ105" s="235"/>
      <c r="BA105" s="235"/>
      <c r="BB105" s="235"/>
      <c r="BC105" s="235"/>
    </row>
    <row r="106" spans="1:55" ht="24.9" customHeight="1" x14ac:dyDescent="0.45">
      <c r="A106" s="166"/>
      <c r="B106" s="186" t="s">
        <v>230</v>
      </c>
      <c r="C106" s="189"/>
      <c r="D106" s="189"/>
      <c r="E106" s="189"/>
      <c r="F106" s="189"/>
      <c r="G106" s="190"/>
      <c r="H106" s="190"/>
      <c r="I106" s="186"/>
      <c r="J106" s="166"/>
      <c r="K106" s="166"/>
      <c r="L106" s="166"/>
      <c r="M106" s="166"/>
      <c r="N106" s="166"/>
    </row>
    <row r="107" spans="1:55" ht="24.9" customHeight="1" x14ac:dyDescent="0.45">
      <c r="B107" s="91" t="s">
        <v>226</v>
      </c>
      <c r="C107" s="92"/>
      <c r="D107" s="92"/>
      <c r="E107" s="92"/>
      <c r="F107" s="92"/>
      <c r="G107" s="91"/>
      <c r="H107" s="91"/>
      <c r="I107" s="91"/>
    </row>
    <row r="108" spans="1:55" ht="24.9" customHeight="1" x14ac:dyDescent="0.45">
      <c r="B108" s="91" t="s">
        <v>227</v>
      </c>
      <c r="C108" s="92"/>
      <c r="D108" s="92"/>
      <c r="E108" s="92"/>
      <c r="F108" s="92"/>
      <c r="G108" s="91"/>
      <c r="H108" s="91"/>
      <c r="I108" s="91"/>
    </row>
    <row r="109" spans="1:55" ht="24.9" customHeight="1" x14ac:dyDescent="0.45">
      <c r="B109" s="5" t="s">
        <v>242</v>
      </c>
      <c r="C109" s="91"/>
      <c r="D109" s="91"/>
      <c r="E109" s="91"/>
      <c r="F109" s="91"/>
      <c r="G109" s="91"/>
      <c r="H109" s="91"/>
      <c r="I109" s="91"/>
    </row>
  </sheetData>
  <sheetProtection insertRows="0" deleteRows="0"/>
  <mergeCells count="216">
    <mergeCell ref="D85:H85"/>
    <mergeCell ref="D86:H86"/>
    <mergeCell ref="D87:H87"/>
    <mergeCell ref="D88:H88"/>
    <mergeCell ref="D89:H89"/>
    <mergeCell ref="B67:R67"/>
    <mergeCell ref="AX67:AY70"/>
    <mergeCell ref="AZ67:BF70"/>
    <mergeCell ref="B68:R68"/>
    <mergeCell ref="B69:R69"/>
    <mergeCell ref="B70:R70"/>
    <mergeCell ref="AZ64:BA64"/>
    <mergeCell ref="BB64:BF66"/>
    <mergeCell ref="AX65:AY65"/>
    <mergeCell ref="AZ65:BA65"/>
    <mergeCell ref="AX66:AY66"/>
    <mergeCell ref="AZ66:BA66"/>
    <mergeCell ref="BB61:BF63"/>
    <mergeCell ref="AX62:AY62"/>
    <mergeCell ref="AZ62:BA62"/>
    <mergeCell ref="AX63:AY63"/>
    <mergeCell ref="AZ63:BA63"/>
    <mergeCell ref="AZ61:BA61"/>
    <mergeCell ref="C64:E66"/>
    <mergeCell ref="F64:F66"/>
    <mergeCell ref="G64:J66"/>
    <mergeCell ref="K64:M66"/>
    <mergeCell ref="AX64:AY64"/>
    <mergeCell ref="C61:E63"/>
    <mergeCell ref="F61:F63"/>
    <mergeCell ref="G61:J63"/>
    <mergeCell ref="K61:M63"/>
    <mergeCell ref="AX61:AY61"/>
    <mergeCell ref="AZ58:BA58"/>
    <mergeCell ref="BB58:BF60"/>
    <mergeCell ref="AX59:AY59"/>
    <mergeCell ref="AZ59:BA59"/>
    <mergeCell ref="AX60:AY60"/>
    <mergeCell ref="AZ60:BA60"/>
    <mergeCell ref="BB55:BF57"/>
    <mergeCell ref="AX56:AY56"/>
    <mergeCell ref="AZ56:BA56"/>
    <mergeCell ref="AX57:AY57"/>
    <mergeCell ref="AZ57:BA57"/>
    <mergeCell ref="AZ55:BA55"/>
    <mergeCell ref="C58:E60"/>
    <mergeCell ref="F58:F60"/>
    <mergeCell ref="G58:J60"/>
    <mergeCell ref="K58:M60"/>
    <mergeCell ref="AX58:AY58"/>
    <mergeCell ref="C55:E57"/>
    <mergeCell ref="F55:F57"/>
    <mergeCell ref="G55:J57"/>
    <mergeCell ref="K55:M57"/>
    <mergeCell ref="AX55:AY55"/>
    <mergeCell ref="AZ52:BA52"/>
    <mergeCell ref="BB52:BF54"/>
    <mergeCell ref="AX53:AY53"/>
    <mergeCell ref="AZ53:BA53"/>
    <mergeCell ref="AX54:AY54"/>
    <mergeCell ref="AZ54:BA54"/>
    <mergeCell ref="BB49:BF51"/>
    <mergeCell ref="AX50:AY50"/>
    <mergeCell ref="AZ50:BA50"/>
    <mergeCell ref="AX51:AY51"/>
    <mergeCell ref="AZ51:BA51"/>
    <mergeCell ref="AZ49:BA49"/>
    <mergeCell ref="C52:E54"/>
    <mergeCell ref="F52:F54"/>
    <mergeCell ref="G52:J54"/>
    <mergeCell ref="K52:M54"/>
    <mergeCell ref="AX52:AY52"/>
    <mergeCell ref="C49:E51"/>
    <mergeCell ref="F49:F51"/>
    <mergeCell ref="G49:J51"/>
    <mergeCell ref="K49:M51"/>
    <mergeCell ref="AX49:AY49"/>
    <mergeCell ref="AZ46:BA46"/>
    <mergeCell ref="BB46:BF48"/>
    <mergeCell ref="AX47:AY47"/>
    <mergeCell ref="AZ47:BA47"/>
    <mergeCell ref="AX48:AY48"/>
    <mergeCell ref="AZ48:BA48"/>
    <mergeCell ref="BB43:BF45"/>
    <mergeCell ref="AX44:AY44"/>
    <mergeCell ref="AZ44:BA44"/>
    <mergeCell ref="AX45:AY45"/>
    <mergeCell ref="AZ45:BA45"/>
    <mergeCell ref="AZ43:BA43"/>
    <mergeCell ref="C46:E48"/>
    <mergeCell ref="F46:F48"/>
    <mergeCell ref="G46:J48"/>
    <mergeCell ref="K46:M48"/>
    <mergeCell ref="AX46:AY46"/>
    <mergeCell ref="C43:E45"/>
    <mergeCell ref="F43:F45"/>
    <mergeCell ref="G43:J45"/>
    <mergeCell ref="K43:M45"/>
    <mergeCell ref="AX43:AY43"/>
    <mergeCell ref="AZ40:BA40"/>
    <mergeCell ref="BB40:BF42"/>
    <mergeCell ref="AX41:AY41"/>
    <mergeCell ref="AZ41:BA41"/>
    <mergeCell ref="AX42:AY42"/>
    <mergeCell ref="AZ42:BA42"/>
    <mergeCell ref="BB37:BF39"/>
    <mergeCell ref="AX38:AY38"/>
    <mergeCell ref="AZ38:BA38"/>
    <mergeCell ref="AX39:AY39"/>
    <mergeCell ref="AZ39:BA39"/>
    <mergeCell ref="AZ37:BA37"/>
    <mergeCell ref="C40:E42"/>
    <mergeCell ref="F40:F42"/>
    <mergeCell ref="G40:J42"/>
    <mergeCell ref="K40:M42"/>
    <mergeCell ref="AX40:AY40"/>
    <mergeCell ref="C37:E39"/>
    <mergeCell ref="F37:F39"/>
    <mergeCell ref="G37:J39"/>
    <mergeCell ref="K37:M39"/>
    <mergeCell ref="AX37:AY37"/>
    <mergeCell ref="AZ34:BA34"/>
    <mergeCell ref="BB34:BF36"/>
    <mergeCell ref="AX35:AY35"/>
    <mergeCell ref="AZ35:BA35"/>
    <mergeCell ref="AX36:AY36"/>
    <mergeCell ref="AZ36:BA36"/>
    <mergeCell ref="BB31:BF33"/>
    <mergeCell ref="AX32:AY32"/>
    <mergeCell ref="AZ32:BA32"/>
    <mergeCell ref="AX33:AY33"/>
    <mergeCell ref="AZ33:BA33"/>
    <mergeCell ref="AZ31:BA31"/>
    <mergeCell ref="C34:E36"/>
    <mergeCell ref="F34:F36"/>
    <mergeCell ref="G34:J36"/>
    <mergeCell ref="K34:M36"/>
    <mergeCell ref="AX34:AY34"/>
    <mergeCell ref="C31:E33"/>
    <mergeCell ref="F31:F33"/>
    <mergeCell ref="G31:J33"/>
    <mergeCell ref="K31:M33"/>
    <mergeCell ref="AX31:AY31"/>
    <mergeCell ref="BB28:BF30"/>
    <mergeCell ref="AX29:AY29"/>
    <mergeCell ref="AZ29:BA29"/>
    <mergeCell ref="AX30:AY30"/>
    <mergeCell ref="AZ30:BA30"/>
    <mergeCell ref="BB25:BF27"/>
    <mergeCell ref="AX26:AY26"/>
    <mergeCell ref="AZ26:BA26"/>
    <mergeCell ref="AX27:AY27"/>
    <mergeCell ref="AZ27:BA27"/>
    <mergeCell ref="AZ25:BA25"/>
    <mergeCell ref="AX21:AY21"/>
    <mergeCell ref="AZ21:BA21"/>
    <mergeCell ref="AZ19:BA19"/>
    <mergeCell ref="C28:E30"/>
    <mergeCell ref="F28:F30"/>
    <mergeCell ref="G28:J30"/>
    <mergeCell ref="K28:M30"/>
    <mergeCell ref="AX28:AY28"/>
    <mergeCell ref="C25:E27"/>
    <mergeCell ref="F25:F27"/>
    <mergeCell ref="G25:J27"/>
    <mergeCell ref="K25:M27"/>
    <mergeCell ref="AX25:AY25"/>
    <mergeCell ref="AZ28:BA28"/>
    <mergeCell ref="AU15:AW15"/>
    <mergeCell ref="AZ11:BB11"/>
    <mergeCell ref="BD11:BF11"/>
    <mergeCell ref="AZ12:BB12"/>
    <mergeCell ref="BD12:BF12"/>
    <mergeCell ref="C22:E24"/>
    <mergeCell ref="F22:F24"/>
    <mergeCell ref="G22:J24"/>
    <mergeCell ref="K22:M24"/>
    <mergeCell ref="AX22:AY22"/>
    <mergeCell ref="C19:E21"/>
    <mergeCell ref="F19:F21"/>
    <mergeCell ref="G19:J21"/>
    <mergeCell ref="K19:M21"/>
    <mergeCell ref="AX19:AY19"/>
    <mergeCell ref="AZ22:BA22"/>
    <mergeCell ref="BB22:BF24"/>
    <mergeCell ref="AX23:AY23"/>
    <mergeCell ref="AZ23:BA23"/>
    <mergeCell ref="AX24:AY24"/>
    <mergeCell ref="AZ24:BA24"/>
    <mergeCell ref="BB19:BF21"/>
    <mergeCell ref="AX20:AY20"/>
    <mergeCell ref="AZ20:BA20"/>
    <mergeCell ref="AP1:BE1"/>
    <mergeCell ref="Y2:Z2"/>
    <mergeCell ref="AB2:AC2"/>
    <mergeCell ref="AF2:AG2"/>
    <mergeCell ref="AP2:BE2"/>
    <mergeCell ref="BA3:BD3"/>
    <mergeCell ref="B14:B18"/>
    <mergeCell ref="C14:E18"/>
    <mergeCell ref="F14:F18"/>
    <mergeCell ref="G14:J18"/>
    <mergeCell ref="K14:M18"/>
    <mergeCell ref="N14:R18"/>
    <mergeCell ref="BA4:BD4"/>
    <mergeCell ref="AW6:AX6"/>
    <mergeCell ref="BA6:BB6"/>
    <mergeCell ref="BA8:BB8"/>
    <mergeCell ref="S10:T10"/>
    <mergeCell ref="AX14:AY18"/>
    <mergeCell ref="AZ14:BA18"/>
    <mergeCell ref="BB14:BF18"/>
    <mergeCell ref="S15:Y15"/>
    <mergeCell ref="Z15:AF15"/>
    <mergeCell ref="AG15:AM15"/>
    <mergeCell ref="AN15:AT15"/>
  </mergeCells>
  <phoneticPr fontId="1"/>
  <conditionalFormatting sqref="S21:AW21 S24:AW24 S27:AW27 S30:AW30 S33:AW33 S36:AW36 S39:AW39 S42:AW42 S45:AW45 S48:AW48 S51:AW51 S54:AW54 S57:AW57 S60:AW60 S63:AW63 S66:AW66">
    <cfRule type="expression" dxfId="157" priority="177">
      <formula>OR(S$67=$B20,S$68=$B20)</formula>
    </cfRule>
  </conditionalFormatting>
  <conditionalFormatting sqref="S20:Y21">
    <cfRule type="expression" dxfId="156" priority="176">
      <formula>INDIRECT(ADDRESS(ROW(),COLUMN()))=TRUNC(INDIRECT(ADDRESS(ROW(),COLUMN())))</formula>
    </cfRule>
  </conditionalFormatting>
  <conditionalFormatting sqref="Z38:AF39">
    <cfRule type="expression" dxfId="155" priority="97">
      <formula>INDIRECT(ADDRESS(ROW(),COLUMN()))=TRUNC(INDIRECT(ADDRESS(ROW(),COLUMN())))</formula>
    </cfRule>
  </conditionalFormatting>
  <conditionalFormatting sqref="S38:Y39">
    <cfRule type="expression" dxfId="154" priority="99">
      <formula>INDIRECT(ADDRESS(ROW(),COLUMN()))=TRUNC(INDIRECT(ADDRESS(ROW(),COLUMN())))</formula>
    </cfRule>
  </conditionalFormatting>
  <conditionalFormatting sqref="AX20:BA21">
    <cfRule type="expression" dxfId="153" priority="175">
      <formula>INDIRECT(ADDRESS(ROW(),COLUMN()))=TRUNC(INDIRECT(ADDRESS(ROW(),COLUMN())))</formula>
    </cfRule>
  </conditionalFormatting>
  <conditionalFormatting sqref="AG38:AM39">
    <cfRule type="expression" dxfId="152" priority="95">
      <formula>INDIRECT(ADDRESS(ROW(),COLUMN()))=TRUNC(INDIRECT(ADDRESS(ROW(),COLUMN())))</formula>
    </cfRule>
  </conditionalFormatting>
  <conditionalFormatting sqref="AX23:BA24">
    <cfRule type="expression" dxfId="151" priority="174">
      <formula>INDIRECT(ADDRESS(ROW(),COLUMN()))=TRUNC(INDIRECT(ADDRESS(ROW(),COLUMN())))</formula>
    </cfRule>
  </conditionalFormatting>
  <conditionalFormatting sqref="AN35:AT36">
    <cfRule type="expression" dxfId="150" priority="103">
      <formula>INDIRECT(ADDRESS(ROW(),COLUMN()))=TRUNC(INDIRECT(ADDRESS(ROW(),COLUMN())))</formula>
    </cfRule>
  </conditionalFormatting>
  <conditionalFormatting sqref="AU35:AW36">
    <cfRule type="expression" dxfId="149" priority="101">
      <formula>INDIRECT(ADDRESS(ROW(),COLUMN()))=TRUNC(INDIRECT(ADDRESS(ROW(),COLUMN())))</formula>
    </cfRule>
  </conditionalFormatting>
  <conditionalFormatting sqref="AX26:BA27">
    <cfRule type="expression" dxfId="148" priority="173">
      <formula>INDIRECT(ADDRESS(ROW(),COLUMN()))=TRUNC(INDIRECT(ADDRESS(ROW(),COLUMN())))</formula>
    </cfRule>
  </conditionalFormatting>
  <conditionalFormatting sqref="Z35:AF36">
    <cfRule type="expression" dxfId="147" priority="107">
      <formula>INDIRECT(ADDRESS(ROW(),COLUMN()))=TRUNC(INDIRECT(ADDRESS(ROW(),COLUMN())))</formula>
    </cfRule>
  </conditionalFormatting>
  <conditionalFormatting sqref="AG35:AM36">
    <cfRule type="expression" dxfId="146" priority="105">
      <formula>INDIRECT(ADDRESS(ROW(),COLUMN()))=TRUNC(INDIRECT(ADDRESS(ROW(),COLUMN())))</formula>
    </cfRule>
  </conditionalFormatting>
  <conditionalFormatting sqref="AX29:BA30">
    <cfRule type="expression" dxfId="145" priority="172">
      <formula>INDIRECT(ADDRESS(ROW(),COLUMN()))=TRUNC(INDIRECT(ADDRESS(ROW(),COLUMN())))</formula>
    </cfRule>
  </conditionalFormatting>
  <conditionalFormatting sqref="AU32:AW33">
    <cfRule type="expression" dxfId="144" priority="111">
      <formula>INDIRECT(ADDRESS(ROW(),COLUMN()))=TRUNC(INDIRECT(ADDRESS(ROW(),COLUMN())))</formula>
    </cfRule>
  </conditionalFormatting>
  <conditionalFormatting sqref="S35:Y36">
    <cfRule type="expression" dxfId="143" priority="109">
      <formula>INDIRECT(ADDRESS(ROW(),COLUMN()))=TRUNC(INDIRECT(ADDRESS(ROW(),COLUMN())))</formula>
    </cfRule>
  </conditionalFormatting>
  <conditionalFormatting sqref="AX32:BA33">
    <cfRule type="expression" dxfId="142" priority="171">
      <formula>INDIRECT(ADDRESS(ROW(),COLUMN()))=TRUNC(INDIRECT(ADDRESS(ROW(),COLUMN())))</formula>
    </cfRule>
  </conditionalFormatting>
  <conditionalFormatting sqref="AG32:AM33">
    <cfRule type="expression" dxfId="141" priority="115">
      <formula>INDIRECT(ADDRESS(ROW(),COLUMN()))=TRUNC(INDIRECT(ADDRESS(ROW(),COLUMN())))</formula>
    </cfRule>
  </conditionalFormatting>
  <conditionalFormatting sqref="AN32:AT33">
    <cfRule type="expression" dxfId="140" priority="113">
      <formula>INDIRECT(ADDRESS(ROW(),COLUMN()))=TRUNC(INDIRECT(ADDRESS(ROW(),COLUMN())))</formula>
    </cfRule>
  </conditionalFormatting>
  <conditionalFormatting sqref="AX35:BA36">
    <cfRule type="expression" dxfId="139" priority="170">
      <formula>INDIRECT(ADDRESS(ROW(),COLUMN()))=TRUNC(INDIRECT(ADDRESS(ROW(),COLUMN())))</formula>
    </cfRule>
  </conditionalFormatting>
  <conditionalFormatting sqref="S32:Y33">
    <cfRule type="expression" dxfId="138" priority="119">
      <formula>INDIRECT(ADDRESS(ROW(),COLUMN()))=TRUNC(INDIRECT(ADDRESS(ROW(),COLUMN())))</formula>
    </cfRule>
  </conditionalFormatting>
  <conditionalFormatting sqref="Z32:AF33">
    <cfRule type="expression" dxfId="137" priority="117">
      <formula>INDIRECT(ADDRESS(ROW(),COLUMN()))=TRUNC(INDIRECT(ADDRESS(ROW(),COLUMN())))</formula>
    </cfRule>
  </conditionalFormatting>
  <conditionalFormatting sqref="AX38:BA39">
    <cfRule type="expression" dxfId="136" priority="169">
      <formula>INDIRECT(ADDRESS(ROW(),COLUMN()))=TRUNC(INDIRECT(ADDRESS(ROW(),COLUMN())))</formula>
    </cfRule>
  </conditionalFormatting>
  <conditionalFormatting sqref="AN29:AT30">
    <cfRule type="expression" dxfId="135" priority="123">
      <formula>INDIRECT(ADDRESS(ROW(),COLUMN()))=TRUNC(INDIRECT(ADDRESS(ROW(),COLUMN())))</formula>
    </cfRule>
  </conditionalFormatting>
  <conditionalFormatting sqref="AU29:AW30">
    <cfRule type="expression" dxfId="134" priority="121">
      <formula>INDIRECT(ADDRESS(ROW(),COLUMN()))=TRUNC(INDIRECT(ADDRESS(ROW(),COLUMN())))</formula>
    </cfRule>
  </conditionalFormatting>
  <conditionalFormatting sqref="AX41:BA42">
    <cfRule type="expression" dxfId="133" priority="168">
      <formula>INDIRECT(ADDRESS(ROW(),COLUMN()))=TRUNC(INDIRECT(ADDRESS(ROW(),COLUMN())))</formula>
    </cfRule>
  </conditionalFormatting>
  <conditionalFormatting sqref="Z29:AF30">
    <cfRule type="expression" dxfId="132" priority="127">
      <formula>INDIRECT(ADDRESS(ROW(),COLUMN()))=TRUNC(INDIRECT(ADDRESS(ROW(),COLUMN())))</formula>
    </cfRule>
  </conditionalFormatting>
  <conditionalFormatting sqref="AG29:AM30">
    <cfRule type="expression" dxfId="131" priority="125">
      <formula>INDIRECT(ADDRESS(ROW(),COLUMN()))=TRUNC(INDIRECT(ADDRESS(ROW(),COLUMN())))</formula>
    </cfRule>
  </conditionalFormatting>
  <conditionalFormatting sqref="AX44:BA45">
    <cfRule type="expression" dxfId="130" priority="167">
      <formula>INDIRECT(ADDRESS(ROW(),COLUMN()))=TRUNC(INDIRECT(ADDRESS(ROW(),COLUMN())))</formula>
    </cfRule>
  </conditionalFormatting>
  <conditionalFormatting sqref="AU26:AW27">
    <cfRule type="expression" dxfId="129" priority="131">
      <formula>INDIRECT(ADDRESS(ROW(),COLUMN()))=TRUNC(INDIRECT(ADDRESS(ROW(),COLUMN())))</formula>
    </cfRule>
  </conditionalFormatting>
  <conditionalFormatting sqref="S29:Y30">
    <cfRule type="expression" dxfId="128" priority="129">
      <formula>INDIRECT(ADDRESS(ROW(),COLUMN()))=TRUNC(INDIRECT(ADDRESS(ROW(),COLUMN())))</formula>
    </cfRule>
  </conditionalFormatting>
  <conditionalFormatting sqref="AX47:BA48">
    <cfRule type="expression" dxfId="127" priority="166">
      <formula>INDIRECT(ADDRESS(ROW(),COLUMN()))=TRUNC(INDIRECT(ADDRESS(ROW(),COLUMN())))</formula>
    </cfRule>
  </conditionalFormatting>
  <conditionalFormatting sqref="AG26:AM27">
    <cfRule type="expression" dxfId="126" priority="135">
      <formula>INDIRECT(ADDRESS(ROW(),COLUMN()))=TRUNC(INDIRECT(ADDRESS(ROW(),COLUMN())))</formula>
    </cfRule>
  </conditionalFormatting>
  <conditionalFormatting sqref="AN26:AT27">
    <cfRule type="expression" dxfId="125" priority="133">
      <formula>INDIRECT(ADDRESS(ROW(),COLUMN()))=TRUNC(INDIRECT(ADDRESS(ROW(),COLUMN())))</formula>
    </cfRule>
  </conditionalFormatting>
  <conditionalFormatting sqref="AX50:BA51">
    <cfRule type="expression" dxfId="124" priority="165">
      <formula>INDIRECT(ADDRESS(ROW(),COLUMN()))=TRUNC(INDIRECT(ADDRESS(ROW(),COLUMN())))</formula>
    </cfRule>
  </conditionalFormatting>
  <conditionalFormatting sqref="S26:Y27">
    <cfRule type="expression" dxfId="123" priority="139">
      <formula>INDIRECT(ADDRESS(ROW(),COLUMN()))=TRUNC(INDIRECT(ADDRESS(ROW(),COLUMN())))</formula>
    </cfRule>
  </conditionalFormatting>
  <conditionalFormatting sqref="Z26:AF27">
    <cfRule type="expression" dxfId="122" priority="137">
      <formula>INDIRECT(ADDRESS(ROW(),COLUMN()))=TRUNC(INDIRECT(ADDRESS(ROW(),COLUMN())))</formula>
    </cfRule>
  </conditionalFormatting>
  <conditionalFormatting sqref="AX53:BA54">
    <cfRule type="expression" dxfId="121" priority="164">
      <formula>INDIRECT(ADDRESS(ROW(),COLUMN()))=TRUNC(INDIRECT(ADDRESS(ROW(),COLUMN())))</formula>
    </cfRule>
  </conditionalFormatting>
  <conditionalFormatting sqref="AN23:AT24">
    <cfRule type="expression" dxfId="120" priority="143">
      <formula>INDIRECT(ADDRESS(ROW(),COLUMN()))=TRUNC(INDIRECT(ADDRESS(ROW(),COLUMN())))</formula>
    </cfRule>
  </conditionalFormatting>
  <conditionalFormatting sqref="AU23:AW24">
    <cfRule type="expression" dxfId="119" priority="141">
      <formula>INDIRECT(ADDRESS(ROW(),COLUMN()))=TRUNC(INDIRECT(ADDRESS(ROW(),COLUMN())))</formula>
    </cfRule>
  </conditionalFormatting>
  <conditionalFormatting sqref="AX56:BA57">
    <cfRule type="expression" dxfId="118" priority="163">
      <formula>INDIRECT(ADDRESS(ROW(),COLUMN()))=TRUNC(INDIRECT(ADDRESS(ROW(),COLUMN())))</formula>
    </cfRule>
  </conditionalFormatting>
  <conditionalFormatting sqref="Z23:AF24">
    <cfRule type="expression" dxfId="117" priority="147">
      <formula>INDIRECT(ADDRESS(ROW(),COLUMN()))=TRUNC(INDIRECT(ADDRESS(ROW(),COLUMN())))</formula>
    </cfRule>
  </conditionalFormatting>
  <conditionalFormatting sqref="AG23:AM24">
    <cfRule type="expression" dxfId="116" priority="145">
      <formula>INDIRECT(ADDRESS(ROW(),COLUMN()))=TRUNC(INDIRECT(ADDRESS(ROW(),COLUMN())))</formula>
    </cfRule>
  </conditionalFormatting>
  <conditionalFormatting sqref="AX59:BA60">
    <cfRule type="expression" dxfId="115" priority="162">
      <formula>INDIRECT(ADDRESS(ROW(),COLUMN()))=TRUNC(INDIRECT(ADDRESS(ROW(),COLUMN())))</formula>
    </cfRule>
  </conditionalFormatting>
  <conditionalFormatting sqref="AU20:AW21">
    <cfRule type="expression" dxfId="114" priority="151">
      <formula>INDIRECT(ADDRESS(ROW(),COLUMN()))=TRUNC(INDIRECT(ADDRESS(ROW(),COLUMN())))</formula>
    </cfRule>
  </conditionalFormatting>
  <conditionalFormatting sqref="S23:Y24">
    <cfRule type="expression" dxfId="113" priority="149">
      <formula>INDIRECT(ADDRESS(ROW(),COLUMN()))=TRUNC(INDIRECT(ADDRESS(ROW(),COLUMN())))</formula>
    </cfRule>
  </conditionalFormatting>
  <conditionalFormatting sqref="AX62:BA63">
    <cfRule type="expression" dxfId="112" priority="161">
      <formula>INDIRECT(ADDRESS(ROW(),COLUMN()))=TRUNC(INDIRECT(ADDRESS(ROW(),COLUMN())))</formula>
    </cfRule>
  </conditionalFormatting>
  <conditionalFormatting sqref="AG20:AM21">
    <cfRule type="expression" dxfId="111" priority="155">
      <formula>INDIRECT(ADDRESS(ROW(),COLUMN()))=TRUNC(INDIRECT(ADDRESS(ROW(),COLUMN())))</formula>
    </cfRule>
  </conditionalFormatting>
  <conditionalFormatting sqref="AN20:AT21">
    <cfRule type="expression" dxfId="110" priority="153">
      <formula>INDIRECT(ADDRESS(ROW(),COLUMN()))=TRUNC(INDIRECT(ADDRESS(ROW(),COLUMN())))</formula>
    </cfRule>
  </conditionalFormatting>
  <conditionalFormatting sqref="AX65:BA66">
    <cfRule type="expression" dxfId="109" priority="160">
      <formula>INDIRECT(ADDRESS(ROW(),COLUMN()))=TRUNC(INDIRECT(ADDRESS(ROW(),COLUMN())))</formula>
    </cfRule>
  </conditionalFormatting>
  <conditionalFormatting sqref="S67:AY70">
    <cfRule type="expression" dxfId="108" priority="159">
      <formula>INDIRECT(ADDRESS(ROW(),COLUMN()))=TRUNC(INDIRECT(ADDRESS(ROW(),COLUMN())))</formula>
    </cfRule>
  </conditionalFormatting>
  <conditionalFormatting sqref="Z20:AF21">
    <cfRule type="expression" dxfId="107" priority="157">
      <formula>INDIRECT(ADDRESS(ROW(),COLUMN()))=TRUNC(INDIRECT(ADDRESS(ROW(),COLUMN())))</formula>
    </cfRule>
  </conditionalFormatting>
  <conditionalFormatting sqref="AN38:AT39">
    <cfRule type="expression" dxfId="106" priority="93">
      <formula>INDIRECT(ADDRESS(ROW(),COLUMN()))=TRUNC(INDIRECT(ADDRESS(ROW(),COLUMN())))</formula>
    </cfRule>
  </conditionalFormatting>
  <conditionalFormatting sqref="AU38:AW39">
    <cfRule type="expression" dxfId="105" priority="91">
      <formula>INDIRECT(ADDRESS(ROW(),COLUMN()))=TRUNC(INDIRECT(ADDRESS(ROW(),COLUMN())))</formula>
    </cfRule>
  </conditionalFormatting>
  <conditionalFormatting sqref="S41:Y42">
    <cfRule type="expression" dxfId="104" priority="89">
      <formula>INDIRECT(ADDRESS(ROW(),COLUMN()))=TRUNC(INDIRECT(ADDRESS(ROW(),COLUMN())))</formula>
    </cfRule>
  </conditionalFormatting>
  <conditionalFormatting sqref="Z41:AF42">
    <cfRule type="expression" dxfId="103" priority="87">
      <formula>INDIRECT(ADDRESS(ROW(),COLUMN()))=TRUNC(INDIRECT(ADDRESS(ROW(),COLUMN())))</formula>
    </cfRule>
  </conditionalFormatting>
  <conditionalFormatting sqref="AG41:AM42">
    <cfRule type="expression" dxfId="102" priority="85">
      <formula>INDIRECT(ADDRESS(ROW(),COLUMN()))=TRUNC(INDIRECT(ADDRESS(ROW(),COLUMN())))</formula>
    </cfRule>
  </conditionalFormatting>
  <conditionalFormatting sqref="AN41:AT42">
    <cfRule type="expression" dxfId="101" priority="83">
      <formula>INDIRECT(ADDRESS(ROW(),COLUMN()))=TRUNC(INDIRECT(ADDRESS(ROW(),COLUMN())))</formula>
    </cfRule>
  </conditionalFormatting>
  <conditionalFormatting sqref="AU41:AW42">
    <cfRule type="expression" dxfId="100" priority="81">
      <formula>INDIRECT(ADDRESS(ROW(),COLUMN()))=TRUNC(INDIRECT(ADDRESS(ROW(),COLUMN())))</formula>
    </cfRule>
  </conditionalFormatting>
  <conditionalFormatting sqref="S44:Y45">
    <cfRule type="expression" dxfId="99" priority="79">
      <formula>INDIRECT(ADDRESS(ROW(),COLUMN()))=TRUNC(INDIRECT(ADDRESS(ROW(),COLUMN())))</formula>
    </cfRule>
  </conditionalFormatting>
  <conditionalFormatting sqref="Z44:AF45">
    <cfRule type="expression" dxfId="98" priority="77">
      <formula>INDIRECT(ADDRESS(ROW(),COLUMN()))=TRUNC(INDIRECT(ADDRESS(ROW(),COLUMN())))</formula>
    </cfRule>
  </conditionalFormatting>
  <conditionalFormatting sqref="AG44:AM45">
    <cfRule type="expression" dxfId="97" priority="75">
      <formula>INDIRECT(ADDRESS(ROW(),COLUMN()))=TRUNC(INDIRECT(ADDRESS(ROW(),COLUMN())))</formula>
    </cfRule>
  </conditionalFormatting>
  <conditionalFormatting sqref="AN44:AT45">
    <cfRule type="expression" dxfId="96" priority="73">
      <formula>INDIRECT(ADDRESS(ROW(),COLUMN()))=TRUNC(INDIRECT(ADDRESS(ROW(),COLUMN())))</formula>
    </cfRule>
  </conditionalFormatting>
  <conditionalFormatting sqref="AU44:AW45">
    <cfRule type="expression" dxfId="95" priority="71">
      <formula>INDIRECT(ADDRESS(ROW(),COLUMN()))=TRUNC(INDIRECT(ADDRESS(ROW(),COLUMN())))</formula>
    </cfRule>
  </conditionalFormatting>
  <conditionalFormatting sqref="S47:Y48">
    <cfRule type="expression" dxfId="94" priority="69">
      <formula>INDIRECT(ADDRESS(ROW(),COLUMN()))=TRUNC(INDIRECT(ADDRESS(ROW(),COLUMN())))</formula>
    </cfRule>
  </conditionalFormatting>
  <conditionalFormatting sqref="Z47:AF48">
    <cfRule type="expression" dxfId="93" priority="67">
      <formula>INDIRECT(ADDRESS(ROW(),COLUMN()))=TRUNC(INDIRECT(ADDRESS(ROW(),COLUMN())))</formula>
    </cfRule>
  </conditionalFormatting>
  <conditionalFormatting sqref="AG47:AM48">
    <cfRule type="expression" dxfId="92" priority="65">
      <formula>INDIRECT(ADDRESS(ROW(),COLUMN()))=TRUNC(INDIRECT(ADDRESS(ROW(),COLUMN())))</formula>
    </cfRule>
  </conditionalFormatting>
  <conditionalFormatting sqref="AN47:AT48">
    <cfRule type="expression" dxfId="91" priority="63">
      <formula>INDIRECT(ADDRESS(ROW(),COLUMN()))=TRUNC(INDIRECT(ADDRESS(ROW(),COLUMN())))</formula>
    </cfRule>
  </conditionalFormatting>
  <conditionalFormatting sqref="AU47:AW48">
    <cfRule type="expression" dxfId="90" priority="61">
      <formula>INDIRECT(ADDRESS(ROW(),COLUMN()))=TRUNC(INDIRECT(ADDRESS(ROW(),COLUMN())))</formula>
    </cfRule>
  </conditionalFormatting>
  <conditionalFormatting sqref="S50:Y51">
    <cfRule type="expression" dxfId="89" priority="59">
      <formula>INDIRECT(ADDRESS(ROW(),COLUMN()))=TRUNC(INDIRECT(ADDRESS(ROW(),COLUMN())))</formula>
    </cfRule>
  </conditionalFormatting>
  <conditionalFormatting sqref="Z50:AF51">
    <cfRule type="expression" dxfId="88" priority="57">
      <formula>INDIRECT(ADDRESS(ROW(),COLUMN()))=TRUNC(INDIRECT(ADDRESS(ROW(),COLUMN())))</formula>
    </cfRule>
  </conditionalFormatting>
  <conditionalFormatting sqref="AG50:AM51">
    <cfRule type="expression" dxfId="87" priority="55">
      <formula>INDIRECT(ADDRESS(ROW(),COLUMN()))=TRUNC(INDIRECT(ADDRESS(ROW(),COLUMN())))</formula>
    </cfRule>
  </conditionalFormatting>
  <conditionalFormatting sqref="AN50:AT51">
    <cfRule type="expression" dxfId="86" priority="53">
      <formula>INDIRECT(ADDRESS(ROW(),COLUMN()))=TRUNC(INDIRECT(ADDRESS(ROW(),COLUMN())))</formula>
    </cfRule>
  </conditionalFormatting>
  <conditionalFormatting sqref="AU50:AW51">
    <cfRule type="expression" dxfId="85" priority="51">
      <formula>INDIRECT(ADDRESS(ROW(),COLUMN()))=TRUNC(INDIRECT(ADDRESS(ROW(),COLUMN())))</formula>
    </cfRule>
  </conditionalFormatting>
  <conditionalFormatting sqref="S53:Y54">
    <cfRule type="expression" dxfId="84" priority="49">
      <formula>INDIRECT(ADDRESS(ROW(),COLUMN()))=TRUNC(INDIRECT(ADDRESS(ROW(),COLUMN())))</formula>
    </cfRule>
  </conditionalFormatting>
  <conditionalFormatting sqref="Z53:AF54">
    <cfRule type="expression" dxfId="83" priority="47">
      <formula>INDIRECT(ADDRESS(ROW(),COLUMN()))=TRUNC(INDIRECT(ADDRESS(ROW(),COLUMN())))</formula>
    </cfRule>
  </conditionalFormatting>
  <conditionalFormatting sqref="AG53:AM54">
    <cfRule type="expression" dxfId="82" priority="45">
      <formula>INDIRECT(ADDRESS(ROW(),COLUMN()))=TRUNC(INDIRECT(ADDRESS(ROW(),COLUMN())))</formula>
    </cfRule>
  </conditionalFormatting>
  <conditionalFormatting sqref="AN53:AT54">
    <cfRule type="expression" dxfId="81" priority="43">
      <formula>INDIRECT(ADDRESS(ROW(),COLUMN()))=TRUNC(INDIRECT(ADDRESS(ROW(),COLUMN())))</formula>
    </cfRule>
  </conditionalFormatting>
  <conditionalFormatting sqref="AU53:AW54">
    <cfRule type="expression" dxfId="80" priority="41">
      <formula>INDIRECT(ADDRESS(ROW(),COLUMN()))=TRUNC(INDIRECT(ADDRESS(ROW(),COLUMN())))</formula>
    </cfRule>
  </conditionalFormatting>
  <conditionalFormatting sqref="S56:Y57">
    <cfRule type="expression" dxfId="79" priority="39">
      <formula>INDIRECT(ADDRESS(ROW(),COLUMN()))=TRUNC(INDIRECT(ADDRESS(ROW(),COLUMN())))</formula>
    </cfRule>
  </conditionalFormatting>
  <conditionalFormatting sqref="Z56:AF57">
    <cfRule type="expression" dxfId="78" priority="37">
      <formula>INDIRECT(ADDRESS(ROW(),COLUMN()))=TRUNC(INDIRECT(ADDRESS(ROW(),COLUMN())))</formula>
    </cfRule>
  </conditionalFormatting>
  <conditionalFormatting sqref="AG56:AM57">
    <cfRule type="expression" dxfId="77" priority="35">
      <formula>INDIRECT(ADDRESS(ROW(),COLUMN()))=TRUNC(INDIRECT(ADDRESS(ROW(),COLUMN())))</formula>
    </cfRule>
  </conditionalFormatting>
  <conditionalFormatting sqref="AN56:AT57">
    <cfRule type="expression" dxfId="76" priority="33">
      <formula>INDIRECT(ADDRESS(ROW(),COLUMN()))=TRUNC(INDIRECT(ADDRESS(ROW(),COLUMN())))</formula>
    </cfRule>
  </conditionalFormatting>
  <conditionalFormatting sqref="AU56:AW57">
    <cfRule type="expression" dxfId="75" priority="31">
      <formula>INDIRECT(ADDRESS(ROW(),COLUMN()))=TRUNC(INDIRECT(ADDRESS(ROW(),COLUMN())))</formula>
    </cfRule>
  </conditionalFormatting>
  <conditionalFormatting sqref="S59:Y60">
    <cfRule type="expression" dxfId="74" priority="29">
      <formula>INDIRECT(ADDRESS(ROW(),COLUMN()))=TRUNC(INDIRECT(ADDRESS(ROW(),COLUMN())))</formula>
    </cfRule>
  </conditionalFormatting>
  <conditionalFormatting sqref="Z59:AF60">
    <cfRule type="expression" dxfId="73" priority="27">
      <formula>INDIRECT(ADDRESS(ROW(),COLUMN()))=TRUNC(INDIRECT(ADDRESS(ROW(),COLUMN())))</formula>
    </cfRule>
  </conditionalFormatting>
  <conditionalFormatting sqref="AG59:AM60">
    <cfRule type="expression" dxfId="72" priority="25">
      <formula>INDIRECT(ADDRESS(ROW(),COLUMN()))=TRUNC(INDIRECT(ADDRESS(ROW(),COLUMN())))</formula>
    </cfRule>
  </conditionalFormatting>
  <conditionalFormatting sqref="AN59:AT60">
    <cfRule type="expression" dxfId="71" priority="23">
      <formula>INDIRECT(ADDRESS(ROW(),COLUMN()))=TRUNC(INDIRECT(ADDRESS(ROW(),COLUMN())))</formula>
    </cfRule>
  </conditionalFormatting>
  <conditionalFormatting sqref="AU59:AW60">
    <cfRule type="expression" dxfId="70" priority="21">
      <formula>INDIRECT(ADDRESS(ROW(),COLUMN()))=TRUNC(INDIRECT(ADDRESS(ROW(),COLUMN())))</formula>
    </cfRule>
  </conditionalFormatting>
  <conditionalFormatting sqref="S62:Y63">
    <cfRule type="expression" dxfId="69" priority="19">
      <formula>INDIRECT(ADDRESS(ROW(),COLUMN()))=TRUNC(INDIRECT(ADDRESS(ROW(),COLUMN())))</formula>
    </cfRule>
  </conditionalFormatting>
  <conditionalFormatting sqref="Z62:AF63">
    <cfRule type="expression" dxfId="68" priority="17">
      <formula>INDIRECT(ADDRESS(ROW(),COLUMN()))=TRUNC(INDIRECT(ADDRESS(ROW(),COLUMN())))</formula>
    </cfRule>
  </conditionalFormatting>
  <conditionalFormatting sqref="AG62:AM63">
    <cfRule type="expression" dxfId="67" priority="15">
      <formula>INDIRECT(ADDRESS(ROW(),COLUMN()))=TRUNC(INDIRECT(ADDRESS(ROW(),COLUMN())))</formula>
    </cfRule>
  </conditionalFormatting>
  <conditionalFormatting sqref="AN62:AT63">
    <cfRule type="expression" dxfId="66" priority="13">
      <formula>INDIRECT(ADDRESS(ROW(),COLUMN()))=TRUNC(INDIRECT(ADDRESS(ROW(),COLUMN())))</formula>
    </cfRule>
  </conditionalFormatting>
  <conditionalFormatting sqref="AU62:AW63">
    <cfRule type="expression" dxfId="65" priority="11">
      <formula>INDIRECT(ADDRESS(ROW(),COLUMN()))=TRUNC(INDIRECT(ADDRESS(ROW(),COLUMN())))</formula>
    </cfRule>
  </conditionalFormatting>
  <conditionalFormatting sqref="S65:Y66">
    <cfRule type="expression" dxfId="64" priority="9">
      <formula>INDIRECT(ADDRESS(ROW(),COLUMN()))=TRUNC(INDIRECT(ADDRESS(ROW(),COLUMN())))</formula>
    </cfRule>
  </conditionalFormatting>
  <conditionalFormatting sqref="Z65:AF66">
    <cfRule type="expression" dxfId="63" priority="7">
      <formula>INDIRECT(ADDRESS(ROW(),COLUMN()))=TRUNC(INDIRECT(ADDRESS(ROW(),COLUMN())))</formula>
    </cfRule>
  </conditionalFormatting>
  <conditionalFormatting sqref="AG65:AM66">
    <cfRule type="expression" dxfId="62" priority="5">
      <formula>INDIRECT(ADDRESS(ROW(),COLUMN()))=TRUNC(INDIRECT(ADDRESS(ROW(),COLUMN())))</formula>
    </cfRule>
  </conditionalFormatting>
  <conditionalFormatting sqref="AN65:AT66">
    <cfRule type="expression" dxfId="61" priority="3">
      <formula>INDIRECT(ADDRESS(ROW(),COLUMN()))=TRUNC(INDIRECT(ADDRESS(ROW(),COLUMN())))</formula>
    </cfRule>
  </conditionalFormatting>
  <conditionalFormatting sqref="AU65:AW66">
    <cfRule type="expression" dxfId="60" priority="1">
      <formula>INDIRECT(ADDRESS(ROW(),COLUMN()))=TRUNC(INDIRECT(ADDRESS(ROW(),COLUMN())))</formula>
    </cfRule>
  </conditionalFormatting>
  <dataValidations count="6">
    <dataValidation allowBlank="1" showInputMessage="1" sqref="AP1:BE1 S19:BA66" xr:uid="{00000000-0002-0000-0300-000000000000}"/>
    <dataValidation allowBlank="1" showInputMessage="1" showErrorMessage="1" error="入力可能範囲　32～40" sqref="BA8" xr:uid="{00000000-0002-0000-0300-000001000000}"/>
    <dataValidation type="list" allowBlank="1" showInputMessage="1" showErrorMessage="1" sqref="BA3:BD3" xr:uid="{00000000-0002-0000-0300-000002000000}">
      <formula1>"４週,暦月"</formula1>
    </dataValidation>
    <dataValidation type="decimal" allowBlank="1" showInputMessage="1" showErrorMessage="1" error="入力可能範囲　32～40" sqref="AW6:AX6" xr:uid="{00000000-0002-0000-0300-000003000000}">
      <formula1>32</formula1>
      <formula2>40</formula2>
    </dataValidation>
    <dataValidation type="list" allowBlank="1" showInputMessage="1" showErrorMessage="1" sqref="AB3:AB4" xr:uid="{00000000-0002-0000-0300-000004000000}">
      <formula1>#REF!</formula1>
    </dataValidation>
    <dataValidation type="list" allowBlank="1" showInputMessage="1" showErrorMessage="1" sqref="BA4:BD4" xr:uid="{00000000-0002-0000-0300-000005000000}">
      <formula1>"予定,実績,予定・実績"</formula1>
    </dataValidation>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6.4" x14ac:dyDescent="0.45"/>
  <cols>
    <col min="1" max="1" width="1.59765625" style="199" customWidth="1"/>
    <col min="2" max="2" width="5.59765625" style="198" customWidth="1"/>
    <col min="3" max="3" width="10.59765625" style="198" customWidth="1"/>
    <col min="4" max="4" width="10.59765625" style="198" hidden="1" customWidth="1"/>
    <col min="5" max="5" width="3.3984375" style="198" bestFit="1" customWidth="1"/>
    <col min="6" max="6" width="15.59765625" style="199" customWidth="1"/>
    <col min="7" max="7" width="3.3984375" style="199" bestFit="1" customWidth="1"/>
    <col min="8" max="8" width="15.59765625" style="199" customWidth="1"/>
    <col min="9" max="9" width="3.3984375" style="199" bestFit="1" customWidth="1"/>
    <col min="10" max="10" width="15.59765625" style="198" customWidth="1"/>
    <col min="11" max="11" width="3.3984375" style="199" bestFit="1" customWidth="1"/>
    <col min="12" max="12" width="15.59765625" style="199" customWidth="1"/>
    <col min="13" max="13" width="5" style="199" customWidth="1"/>
    <col min="14" max="14" width="15.59765625" style="199" customWidth="1"/>
    <col min="15" max="15" width="3.3984375" style="199" customWidth="1"/>
    <col min="16" max="16" width="15.59765625" style="199" customWidth="1"/>
    <col min="17" max="17" width="3.3984375" style="199" customWidth="1"/>
    <col min="18" max="18" width="15.59765625" style="199" customWidth="1"/>
    <col min="19" max="19" width="3.3984375" style="199" customWidth="1"/>
    <col min="20" max="20" width="15.59765625" style="199" customWidth="1"/>
    <col min="21" max="21" width="3.3984375" style="199" customWidth="1"/>
    <col min="22" max="22" width="15.59765625" style="199" customWidth="1"/>
    <col min="23" max="23" width="3.3984375" style="199" customWidth="1"/>
    <col min="24" max="24" width="15.59765625" style="199" customWidth="1"/>
    <col min="25" max="25" width="3.3984375" style="199" customWidth="1"/>
    <col min="26" max="26" width="15.59765625" style="199" customWidth="1"/>
    <col min="27" max="27" width="3.3984375" style="199" customWidth="1"/>
    <col min="28" max="28" width="50.59765625" style="199" customWidth="1"/>
    <col min="29" max="16384" width="9" style="199"/>
  </cols>
  <sheetData>
    <row r="1" spans="2:28" x14ac:dyDescent="0.45">
      <c r="B1" s="197" t="s">
        <v>107</v>
      </c>
    </row>
    <row r="2" spans="2:28" x14ac:dyDescent="0.45">
      <c r="B2" s="200" t="s">
        <v>108</v>
      </c>
      <c r="F2" s="262"/>
      <c r="G2" s="263"/>
      <c r="H2" s="263"/>
      <c r="I2" s="263"/>
      <c r="J2" s="264"/>
      <c r="K2" s="263"/>
      <c r="L2" s="263"/>
    </row>
    <row r="3" spans="2:28" x14ac:dyDescent="0.45">
      <c r="B3" s="262" t="s">
        <v>193</v>
      </c>
      <c r="F3" s="264" t="s">
        <v>194</v>
      </c>
      <c r="G3" s="263"/>
      <c r="H3" s="263"/>
      <c r="I3" s="263"/>
      <c r="J3" s="264"/>
      <c r="K3" s="263"/>
      <c r="L3" s="263"/>
    </row>
    <row r="4" spans="2:28" x14ac:dyDescent="0.45">
      <c r="B4" s="200"/>
      <c r="F4" s="597" t="s">
        <v>111</v>
      </c>
      <c r="G4" s="597"/>
      <c r="H4" s="597"/>
      <c r="I4" s="597"/>
      <c r="J4" s="597"/>
      <c r="K4" s="597"/>
      <c r="L4" s="597"/>
      <c r="N4" s="597" t="s">
        <v>235</v>
      </c>
      <c r="O4" s="597"/>
      <c r="P4" s="597"/>
      <c r="R4" s="597" t="s">
        <v>236</v>
      </c>
      <c r="S4" s="597"/>
      <c r="T4" s="597"/>
      <c r="U4" s="597"/>
      <c r="V4" s="597"/>
      <c r="W4" s="597"/>
      <c r="X4" s="597"/>
      <c r="Z4" s="341" t="s">
        <v>237</v>
      </c>
      <c r="AB4" s="597" t="s">
        <v>114</v>
      </c>
    </row>
    <row r="5" spans="2:28" x14ac:dyDescent="0.45">
      <c r="B5" s="198" t="s">
        <v>22</v>
      </c>
      <c r="C5" s="198" t="s">
        <v>5</v>
      </c>
      <c r="F5" s="198" t="s">
        <v>115</v>
      </c>
      <c r="G5" s="198"/>
      <c r="H5" s="198" t="s">
        <v>116</v>
      </c>
      <c r="J5" s="198" t="s">
        <v>117</v>
      </c>
      <c r="L5" s="198" t="s">
        <v>111</v>
      </c>
      <c r="N5" s="198" t="s">
        <v>118</v>
      </c>
      <c r="P5" s="198" t="s">
        <v>119</v>
      </c>
      <c r="R5" s="198" t="s">
        <v>118</v>
      </c>
      <c r="T5" s="198" t="s">
        <v>119</v>
      </c>
      <c r="V5" s="198" t="s">
        <v>117</v>
      </c>
      <c r="X5" s="198" t="s">
        <v>111</v>
      </c>
      <c r="Z5" s="342" t="s">
        <v>238</v>
      </c>
      <c r="AB5" s="597"/>
    </row>
    <row r="6" spans="2:28" x14ac:dyDescent="0.45">
      <c r="B6" s="265">
        <v>1</v>
      </c>
      <c r="C6" s="203" t="s">
        <v>120</v>
      </c>
      <c r="D6" s="266" t="str">
        <f>C6</f>
        <v>a</v>
      </c>
      <c r="E6" s="265" t="s">
        <v>121</v>
      </c>
      <c r="F6" s="204"/>
      <c r="G6" s="265" t="s">
        <v>67</v>
      </c>
      <c r="H6" s="204"/>
      <c r="I6" s="267" t="s">
        <v>122</v>
      </c>
      <c r="J6" s="204">
        <v>0</v>
      </c>
      <c r="K6" s="268" t="s">
        <v>0</v>
      </c>
      <c r="L6" s="207" t="str">
        <f>IF(OR(F6="",H6=""),"",(H6+IF(F6&gt;H6,1,0)-F6-J6)*24)</f>
        <v/>
      </c>
      <c r="N6" s="204"/>
      <c r="O6" s="198" t="s">
        <v>67</v>
      </c>
      <c r="P6" s="204"/>
      <c r="R6" s="206" t="str">
        <f t="shared" ref="R6:R22" si="0">IF(F6="","",IF(F6&lt;N6,N6,IF(F6&gt;=P6,"",F6)))</f>
        <v/>
      </c>
      <c r="S6" s="198" t="s">
        <v>67</v>
      </c>
      <c r="T6" s="206" t="str">
        <f t="shared" ref="T6:T22" si="1">IF(H6="","",IF(H6&gt;F6,IF(H6&lt;P6,H6,P6),P6))</f>
        <v/>
      </c>
      <c r="U6" s="343" t="s">
        <v>122</v>
      </c>
      <c r="V6" s="204">
        <v>0</v>
      </c>
      <c r="W6" s="199" t="s">
        <v>0</v>
      </c>
      <c r="X6" s="207" t="str">
        <f>IF(R6="","",IF((T6+IF(R6&gt;T6,1,0)-R6-V6)*24=0,"",(T6+IF(R6&gt;T6,1,0)-R6-V6)*24))</f>
        <v/>
      </c>
      <c r="Z6" s="207" t="str">
        <f>IF(X6="",L6,IF(OR(L6-X6=0,L6-X6&lt;0),"-",L6-X6))</f>
        <v/>
      </c>
      <c r="AB6" s="208"/>
    </row>
    <row r="7" spans="2:28" x14ac:dyDescent="0.45">
      <c r="B7" s="265">
        <v>2</v>
      </c>
      <c r="C7" s="203" t="s">
        <v>123</v>
      </c>
      <c r="D7" s="266" t="str">
        <f t="shared" ref="D7:D38" si="2">C7</f>
        <v>b</v>
      </c>
      <c r="E7" s="265" t="s">
        <v>121</v>
      </c>
      <c r="F7" s="204"/>
      <c r="G7" s="265" t="s">
        <v>67</v>
      </c>
      <c r="H7" s="204"/>
      <c r="I7" s="267" t="s">
        <v>122</v>
      </c>
      <c r="J7" s="204">
        <v>0</v>
      </c>
      <c r="K7" s="268" t="s">
        <v>0</v>
      </c>
      <c r="L7" s="207" t="str">
        <f>IF(OR(F7="",H7=""),"",(H7+IF(F7&gt;H7,1,0)-F7-J7)*24)</f>
        <v/>
      </c>
      <c r="N7" s="210">
        <f>$N$6</f>
        <v>0</v>
      </c>
      <c r="O7" s="198" t="s">
        <v>67</v>
      </c>
      <c r="P7" s="210">
        <f>$P$6</f>
        <v>0</v>
      </c>
      <c r="R7" s="206" t="str">
        <f t="shared" si="0"/>
        <v/>
      </c>
      <c r="S7" s="198" t="s">
        <v>67</v>
      </c>
      <c r="T7" s="206" t="str">
        <f t="shared" si="1"/>
        <v/>
      </c>
      <c r="U7" s="343" t="s">
        <v>122</v>
      </c>
      <c r="V7" s="204">
        <v>0</v>
      </c>
      <c r="W7" s="199" t="s">
        <v>0</v>
      </c>
      <c r="X7" s="207" t="str">
        <f>IF(R7="","",IF((T7+IF(R7&gt;T7,1,0)-R7-V7)*24=0,"",(T7+IF(R7&gt;T7,1,0)-R7-V7)*24))</f>
        <v/>
      </c>
      <c r="Z7" s="207" t="str">
        <f>IF(X7="",L7,IF(OR(L7-X7=0,L7-X7&lt;0),"-",L7-X7))</f>
        <v/>
      </c>
      <c r="AB7" s="208"/>
    </row>
    <row r="8" spans="2:28" x14ac:dyDescent="0.45">
      <c r="B8" s="265">
        <v>3</v>
      </c>
      <c r="C8" s="203" t="s">
        <v>124</v>
      </c>
      <c r="D8" s="266" t="str">
        <f t="shared" si="2"/>
        <v>c</v>
      </c>
      <c r="E8" s="265" t="s">
        <v>121</v>
      </c>
      <c r="F8" s="204"/>
      <c r="G8" s="265" t="s">
        <v>67</v>
      </c>
      <c r="H8" s="204"/>
      <c r="I8" s="267" t="s">
        <v>122</v>
      </c>
      <c r="J8" s="204">
        <v>0</v>
      </c>
      <c r="K8" s="268" t="s">
        <v>0</v>
      </c>
      <c r="L8" s="207" t="str">
        <f>IF(OR(F8="",H8=""),"",(H8+IF(F8&gt;H8,1,0)-F8-J8)*24)</f>
        <v/>
      </c>
      <c r="N8" s="210">
        <f t="shared" ref="N8:N22" si="3">$N$6</f>
        <v>0</v>
      </c>
      <c r="O8" s="198" t="s">
        <v>67</v>
      </c>
      <c r="P8" s="210">
        <f t="shared" ref="P8:P22" si="4">$P$6</f>
        <v>0</v>
      </c>
      <c r="R8" s="206" t="str">
        <f t="shared" si="0"/>
        <v/>
      </c>
      <c r="S8" s="198" t="s">
        <v>67</v>
      </c>
      <c r="T8" s="206" t="str">
        <f t="shared" si="1"/>
        <v/>
      </c>
      <c r="U8" s="343" t="s">
        <v>122</v>
      </c>
      <c r="V8" s="204">
        <v>0</v>
      </c>
      <c r="W8" s="199" t="s">
        <v>0</v>
      </c>
      <c r="X8" s="207" t="str">
        <f>IF(R8="","",IF((T8+IF(R8&gt;T8,1,0)-R8-V8)*24=0,"",(T8+IF(R8&gt;T8,1,0)-R8-V8)*24))</f>
        <v/>
      </c>
      <c r="Z8" s="207" t="str">
        <f>IF(X8="",L8,IF(OR(L8-X8=0,L8-X8&lt;0),"-",L8-X8))</f>
        <v/>
      </c>
      <c r="AB8" s="208"/>
    </row>
    <row r="9" spans="2:28" x14ac:dyDescent="0.45">
      <c r="B9" s="265">
        <v>4</v>
      </c>
      <c r="C9" s="203" t="s">
        <v>125</v>
      </c>
      <c r="D9" s="266" t="str">
        <f t="shared" si="2"/>
        <v>d</v>
      </c>
      <c r="E9" s="265" t="s">
        <v>121</v>
      </c>
      <c r="F9" s="204"/>
      <c r="G9" s="265" t="s">
        <v>67</v>
      </c>
      <c r="H9" s="204"/>
      <c r="I9" s="267" t="s">
        <v>122</v>
      </c>
      <c r="J9" s="204">
        <v>0</v>
      </c>
      <c r="K9" s="268" t="s">
        <v>0</v>
      </c>
      <c r="L9" s="207" t="str">
        <f>IF(OR(F9="",H9=""),"",(H9+IF(F9&gt;H9,1,0)-F9-J9)*24)</f>
        <v/>
      </c>
      <c r="N9" s="210">
        <f t="shared" si="3"/>
        <v>0</v>
      </c>
      <c r="O9" s="198" t="s">
        <v>67</v>
      </c>
      <c r="P9" s="210">
        <f t="shared" si="4"/>
        <v>0</v>
      </c>
      <c r="R9" s="206" t="str">
        <f t="shared" si="0"/>
        <v/>
      </c>
      <c r="S9" s="198" t="s">
        <v>67</v>
      </c>
      <c r="T9" s="206" t="str">
        <f t="shared" si="1"/>
        <v/>
      </c>
      <c r="U9" s="343" t="s">
        <v>122</v>
      </c>
      <c r="V9" s="204">
        <v>0</v>
      </c>
      <c r="W9" s="199" t="s">
        <v>0</v>
      </c>
      <c r="X9" s="207" t="str">
        <f>IF(R9="","",IF((T9+IF(R9&gt;T9,1,0)-R9-V9)*24=0,"",(T9+IF(R9&gt;T9,1,0)-R9-V9)*24))</f>
        <v/>
      </c>
      <c r="Z9" s="207" t="str">
        <f>IF(X9="",L9,IF(OR(L9-X9=0,L9-X9&lt;0),"-",L9-X9))</f>
        <v/>
      </c>
      <c r="AB9" s="208"/>
    </row>
    <row r="10" spans="2:28" x14ac:dyDescent="0.45">
      <c r="B10" s="265">
        <v>5</v>
      </c>
      <c r="C10" s="203" t="s">
        <v>126</v>
      </c>
      <c r="D10" s="266" t="str">
        <f t="shared" si="2"/>
        <v>e</v>
      </c>
      <c r="E10" s="265" t="s">
        <v>121</v>
      </c>
      <c r="F10" s="204"/>
      <c r="G10" s="265" t="s">
        <v>67</v>
      </c>
      <c r="H10" s="204"/>
      <c r="I10" s="267" t="s">
        <v>122</v>
      </c>
      <c r="J10" s="204">
        <v>0</v>
      </c>
      <c r="K10" s="268" t="s">
        <v>0</v>
      </c>
      <c r="L10" s="207" t="str">
        <f t="shared" ref="L10:L22" si="5">IF(OR(F10="",H10=""),"",(H10+IF(F10&gt;H10,1,0)-F10-J10)*24)</f>
        <v/>
      </c>
      <c r="N10" s="210">
        <f t="shared" si="3"/>
        <v>0</v>
      </c>
      <c r="O10" s="198" t="s">
        <v>67</v>
      </c>
      <c r="P10" s="210">
        <f t="shared" si="4"/>
        <v>0</v>
      </c>
      <c r="R10" s="206" t="str">
        <f t="shared" si="0"/>
        <v/>
      </c>
      <c r="S10" s="198" t="s">
        <v>67</v>
      </c>
      <c r="T10" s="206" t="str">
        <f t="shared" si="1"/>
        <v/>
      </c>
      <c r="U10" s="343" t="s">
        <v>122</v>
      </c>
      <c r="V10" s="204">
        <v>0</v>
      </c>
      <c r="W10" s="199" t="s">
        <v>0</v>
      </c>
      <c r="X10" s="207" t="str">
        <f t="shared" ref="X10:X22" si="6">IF(R10="","",IF((T10+IF(R10&gt;T10,1,0)-R10-V10)*24=0,"",(T10+IF(R10&gt;T10,1,0)-R10-V10)*24))</f>
        <v/>
      </c>
      <c r="Z10" s="207" t="str">
        <f t="shared" ref="Z10:Z22" si="7">IF(X10="",L10,IF(OR(L10-X10=0,L10-X10&lt;0),"-",L10-X10))</f>
        <v/>
      </c>
      <c r="AB10" s="208"/>
    </row>
    <row r="11" spans="2:28" x14ac:dyDescent="0.45">
      <c r="B11" s="265">
        <v>6</v>
      </c>
      <c r="C11" s="203" t="s">
        <v>127</v>
      </c>
      <c r="D11" s="266" t="str">
        <f t="shared" si="2"/>
        <v>f</v>
      </c>
      <c r="E11" s="265" t="s">
        <v>121</v>
      </c>
      <c r="F11" s="204"/>
      <c r="G11" s="265" t="s">
        <v>67</v>
      </c>
      <c r="H11" s="204"/>
      <c r="I11" s="267" t="s">
        <v>122</v>
      </c>
      <c r="J11" s="204">
        <v>0</v>
      </c>
      <c r="K11" s="268" t="s">
        <v>0</v>
      </c>
      <c r="L11" s="207" t="str">
        <f t="shared" si="5"/>
        <v/>
      </c>
      <c r="N11" s="210">
        <f t="shared" si="3"/>
        <v>0</v>
      </c>
      <c r="O11" s="198" t="s">
        <v>67</v>
      </c>
      <c r="P11" s="210">
        <f t="shared" si="4"/>
        <v>0</v>
      </c>
      <c r="R11" s="206" t="str">
        <f t="shared" si="0"/>
        <v/>
      </c>
      <c r="S11" s="198" t="s">
        <v>67</v>
      </c>
      <c r="T11" s="206" t="str">
        <f t="shared" si="1"/>
        <v/>
      </c>
      <c r="U11" s="343" t="s">
        <v>122</v>
      </c>
      <c r="V11" s="204">
        <v>0</v>
      </c>
      <c r="W11" s="199" t="s">
        <v>0</v>
      </c>
      <c r="X11" s="207" t="str">
        <f t="shared" si="6"/>
        <v/>
      </c>
      <c r="Z11" s="207" t="str">
        <f t="shared" si="7"/>
        <v/>
      </c>
      <c r="AB11" s="208"/>
    </row>
    <row r="12" spans="2:28" x14ac:dyDescent="0.45">
      <c r="B12" s="265">
        <v>7</v>
      </c>
      <c r="C12" s="203" t="s">
        <v>128</v>
      </c>
      <c r="D12" s="266" t="str">
        <f t="shared" si="2"/>
        <v>g</v>
      </c>
      <c r="E12" s="265" t="s">
        <v>121</v>
      </c>
      <c r="F12" s="204"/>
      <c r="G12" s="265" t="s">
        <v>67</v>
      </c>
      <c r="H12" s="204"/>
      <c r="I12" s="267" t="s">
        <v>122</v>
      </c>
      <c r="J12" s="204">
        <v>0</v>
      </c>
      <c r="K12" s="268" t="s">
        <v>0</v>
      </c>
      <c r="L12" s="207" t="str">
        <f t="shared" si="5"/>
        <v/>
      </c>
      <c r="N12" s="210">
        <f t="shared" si="3"/>
        <v>0</v>
      </c>
      <c r="O12" s="198" t="s">
        <v>67</v>
      </c>
      <c r="P12" s="210">
        <f t="shared" si="4"/>
        <v>0</v>
      </c>
      <c r="R12" s="206" t="str">
        <f t="shared" si="0"/>
        <v/>
      </c>
      <c r="S12" s="198" t="s">
        <v>67</v>
      </c>
      <c r="T12" s="206" t="str">
        <f t="shared" si="1"/>
        <v/>
      </c>
      <c r="U12" s="343" t="s">
        <v>122</v>
      </c>
      <c r="V12" s="204">
        <v>0</v>
      </c>
      <c r="W12" s="199" t="s">
        <v>0</v>
      </c>
      <c r="X12" s="207" t="str">
        <f t="shared" si="6"/>
        <v/>
      </c>
      <c r="Z12" s="207" t="str">
        <f t="shared" si="7"/>
        <v/>
      </c>
      <c r="AB12" s="208"/>
    </row>
    <row r="13" spans="2:28" x14ac:dyDescent="0.45">
      <c r="B13" s="265">
        <v>8</v>
      </c>
      <c r="C13" s="203" t="s">
        <v>129</v>
      </c>
      <c r="D13" s="266" t="str">
        <f t="shared" si="2"/>
        <v>h</v>
      </c>
      <c r="E13" s="265" t="s">
        <v>121</v>
      </c>
      <c r="F13" s="204"/>
      <c r="G13" s="265" t="s">
        <v>67</v>
      </c>
      <c r="H13" s="204"/>
      <c r="I13" s="267" t="s">
        <v>122</v>
      </c>
      <c r="J13" s="204">
        <v>0</v>
      </c>
      <c r="K13" s="268" t="s">
        <v>0</v>
      </c>
      <c r="L13" s="207" t="str">
        <f t="shared" si="5"/>
        <v/>
      </c>
      <c r="N13" s="210">
        <f t="shared" si="3"/>
        <v>0</v>
      </c>
      <c r="O13" s="198" t="s">
        <v>67</v>
      </c>
      <c r="P13" s="210">
        <f t="shared" si="4"/>
        <v>0</v>
      </c>
      <c r="R13" s="206" t="str">
        <f t="shared" si="0"/>
        <v/>
      </c>
      <c r="S13" s="198" t="s">
        <v>67</v>
      </c>
      <c r="T13" s="206" t="str">
        <f t="shared" si="1"/>
        <v/>
      </c>
      <c r="U13" s="343" t="s">
        <v>122</v>
      </c>
      <c r="V13" s="204">
        <v>0</v>
      </c>
      <c r="W13" s="199" t="s">
        <v>0</v>
      </c>
      <c r="X13" s="207" t="str">
        <f t="shared" si="6"/>
        <v/>
      </c>
      <c r="Z13" s="207" t="str">
        <f t="shared" si="7"/>
        <v/>
      </c>
      <c r="AB13" s="208"/>
    </row>
    <row r="14" spans="2:28" x14ac:dyDescent="0.45">
      <c r="B14" s="265">
        <v>9</v>
      </c>
      <c r="C14" s="203" t="s">
        <v>130</v>
      </c>
      <c r="D14" s="266" t="str">
        <f t="shared" si="2"/>
        <v>i</v>
      </c>
      <c r="E14" s="265" t="s">
        <v>121</v>
      </c>
      <c r="F14" s="204"/>
      <c r="G14" s="265" t="s">
        <v>67</v>
      </c>
      <c r="H14" s="204"/>
      <c r="I14" s="267" t="s">
        <v>122</v>
      </c>
      <c r="J14" s="204">
        <v>0</v>
      </c>
      <c r="K14" s="268" t="s">
        <v>0</v>
      </c>
      <c r="L14" s="207" t="str">
        <f t="shared" si="5"/>
        <v/>
      </c>
      <c r="N14" s="210">
        <f t="shared" si="3"/>
        <v>0</v>
      </c>
      <c r="O14" s="198" t="s">
        <v>67</v>
      </c>
      <c r="P14" s="210">
        <f t="shared" si="4"/>
        <v>0</v>
      </c>
      <c r="R14" s="206" t="str">
        <f t="shared" si="0"/>
        <v/>
      </c>
      <c r="S14" s="198" t="s">
        <v>67</v>
      </c>
      <c r="T14" s="206" t="str">
        <f t="shared" si="1"/>
        <v/>
      </c>
      <c r="U14" s="343" t="s">
        <v>122</v>
      </c>
      <c r="V14" s="204">
        <v>0</v>
      </c>
      <c r="W14" s="199" t="s">
        <v>0</v>
      </c>
      <c r="X14" s="207" t="str">
        <f t="shared" si="6"/>
        <v/>
      </c>
      <c r="Z14" s="207" t="str">
        <f t="shared" si="7"/>
        <v/>
      </c>
      <c r="AB14" s="208"/>
    </row>
    <row r="15" spans="2:28" x14ac:dyDescent="0.45">
      <c r="B15" s="265">
        <v>10</v>
      </c>
      <c r="C15" s="203" t="s">
        <v>131</v>
      </c>
      <c r="D15" s="266" t="str">
        <f t="shared" si="2"/>
        <v>j</v>
      </c>
      <c r="E15" s="265" t="s">
        <v>121</v>
      </c>
      <c r="F15" s="204"/>
      <c r="G15" s="265" t="s">
        <v>67</v>
      </c>
      <c r="H15" s="204"/>
      <c r="I15" s="267" t="s">
        <v>122</v>
      </c>
      <c r="J15" s="204">
        <v>0</v>
      </c>
      <c r="K15" s="268" t="s">
        <v>0</v>
      </c>
      <c r="L15" s="207" t="str">
        <f t="shared" si="5"/>
        <v/>
      </c>
      <c r="N15" s="210">
        <f t="shared" si="3"/>
        <v>0</v>
      </c>
      <c r="O15" s="198" t="s">
        <v>67</v>
      </c>
      <c r="P15" s="210">
        <f t="shared" si="4"/>
        <v>0</v>
      </c>
      <c r="R15" s="206" t="str">
        <f t="shared" si="0"/>
        <v/>
      </c>
      <c r="S15" s="198" t="s">
        <v>67</v>
      </c>
      <c r="T15" s="206" t="str">
        <f t="shared" si="1"/>
        <v/>
      </c>
      <c r="U15" s="343" t="s">
        <v>122</v>
      </c>
      <c r="V15" s="204">
        <v>0</v>
      </c>
      <c r="W15" s="199" t="s">
        <v>0</v>
      </c>
      <c r="X15" s="207" t="str">
        <f t="shared" si="6"/>
        <v/>
      </c>
      <c r="Z15" s="207" t="str">
        <f t="shared" si="7"/>
        <v/>
      </c>
      <c r="AB15" s="208"/>
    </row>
    <row r="16" spans="2:28" x14ac:dyDescent="0.45">
      <c r="B16" s="265">
        <v>11</v>
      </c>
      <c r="C16" s="203" t="s">
        <v>132</v>
      </c>
      <c r="D16" s="266" t="str">
        <f t="shared" si="2"/>
        <v>k</v>
      </c>
      <c r="E16" s="265" t="s">
        <v>121</v>
      </c>
      <c r="F16" s="204"/>
      <c r="G16" s="265" t="s">
        <v>67</v>
      </c>
      <c r="H16" s="204"/>
      <c r="I16" s="267" t="s">
        <v>122</v>
      </c>
      <c r="J16" s="204">
        <v>0</v>
      </c>
      <c r="K16" s="268" t="s">
        <v>0</v>
      </c>
      <c r="L16" s="207" t="str">
        <f t="shared" si="5"/>
        <v/>
      </c>
      <c r="N16" s="210">
        <f t="shared" si="3"/>
        <v>0</v>
      </c>
      <c r="O16" s="198" t="s">
        <v>67</v>
      </c>
      <c r="P16" s="210">
        <f t="shared" si="4"/>
        <v>0</v>
      </c>
      <c r="R16" s="206" t="str">
        <f t="shared" si="0"/>
        <v/>
      </c>
      <c r="S16" s="198" t="s">
        <v>67</v>
      </c>
      <c r="T16" s="206" t="str">
        <f t="shared" si="1"/>
        <v/>
      </c>
      <c r="U16" s="343" t="s">
        <v>122</v>
      </c>
      <c r="V16" s="204">
        <v>0</v>
      </c>
      <c r="W16" s="199" t="s">
        <v>0</v>
      </c>
      <c r="X16" s="207" t="str">
        <f t="shared" si="6"/>
        <v/>
      </c>
      <c r="Z16" s="207" t="str">
        <f t="shared" si="7"/>
        <v/>
      </c>
      <c r="AB16" s="208"/>
    </row>
    <row r="17" spans="2:28" x14ac:dyDescent="0.45">
      <c r="B17" s="265">
        <v>12</v>
      </c>
      <c r="C17" s="203" t="s">
        <v>133</v>
      </c>
      <c r="D17" s="266" t="str">
        <f t="shared" si="2"/>
        <v>l</v>
      </c>
      <c r="E17" s="265" t="s">
        <v>121</v>
      </c>
      <c r="F17" s="204"/>
      <c r="G17" s="265" t="s">
        <v>67</v>
      </c>
      <c r="H17" s="204"/>
      <c r="I17" s="267" t="s">
        <v>122</v>
      </c>
      <c r="J17" s="204">
        <v>0</v>
      </c>
      <c r="K17" s="268" t="s">
        <v>0</v>
      </c>
      <c r="L17" s="207" t="str">
        <f t="shared" si="5"/>
        <v/>
      </c>
      <c r="N17" s="210">
        <f t="shared" si="3"/>
        <v>0</v>
      </c>
      <c r="O17" s="198" t="s">
        <v>67</v>
      </c>
      <c r="P17" s="210">
        <f t="shared" si="4"/>
        <v>0</v>
      </c>
      <c r="R17" s="206" t="str">
        <f t="shared" si="0"/>
        <v/>
      </c>
      <c r="S17" s="198" t="s">
        <v>67</v>
      </c>
      <c r="T17" s="206" t="str">
        <f t="shared" si="1"/>
        <v/>
      </c>
      <c r="U17" s="343" t="s">
        <v>122</v>
      </c>
      <c r="V17" s="204">
        <v>0</v>
      </c>
      <c r="W17" s="199" t="s">
        <v>0</v>
      </c>
      <c r="X17" s="207" t="str">
        <f t="shared" si="6"/>
        <v/>
      </c>
      <c r="Z17" s="207" t="str">
        <f t="shared" si="7"/>
        <v/>
      </c>
      <c r="AB17" s="208"/>
    </row>
    <row r="18" spans="2:28" x14ac:dyDescent="0.45">
      <c r="B18" s="265">
        <v>13</v>
      </c>
      <c r="C18" s="203" t="s">
        <v>134</v>
      </c>
      <c r="D18" s="266" t="str">
        <f t="shared" si="2"/>
        <v>m</v>
      </c>
      <c r="E18" s="265" t="s">
        <v>121</v>
      </c>
      <c r="F18" s="204"/>
      <c r="G18" s="265" t="s">
        <v>67</v>
      </c>
      <c r="H18" s="204"/>
      <c r="I18" s="267" t="s">
        <v>122</v>
      </c>
      <c r="J18" s="204">
        <v>0</v>
      </c>
      <c r="K18" s="268" t="s">
        <v>0</v>
      </c>
      <c r="L18" s="207" t="str">
        <f t="shared" si="5"/>
        <v/>
      </c>
      <c r="N18" s="210">
        <f t="shared" si="3"/>
        <v>0</v>
      </c>
      <c r="O18" s="198" t="s">
        <v>67</v>
      </c>
      <c r="P18" s="210">
        <f t="shared" si="4"/>
        <v>0</v>
      </c>
      <c r="R18" s="206" t="str">
        <f t="shared" si="0"/>
        <v/>
      </c>
      <c r="S18" s="198" t="s">
        <v>67</v>
      </c>
      <c r="T18" s="206" t="str">
        <f t="shared" si="1"/>
        <v/>
      </c>
      <c r="U18" s="343" t="s">
        <v>122</v>
      </c>
      <c r="V18" s="204">
        <v>0</v>
      </c>
      <c r="W18" s="199" t="s">
        <v>0</v>
      </c>
      <c r="X18" s="207" t="str">
        <f t="shared" si="6"/>
        <v/>
      </c>
      <c r="Z18" s="207" t="str">
        <f t="shared" si="7"/>
        <v/>
      </c>
      <c r="AB18" s="208"/>
    </row>
    <row r="19" spans="2:28" x14ac:dyDescent="0.45">
      <c r="B19" s="265">
        <v>14</v>
      </c>
      <c r="C19" s="203" t="s">
        <v>135</v>
      </c>
      <c r="D19" s="266" t="str">
        <f t="shared" si="2"/>
        <v>n</v>
      </c>
      <c r="E19" s="265" t="s">
        <v>121</v>
      </c>
      <c r="F19" s="204"/>
      <c r="G19" s="265" t="s">
        <v>67</v>
      </c>
      <c r="H19" s="204"/>
      <c r="I19" s="267" t="s">
        <v>122</v>
      </c>
      <c r="J19" s="204">
        <v>0</v>
      </c>
      <c r="K19" s="268" t="s">
        <v>0</v>
      </c>
      <c r="L19" s="207" t="str">
        <f t="shared" si="5"/>
        <v/>
      </c>
      <c r="N19" s="210">
        <f t="shared" si="3"/>
        <v>0</v>
      </c>
      <c r="O19" s="198" t="s">
        <v>67</v>
      </c>
      <c r="P19" s="210">
        <f t="shared" si="4"/>
        <v>0</v>
      </c>
      <c r="R19" s="206" t="str">
        <f t="shared" si="0"/>
        <v/>
      </c>
      <c r="S19" s="198" t="s">
        <v>67</v>
      </c>
      <c r="T19" s="206" t="str">
        <f t="shared" si="1"/>
        <v/>
      </c>
      <c r="U19" s="343" t="s">
        <v>122</v>
      </c>
      <c r="V19" s="204">
        <v>0</v>
      </c>
      <c r="W19" s="199" t="s">
        <v>0</v>
      </c>
      <c r="X19" s="207" t="str">
        <f t="shared" si="6"/>
        <v/>
      </c>
      <c r="Z19" s="207" t="str">
        <f t="shared" si="7"/>
        <v/>
      </c>
      <c r="AB19" s="208"/>
    </row>
    <row r="20" spans="2:28" x14ac:dyDescent="0.45">
      <c r="B20" s="265">
        <v>15</v>
      </c>
      <c r="C20" s="203" t="s">
        <v>136</v>
      </c>
      <c r="D20" s="266" t="str">
        <f t="shared" si="2"/>
        <v>o</v>
      </c>
      <c r="E20" s="265" t="s">
        <v>121</v>
      </c>
      <c r="F20" s="204"/>
      <c r="G20" s="265" t="s">
        <v>67</v>
      </c>
      <c r="H20" s="204"/>
      <c r="I20" s="267" t="s">
        <v>122</v>
      </c>
      <c r="J20" s="204">
        <v>0</v>
      </c>
      <c r="K20" s="268" t="s">
        <v>0</v>
      </c>
      <c r="L20" s="207" t="str">
        <f t="shared" si="5"/>
        <v/>
      </c>
      <c r="N20" s="210">
        <f t="shared" si="3"/>
        <v>0</v>
      </c>
      <c r="O20" s="198" t="s">
        <v>67</v>
      </c>
      <c r="P20" s="210">
        <f t="shared" si="4"/>
        <v>0</v>
      </c>
      <c r="R20" s="206" t="str">
        <f t="shared" si="0"/>
        <v/>
      </c>
      <c r="S20" s="198" t="s">
        <v>67</v>
      </c>
      <c r="T20" s="206" t="str">
        <f t="shared" si="1"/>
        <v/>
      </c>
      <c r="U20" s="343" t="s">
        <v>122</v>
      </c>
      <c r="V20" s="204">
        <v>0</v>
      </c>
      <c r="W20" s="199" t="s">
        <v>0</v>
      </c>
      <c r="X20" s="207" t="str">
        <f t="shared" si="6"/>
        <v/>
      </c>
      <c r="Z20" s="207" t="str">
        <f t="shared" si="7"/>
        <v/>
      </c>
      <c r="AB20" s="208"/>
    </row>
    <row r="21" spans="2:28" x14ac:dyDescent="0.45">
      <c r="B21" s="265">
        <v>16</v>
      </c>
      <c r="C21" s="203" t="s">
        <v>137</v>
      </c>
      <c r="D21" s="266" t="str">
        <f t="shared" si="2"/>
        <v>p</v>
      </c>
      <c r="E21" s="265" t="s">
        <v>121</v>
      </c>
      <c r="F21" s="204"/>
      <c r="G21" s="265" t="s">
        <v>67</v>
      </c>
      <c r="H21" s="204"/>
      <c r="I21" s="267" t="s">
        <v>122</v>
      </c>
      <c r="J21" s="204">
        <v>0</v>
      </c>
      <c r="K21" s="268" t="s">
        <v>0</v>
      </c>
      <c r="L21" s="207" t="str">
        <f t="shared" si="5"/>
        <v/>
      </c>
      <c r="N21" s="210">
        <f t="shared" si="3"/>
        <v>0</v>
      </c>
      <c r="O21" s="198" t="s">
        <v>67</v>
      </c>
      <c r="P21" s="210">
        <f t="shared" si="4"/>
        <v>0</v>
      </c>
      <c r="R21" s="206" t="str">
        <f t="shared" si="0"/>
        <v/>
      </c>
      <c r="S21" s="198" t="s">
        <v>67</v>
      </c>
      <c r="T21" s="206" t="str">
        <f t="shared" si="1"/>
        <v/>
      </c>
      <c r="U21" s="343" t="s">
        <v>122</v>
      </c>
      <c r="V21" s="204">
        <v>0</v>
      </c>
      <c r="W21" s="199" t="s">
        <v>0</v>
      </c>
      <c r="X21" s="207" t="str">
        <f t="shared" si="6"/>
        <v/>
      </c>
      <c r="Z21" s="207" t="str">
        <f t="shared" si="7"/>
        <v/>
      </c>
      <c r="AB21" s="208"/>
    </row>
    <row r="22" spans="2:28" x14ac:dyDescent="0.45">
      <c r="B22" s="265">
        <v>17</v>
      </c>
      <c r="C22" s="203" t="s">
        <v>138</v>
      </c>
      <c r="D22" s="266" t="str">
        <f t="shared" si="2"/>
        <v>q</v>
      </c>
      <c r="E22" s="265" t="s">
        <v>121</v>
      </c>
      <c r="F22" s="204"/>
      <c r="G22" s="265" t="s">
        <v>67</v>
      </c>
      <c r="H22" s="204"/>
      <c r="I22" s="267" t="s">
        <v>122</v>
      </c>
      <c r="J22" s="204">
        <v>0</v>
      </c>
      <c r="K22" s="268" t="s">
        <v>0</v>
      </c>
      <c r="L22" s="207" t="str">
        <f t="shared" si="5"/>
        <v/>
      </c>
      <c r="N22" s="210">
        <f t="shared" si="3"/>
        <v>0</v>
      </c>
      <c r="O22" s="198" t="s">
        <v>67</v>
      </c>
      <c r="P22" s="210">
        <f t="shared" si="4"/>
        <v>0</v>
      </c>
      <c r="R22" s="206" t="str">
        <f t="shared" si="0"/>
        <v/>
      </c>
      <c r="S22" s="198" t="s">
        <v>67</v>
      </c>
      <c r="T22" s="206" t="str">
        <f t="shared" si="1"/>
        <v/>
      </c>
      <c r="U22" s="343" t="s">
        <v>122</v>
      </c>
      <c r="V22" s="204">
        <v>0</v>
      </c>
      <c r="W22" s="199" t="s">
        <v>0</v>
      </c>
      <c r="X22" s="207" t="str">
        <f t="shared" si="6"/>
        <v/>
      </c>
      <c r="Z22" s="207" t="str">
        <f t="shared" si="7"/>
        <v/>
      </c>
      <c r="AB22" s="208"/>
    </row>
    <row r="23" spans="2:28" x14ac:dyDescent="0.45">
      <c r="B23" s="265">
        <v>18</v>
      </c>
      <c r="C23" s="203" t="s">
        <v>139</v>
      </c>
      <c r="D23" s="266" t="str">
        <f t="shared" si="2"/>
        <v>r</v>
      </c>
      <c r="E23" s="265" t="s">
        <v>121</v>
      </c>
      <c r="F23" s="269"/>
      <c r="G23" s="265" t="s">
        <v>67</v>
      </c>
      <c r="H23" s="269"/>
      <c r="I23" s="267" t="s">
        <v>122</v>
      </c>
      <c r="J23" s="269"/>
      <c r="K23" s="268" t="s">
        <v>0</v>
      </c>
      <c r="L23" s="203">
        <v>1</v>
      </c>
      <c r="N23" s="273"/>
      <c r="O23" s="265" t="s">
        <v>67</v>
      </c>
      <c r="P23" s="273"/>
      <c r="Q23" s="268"/>
      <c r="R23" s="273"/>
      <c r="S23" s="265" t="s">
        <v>67</v>
      </c>
      <c r="T23" s="273"/>
      <c r="U23" s="267" t="s">
        <v>122</v>
      </c>
      <c r="V23" s="269"/>
      <c r="W23" s="268" t="s">
        <v>0</v>
      </c>
      <c r="X23" s="344">
        <v>1</v>
      </c>
      <c r="Y23" s="268"/>
      <c r="Z23" s="344" t="s">
        <v>150</v>
      </c>
      <c r="AB23" s="208"/>
    </row>
    <row r="24" spans="2:28" x14ac:dyDescent="0.45">
      <c r="B24" s="265">
        <v>19</v>
      </c>
      <c r="C24" s="203" t="s">
        <v>140</v>
      </c>
      <c r="D24" s="266" t="str">
        <f t="shared" si="2"/>
        <v>s</v>
      </c>
      <c r="E24" s="265" t="s">
        <v>121</v>
      </c>
      <c r="F24" s="269"/>
      <c r="G24" s="265" t="s">
        <v>67</v>
      </c>
      <c r="H24" s="269"/>
      <c r="I24" s="267" t="s">
        <v>122</v>
      </c>
      <c r="J24" s="269"/>
      <c r="K24" s="268" t="s">
        <v>0</v>
      </c>
      <c r="L24" s="203">
        <v>2</v>
      </c>
      <c r="N24" s="273"/>
      <c r="O24" s="265" t="s">
        <v>67</v>
      </c>
      <c r="P24" s="273"/>
      <c r="Q24" s="268"/>
      <c r="R24" s="273"/>
      <c r="S24" s="265" t="s">
        <v>67</v>
      </c>
      <c r="T24" s="273"/>
      <c r="U24" s="267" t="s">
        <v>122</v>
      </c>
      <c r="V24" s="269"/>
      <c r="W24" s="268" t="s">
        <v>0</v>
      </c>
      <c r="X24" s="344">
        <v>2</v>
      </c>
      <c r="Y24" s="268"/>
      <c r="Z24" s="344" t="s">
        <v>150</v>
      </c>
      <c r="AB24" s="208"/>
    </row>
    <row r="25" spans="2:28" x14ac:dyDescent="0.45">
      <c r="B25" s="265">
        <v>20</v>
      </c>
      <c r="C25" s="203" t="s">
        <v>141</v>
      </c>
      <c r="D25" s="266" t="str">
        <f t="shared" si="2"/>
        <v>t</v>
      </c>
      <c r="E25" s="265" t="s">
        <v>121</v>
      </c>
      <c r="F25" s="269"/>
      <c r="G25" s="265" t="s">
        <v>67</v>
      </c>
      <c r="H25" s="269"/>
      <c r="I25" s="267" t="s">
        <v>122</v>
      </c>
      <c r="J25" s="269"/>
      <c r="K25" s="268" t="s">
        <v>0</v>
      </c>
      <c r="L25" s="203">
        <v>3</v>
      </c>
      <c r="N25" s="273"/>
      <c r="O25" s="265" t="s">
        <v>67</v>
      </c>
      <c r="P25" s="273"/>
      <c r="Q25" s="268"/>
      <c r="R25" s="273"/>
      <c r="S25" s="265" t="s">
        <v>67</v>
      </c>
      <c r="T25" s="273"/>
      <c r="U25" s="267" t="s">
        <v>122</v>
      </c>
      <c r="V25" s="269"/>
      <c r="W25" s="268" t="s">
        <v>0</v>
      </c>
      <c r="X25" s="344">
        <v>3</v>
      </c>
      <c r="Y25" s="268"/>
      <c r="Z25" s="344" t="s">
        <v>150</v>
      </c>
      <c r="AB25" s="208"/>
    </row>
    <row r="26" spans="2:28" x14ac:dyDescent="0.45">
      <c r="B26" s="265">
        <v>21</v>
      </c>
      <c r="C26" s="203" t="s">
        <v>142</v>
      </c>
      <c r="D26" s="266" t="str">
        <f t="shared" si="2"/>
        <v>u</v>
      </c>
      <c r="E26" s="265" t="s">
        <v>121</v>
      </c>
      <c r="F26" s="269"/>
      <c r="G26" s="265" t="s">
        <v>67</v>
      </c>
      <c r="H26" s="269"/>
      <c r="I26" s="267" t="s">
        <v>122</v>
      </c>
      <c r="J26" s="269"/>
      <c r="K26" s="268" t="s">
        <v>0</v>
      </c>
      <c r="L26" s="203">
        <v>4</v>
      </c>
      <c r="N26" s="273"/>
      <c r="O26" s="265" t="s">
        <v>67</v>
      </c>
      <c r="P26" s="273"/>
      <c r="Q26" s="268"/>
      <c r="R26" s="273"/>
      <c r="S26" s="265" t="s">
        <v>67</v>
      </c>
      <c r="T26" s="273"/>
      <c r="U26" s="267" t="s">
        <v>122</v>
      </c>
      <c r="V26" s="269"/>
      <c r="W26" s="268" t="s">
        <v>0</v>
      </c>
      <c r="X26" s="344">
        <v>4</v>
      </c>
      <c r="Y26" s="268"/>
      <c r="Z26" s="344" t="s">
        <v>150</v>
      </c>
      <c r="AB26" s="208"/>
    </row>
    <row r="27" spans="2:28" x14ac:dyDescent="0.45">
      <c r="B27" s="265">
        <v>22</v>
      </c>
      <c r="C27" s="203" t="s">
        <v>143</v>
      </c>
      <c r="D27" s="266" t="str">
        <f t="shared" si="2"/>
        <v>v</v>
      </c>
      <c r="E27" s="265" t="s">
        <v>121</v>
      </c>
      <c r="F27" s="269"/>
      <c r="G27" s="265" t="s">
        <v>67</v>
      </c>
      <c r="H27" s="269"/>
      <c r="I27" s="267" t="s">
        <v>122</v>
      </c>
      <c r="J27" s="269"/>
      <c r="K27" s="268" t="s">
        <v>0</v>
      </c>
      <c r="L27" s="203">
        <v>5</v>
      </c>
      <c r="N27" s="273"/>
      <c r="O27" s="265" t="s">
        <v>67</v>
      </c>
      <c r="P27" s="273"/>
      <c r="Q27" s="268"/>
      <c r="R27" s="273"/>
      <c r="S27" s="265" t="s">
        <v>67</v>
      </c>
      <c r="T27" s="273"/>
      <c r="U27" s="267" t="s">
        <v>122</v>
      </c>
      <c r="V27" s="269"/>
      <c r="W27" s="268" t="s">
        <v>0</v>
      </c>
      <c r="X27" s="344">
        <v>5</v>
      </c>
      <c r="Y27" s="268"/>
      <c r="Z27" s="344" t="s">
        <v>150</v>
      </c>
      <c r="AB27" s="208"/>
    </row>
    <row r="28" spans="2:28" x14ac:dyDescent="0.45">
      <c r="B28" s="265">
        <v>23</v>
      </c>
      <c r="C28" s="203" t="s">
        <v>144</v>
      </c>
      <c r="D28" s="266" t="str">
        <f t="shared" si="2"/>
        <v>w</v>
      </c>
      <c r="E28" s="265" t="s">
        <v>121</v>
      </c>
      <c r="F28" s="269"/>
      <c r="G28" s="265" t="s">
        <v>67</v>
      </c>
      <c r="H28" s="269"/>
      <c r="I28" s="267" t="s">
        <v>122</v>
      </c>
      <c r="J28" s="269"/>
      <c r="K28" s="268" t="s">
        <v>0</v>
      </c>
      <c r="L28" s="203">
        <v>6</v>
      </c>
      <c r="N28" s="273"/>
      <c r="O28" s="265" t="s">
        <v>67</v>
      </c>
      <c r="P28" s="273"/>
      <c r="Q28" s="268"/>
      <c r="R28" s="273"/>
      <c r="S28" s="265" t="s">
        <v>67</v>
      </c>
      <c r="T28" s="273"/>
      <c r="U28" s="267" t="s">
        <v>122</v>
      </c>
      <c r="V28" s="269"/>
      <c r="W28" s="268" t="s">
        <v>0</v>
      </c>
      <c r="X28" s="344">
        <v>6</v>
      </c>
      <c r="Y28" s="268"/>
      <c r="Z28" s="344" t="s">
        <v>150</v>
      </c>
      <c r="AB28" s="208"/>
    </row>
    <row r="29" spans="2:28" x14ac:dyDescent="0.45">
      <c r="B29" s="265">
        <v>24</v>
      </c>
      <c r="C29" s="203" t="s">
        <v>145</v>
      </c>
      <c r="D29" s="266" t="str">
        <f t="shared" si="2"/>
        <v>x</v>
      </c>
      <c r="E29" s="265" t="s">
        <v>121</v>
      </c>
      <c r="F29" s="269"/>
      <c r="G29" s="265" t="s">
        <v>67</v>
      </c>
      <c r="H29" s="269"/>
      <c r="I29" s="267" t="s">
        <v>122</v>
      </c>
      <c r="J29" s="269"/>
      <c r="K29" s="268" t="s">
        <v>0</v>
      </c>
      <c r="L29" s="203">
        <v>7</v>
      </c>
      <c r="N29" s="273"/>
      <c r="O29" s="265" t="s">
        <v>67</v>
      </c>
      <c r="P29" s="273"/>
      <c r="Q29" s="268"/>
      <c r="R29" s="273"/>
      <c r="S29" s="265" t="s">
        <v>67</v>
      </c>
      <c r="T29" s="273"/>
      <c r="U29" s="267" t="s">
        <v>122</v>
      </c>
      <c r="V29" s="269"/>
      <c r="W29" s="268" t="s">
        <v>0</v>
      </c>
      <c r="X29" s="344">
        <v>7</v>
      </c>
      <c r="Y29" s="268"/>
      <c r="Z29" s="344" t="s">
        <v>150</v>
      </c>
      <c r="AB29" s="208"/>
    </row>
    <row r="30" spans="2:28" x14ac:dyDescent="0.45">
      <c r="B30" s="265">
        <v>25</v>
      </c>
      <c r="C30" s="203" t="s">
        <v>146</v>
      </c>
      <c r="D30" s="266" t="str">
        <f t="shared" si="2"/>
        <v>y</v>
      </c>
      <c r="E30" s="265" t="s">
        <v>121</v>
      </c>
      <c r="F30" s="269"/>
      <c r="G30" s="265" t="s">
        <v>67</v>
      </c>
      <c r="H30" s="269"/>
      <c r="I30" s="267" t="s">
        <v>122</v>
      </c>
      <c r="J30" s="269"/>
      <c r="K30" s="268" t="s">
        <v>0</v>
      </c>
      <c r="L30" s="203">
        <v>8</v>
      </c>
      <c r="N30" s="273"/>
      <c r="O30" s="265" t="s">
        <v>67</v>
      </c>
      <c r="P30" s="273"/>
      <c r="Q30" s="268"/>
      <c r="R30" s="273"/>
      <c r="S30" s="265" t="s">
        <v>67</v>
      </c>
      <c r="T30" s="273"/>
      <c r="U30" s="267" t="s">
        <v>122</v>
      </c>
      <c r="V30" s="269"/>
      <c r="W30" s="268" t="s">
        <v>0</v>
      </c>
      <c r="X30" s="344">
        <v>8</v>
      </c>
      <c r="Y30" s="268"/>
      <c r="Z30" s="344" t="s">
        <v>150</v>
      </c>
      <c r="AB30" s="208"/>
    </row>
    <row r="31" spans="2:28" x14ac:dyDescent="0.45">
      <c r="B31" s="265">
        <v>26</v>
      </c>
      <c r="C31" s="203" t="s">
        <v>147</v>
      </c>
      <c r="D31" s="266" t="str">
        <f t="shared" si="2"/>
        <v>z</v>
      </c>
      <c r="E31" s="265" t="s">
        <v>121</v>
      </c>
      <c r="F31" s="269"/>
      <c r="G31" s="265" t="s">
        <v>67</v>
      </c>
      <c r="H31" s="269"/>
      <c r="I31" s="267" t="s">
        <v>122</v>
      </c>
      <c r="J31" s="269"/>
      <c r="K31" s="268" t="s">
        <v>0</v>
      </c>
      <c r="L31" s="203">
        <v>1</v>
      </c>
      <c r="N31" s="273"/>
      <c r="O31" s="265" t="s">
        <v>67</v>
      </c>
      <c r="P31" s="273"/>
      <c r="Q31" s="268"/>
      <c r="R31" s="273"/>
      <c r="S31" s="265" t="s">
        <v>67</v>
      </c>
      <c r="T31" s="273"/>
      <c r="U31" s="267" t="s">
        <v>122</v>
      </c>
      <c r="V31" s="269"/>
      <c r="W31" s="268" t="s">
        <v>0</v>
      </c>
      <c r="X31" s="344" t="s">
        <v>150</v>
      </c>
      <c r="Y31" s="268"/>
      <c r="Z31" s="344">
        <v>1</v>
      </c>
      <c r="AB31" s="208"/>
    </row>
    <row r="32" spans="2:28" x14ac:dyDescent="0.45">
      <c r="B32" s="265">
        <v>27</v>
      </c>
      <c r="C32" s="203" t="s">
        <v>145</v>
      </c>
      <c r="D32" s="266" t="str">
        <f t="shared" si="2"/>
        <v>x</v>
      </c>
      <c r="E32" s="265" t="s">
        <v>121</v>
      </c>
      <c r="F32" s="269"/>
      <c r="G32" s="265" t="s">
        <v>67</v>
      </c>
      <c r="H32" s="269"/>
      <c r="I32" s="267" t="s">
        <v>122</v>
      </c>
      <c r="J32" s="269"/>
      <c r="K32" s="268" t="s">
        <v>0</v>
      </c>
      <c r="L32" s="203">
        <v>2</v>
      </c>
      <c r="N32" s="273"/>
      <c r="O32" s="265" t="s">
        <v>67</v>
      </c>
      <c r="P32" s="273"/>
      <c r="Q32" s="268"/>
      <c r="R32" s="273"/>
      <c r="S32" s="265" t="s">
        <v>67</v>
      </c>
      <c r="T32" s="273"/>
      <c r="U32" s="267" t="s">
        <v>122</v>
      </c>
      <c r="V32" s="269"/>
      <c r="W32" s="268" t="s">
        <v>0</v>
      </c>
      <c r="X32" s="344" t="s">
        <v>150</v>
      </c>
      <c r="Y32" s="268"/>
      <c r="Z32" s="344">
        <v>2</v>
      </c>
      <c r="AB32" s="208"/>
    </row>
    <row r="33" spans="2:28" x14ac:dyDescent="0.45">
      <c r="B33" s="265">
        <v>28</v>
      </c>
      <c r="C33" s="203" t="s">
        <v>195</v>
      </c>
      <c r="D33" s="266" t="str">
        <f t="shared" si="2"/>
        <v>aa</v>
      </c>
      <c r="E33" s="265" t="s">
        <v>121</v>
      </c>
      <c r="F33" s="269"/>
      <c r="G33" s="265" t="s">
        <v>67</v>
      </c>
      <c r="H33" s="269"/>
      <c r="I33" s="267" t="s">
        <v>122</v>
      </c>
      <c r="J33" s="269"/>
      <c r="K33" s="268" t="s">
        <v>0</v>
      </c>
      <c r="L33" s="203">
        <v>3</v>
      </c>
      <c r="N33" s="273"/>
      <c r="O33" s="265" t="s">
        <v>67</v>
      </c>
      <c r="P33" s="273"/>
      <c r="Q33" s="268"/>
      <c r="R33" s="273"/>
      <c r="S33" s="265" t="s">
        <v>67</v>
      </c>
      <c r="T33" s="273"/>
      <c r="U33" s="267" t="s">
        <v>122</v>
      </c>
      <c r="V33" s="269"/>
      <c r="W33" s="268" t="s">
        <v>0</v>
      </c>
      <c r="X33" s="344" t="s">
        <v>150</v>
      </c>
      <c r="Y33" s="268"/>
      <c r="Z33" s="344">
        <v>3</v>
      </c>
      <c r="AB33" s="208"/>
    </row>
    <row r="34" spans="2:28" x14ac:dyDescent="0.45">
      <c r="B34" s="265">
        <v>29</v>
      </c>
      <c r="C34" s="203" t="s">
        <v>196</v>
      </c>
      <c r="D34" s="266" t="str">
        <f t="shared" si="2"/>
        <v>ab</v>
      </c>
      <c r="E34" s="265" t="s">
        <v>121</v>
      </c>
      <c r="F34" s="269"/>
      <c r="G34" s="265" t="s">
        <v>67</v>
      </c>
      <c r="H34" s="269"/>
      <c r="I34" s="267" t="s">
        <v>122</v>
      </c>
      <c r="J34" s="269"/>
      <c r="K34" s="268" t="s">
        <v>0</v>
      </c>
      <c r="L34" s="203">
        <v>4</v>
      </c>
      <c r="N34" s="273"/>
      <c r="O34" s="265" t="s">
        <v>67</v>
      </c>
      <c r="P34" s="273"/>
      <c r="Q34" s="268"/>
      <c r="R34" s="273"/>
      <c r="S34" s="265" t="s">
        <v>67</v>
      </c>
      <c r="T34" s="273"/>
      <c r="U34" s="267" t="s">
        <v>122</v>
      </c>
      <c r="V34" s="269"/>
      <c r="W34" s="268" t="s">
        <v>0</v>
      </c>
      <c r="X34" s="344" t="s">
        <v>150</v>
      </c>
      <c r="Y34" s="268"/>
      <c r="Z34" s="344">
        <v>4</v>
      </c>
      <c r="AB34" s="208"/>
    </row>
    <row r="35" spans="2:28" x14ac:dyDescent="0.45">
      <c r="B35" s="265">
        <v>30</v>
      </c>
      <c r="C35" s="203" t="s">
        <v>197</v>
      </c>
      <c r="D35" s="266" t="str">
        <f t="shared" si="2"/>
        <v>ac</v>
      </c>
      <c r="E35" s="265" t="s">
        <v>121</v>
      </c>
      <c r="F35" s="269"/>
      <c r="G35" s="265" t="s">
        <v>67</v>
      </c>
      <c r="H35" s="269"/>
      <c r="I35" s="267" t="s">
        <v>122</v>
      </c>
      <c r="J35" s="269"/>
      <c r="K35" s="268" t="s">
        <v>0</v>
      </c>
      <c r="L35" s="203">
        <v>5</v>
      </c>
      <c r="N35" s="273"/>
      <c r="O35" s="265" t="s">
        <v>67</v>
      </c>
      <c r="P35" s="273"/>
      <c r="Q35" s="268"/>
      <c r="R35" s="273"/>
      <c r="S35" s="265" t="s">
        <v>67</v>
      </c>
      <c r="T35" s="273"/>
      <c r="U35" s="267" t="s">
        <v>122</v>
      </c>
      <c r="V35" s="269"/>
      <c r="W35" s="268" t="s">
        <v>0</v>
      </c>
      <c r="X35" s="344" t="s">
        <v>150</v>
      </c>
      <c r="Y35" s="268"/>
      <c r="Z35" s="344">
        <v>5</v>
      </c>
      <c r="AB35" s="208"/>
    </row>
    <row r="36" spans="2:28" x14ac:dyDescent="0.45">
      <c r="B36" s="265">
        <v>31</v>
      </c>
      <c r="C36" s="203" t="s">
        <v>198</v>
      </c>
      <c r="D36" s="266" t="str">
        <f t="shared" si="2"/>
        <v>ad</v>
      </c>
      <c r="E36" s="265" t="s">
        <v>121</v>
      </c>
      <c r="F36" s="269"/>
      <c r="G36" s="265" t="s">
        <v>67</v>
      </c>
      <c r="H36" s="269"/>
      <c r="I36" s="267" t="s">
        <v>122</v>
      </c>
      <c r="J36" s="269"/>
      <c r="K36" s="268" t="s">
        <v>0</v>
      </c>
      <c r="L36" s="203">
        <v>6</v>
      </c>
      <c r="N36" s="273"/>
      <c r="O36" s="265" t="s">
        <v>67</v>
      </c>
      <c r="P36" s="273"/>
      <c r="Q36" s="268"/>
      <c r="R36" s="273"/>
      <c r="S36" s="265" t="s">
        <v>67</v>
      </c>
      <c r="T36" s="273"/>
      <c r="U36" s="267" t="s">
        <v>122</v>
      </c>
      <c r="V36" s="269"/>
      <c r="W36" s="268" t="s">
        <v>0</v>
      </c>
      <c r="X36" s="344" t="s">
        <v>150</v>
      </c>
      <c r="Y36" s="268"/>
      <c r="Z36" s="344">
        <v>6</v>
      </c>
      <c r="AB36" s="208"/>
    </row>
    <row r="37" spans="2:28" x14ac:dyDescent="0.45">
      <c r="B37" s="265">
        <v>32</v>
      </c>
      <c r="C37" s="203" t="s">
        <v>199</v>
      </c>
      <c r="D37" s="266" t="str">
        <f t="shared" si="2"/>
        <v>ae</v>
      </c>
      <c r="E37" s="265" t="s">
        <v>121</v>
      </c>
      <c r="F37" s="269"/>
      <c r="G37" s="265" t="s">
        <v>67</v>
      </c>
      <c r="H37" s="269"/>
      <c r="I37" s="267" t="s">
        <v>122</v>
      </c>
      <c r="J37" s="269"/>
      <c r="K37" s="268" t="s">
        <v>0</v>
      </c>
      <c r="L37" s="203">
        <v>7</v>
      </c>
      <c r="N37" s="273"/>
      <c r="O37" s="265" t="s">
        <v>67</v>
      </c>
      <c r="P37" s="273"/>
      <c r="Q37" s="268"/>
      <c r="R37" s="273"/>
      <c r="S37" s="265" t="s">
        <v>67</v>
      </c>
      <c r="T37" s="273"/>
      <c r="U37" s="267" t="s">
        <v>122</v>
      </c>
      <c r="V37" s="269"/>
      <c r="W37" s="268" t="s">
        <v>0</v>
      </c>
      <c r="X37" s="344" t="s">
        <v>150</v>
      </c>
      <c r="Y37" s="268"/>
      <c r="Z37" s="344">
        <v>7</v>
      </c>
      <c r="AB37" s="208"/>
    </row>
    <row r="38" spans="2:28" x14ac:dyDescent="0.45">
      <c r="B38" s="265">
        <v>33</v>
      </c>
      <c r="C38" s="203" t="s">
        <v>200</v>
      </c>
      <c r="D38" s="266" t="str">
        <f t="shared" si="2"/>
        <v>af</v>
      </c>
      <c r="E38" s="265" t="s">
        <v>121</v>
      </c>
      <c r="F38" s="269"/>
      <c r="G38" s="265" t="s">
        <v>67</v>
      </c>
      <c r="H38" s="269"/>
      <c r="I38" s="267" t="s">
        <v>122</v>
      </c>
      <c r="J38" s="269"/>
      <c r="K38" s="268" t="s">
        <v>0</v>
      </c>
      <c r="L38" s="203">
        <v>8</v>
      </c>
      <c r="N38" s="273"/>
      <c r="O38" s="265" t="s">
        <v>67</v>
      </c>
      <c r="P38" s="273"/>
      <c r="Q38" s="268"/>
      <c r="R38" s="273"/>
      <c r="S38" s="265" t="s">
        <v>67</v>
      </c>
      <c r="T38" s="273"/>
      <c r="U38" s="267" t="s">
        <v>122</v>
      </c>
      <c r="V38" s="269"/>
      <c r="W38" s="268" t="s">
        <v>0</v>
      </c>
      <c r="X38" s="344" t="s">
        <v>150</v>
      </c>
      <c r="Y38" s="268"/>
      <c r="Z38" s="344">
        <v>8</v>
      </c>
      <c r="AB38" s="208"/>
    </row>
    <row r="39" spans="2:28" x14ac:dyDescent="0.45">
      <c r="B39" s="265">
        <v>34</v>
      </c>
      <c r="C39" s="270" t="s">
        <v>201</v>
      </c>
      <c r="D39" s="266"/>
      <c r="E39" s="265" t="s">
        <v>121</v>
      </c>
      <c r="F39" s="204"/>
      <c r="G39" s="265" t="s">
        <v>67</v>
      </c>
      <c r="H39" s="204"/>
      <c r="I39" s="267" t="s">
        <v>122</v>
      </c>
      <c r="J39" s="204">
        <v>0</v>
      </c>
      <c r="K39" s="268" t="s">
        <v>0</v>
      </c>
      <c r="L39" s="207" t="str">
        <f t="shared" ref="L39:L40" si="8">IF(OR(F39="",H39=""),"",(H39+IF(F39&gt;H39,1,0)-F39-J39)*24)</f>
        <v/>
      </c>
      <c r="N39" s="210">
        <f t="shared" ref="N39:N46" si="9">$N$6</f>
        <v>0</v>
      </c>
      <c r="O39" s="198" t="s">
        <v>67</v>
      </c>
      <c r="P39" s="210">
        <f t="shared" ref="P39:P46" si="10">$P$6</f>
        <v>0</v>
      </c>
      <c r="R39" s="206" t="str">
        <f t="shared" ref="R39:R47" si="11">IF(F39="","",IF(F39&lt;N39,N39,IF(F39&gt;=P39,"",F39)))</f>
        <v/>
      </c>
      <c r="S39" s="198" t="s">
        <v>67</v>
      </c>
      <c r="T39" s="206" t="str">
        <f t="shared" ref="T39:T47" si="12">IF(H39="","",IF(H39&gt;F39,IF(H39&lt;P39,H39,P39),P39))</f>
        <v/>
      </c>
      <c r="U39" s="343" t="s">
        <v>122</v>
      </c>
      <c r="V39" s="204">
        <v>0</v>
      </c>
      <c r="W39" s="199" t="s">
        <v>0</v>
      </c>
      <c r="X39" s="207" t="str">
        <f t="shared" ref="X39:X40" si="13">IF(R39="","",IF((T39+IF(R39&gt;T39,1,0)-R39-V39)*24=0,"",(T39+IF(R39&gt;T39,1,0)-R39-V39)*24))</f>
        <v/>
      </c>
      <c r="Z39" s="207" t="str">
        <f t="shared" ref="Z39:Z40" si="14">IF(X39="",L39,IF(OR(L39-X39=0,L39-X39&lt;0),"-",L39-X39))</f>
        <v/>
      </c>
      <c r="AB39" s="208"/>
    </row>
    <row r="40" spans="2:28" x14ac:dyDescent="0.45">
      <c r="B40" s="265"/>
      <c r="C40" s="271" t="s">
        <v>150</v>
      </c>
      <c r="D40" s="266"/>
      <c r="E40" s="265" t="s">
        <v>121</v>
      </c>
      <c r="F40" s="204"/>
      <c r="G40" s="265" t="s">
        <v>67</v>
      </c>
      <c r="H40" s="204"/>
      <c r="I40" s="267" t="s">
        <v>122</v>
      </c>
      <c r="J40" s="204">
        <v>0</v>
      </c>
      <c r="K40" s="268" t="s">
        <v>0</v>
      </c>
      <c r="L40" s="207" t="str">
        <f t="shared" si="8"/>
        <v/>
      </c>
      <c r="N40" s="210">
        <f t="shared" si="9"/>
        <v>0</v>
      </c>
      <c r="O40" s="198" t="s">
        <v>67</v>
      </c>
      <c r="P40" s="210">
        <f t="shared" si="10"/>
        <v>0</v>
      </c>
      <c r="R40" s="206" t="str">
        <f t="shared" si="11"/>
        <v/>
      </c>
      <c r="S40" s="198" t="s">
        <v>67</v>
      </c>
      <c r="T40" s="206" t="str">
        <f t="shared" si="12"/>
        <v/>
      </c>
      <c r="U40" s="343" t="s">
        <v>122</v>
      </c>
      <c r="V40" s="204">
        <v>0</v>
      </c>
      <c r="W40" s="199" t="s">
        <v>0</v>
      </c>
      <c r="X40" s="207" t="str">
        <f t="shared" si="13"/>
        <v/>
      </c>
      <c r="Z40" s="207" t="str">
        <f t="shared" si="14"/>
        <v/>
      </c>
      <c r="AB40" s="208"/>
    </row>
    <row r="41" spans="2:28" x14ac:dyDescent="0.45">
      <c r="B41" s="265"/>
      <c r="C41" s="272" t="s">
        <v>150</v>
      </c>
      <c r="D41" s="266" t="str">
        <f>C39</f>
        <v>ag</v>
      </c>
      <c r="E41" s="265" t="s">
        <v>121</v>
      </c>
      <c r="F41" s="204" t="s">
        <v>150</v>
      </c>
      <c r="G41" s="265" t="s">
        <v>67</v>
      </c>
      <c r="H41" s="204" t="s">
        <v>150</v>
      </c>
      <c r="I41" s="267" t="s">
        <v>122</v>
      </c>
      <c r="J41" s="204" t="s">
        <v>150</v>
      </c>
      <c r="K41" s="268" t="s">
        <v>0</v>
      </c>
      <c r="L41" s="207" t="str">
        <f>IF(OR(L39="",L40=""),"",L39+L40)</f>
        <v/>
      </c>
      <c r="N41" s="210" t="s">
        <v>150</v>
      </c>
      <c r="O41" s="198" t="s">
        <v>67</v>
      </c>
      <c r="P41" s="210" t="s">
        <v>150</v>
      </c>
      <c r="R41" s="206" t="str">
        <f t="shared" si="11"/>
        <v/>
      </c>
      <c r="S41" s="198" t="s">
        <v>67</v>
      </c>
      <c r="T41" s="206" t="str">
        <f t="shared" si="12"/>
        <v>-</v>
      </c>
      <c r="U41" s="343" t="s">
        <v>122</v>
      </c>
      <c r="V41" s="204" t="s">
        <v>239</v>
      </c>
      <c r="W41" s="199" t="s">
        <v>0</v>
      </c>
      <c r="X41" s="207" t="str">
        <f>IF(OR(X39="",X40=""),"",X39+X40)</f>
        <v/>
      </c>
      <c r="Z41" s="207" t="str">
        <f>IF(X41="",L41,IF(OR(L41-X41=0,L41-X41&lt;0),"-",L41-X41))</f>
        <v/>
      </c>
      <c r="AB41" s="208" t="s">
        <v>202</v>
      </c>
    </row>
    <row r="42" spans="2:28" x14ac:dyDescent="0.45">
      <c r="B42" s="265"/>
      <c r="C42" s="270" t="s">
        <v>203</v>
      </c>
      <c r="D42" s="266"/>
      <c r="E42" s="265" t="s">
        <v>121</v>
      </c>
      <c r="F42" s="204"/>
      <c r="G42" s="265" t="s">
        <v>67</v>
      </c>
      <c r="H42" s="204"/>
      <c r="I42" s="267" t="s">
        <v>122</v>
      </c>
      <c r="J42" s="204">
        <v>0</v>
      </c>
      <c r="K42" s="268" t="s">
        <v>0</v>
      </c>
      <c r="L42" s="207" t="str">
        <f t="shared" ref="L42:L43" si="15">IF(OR(F42="",H42=""),"",(H42+IF(F42&gt;H42,1,0)-F42-J42)*24)</f>
        <v/>
      </c>
      <c r="N42" s="210">
        <f t="shared" si="9"/>
        <v>0</v>
      </c>
      <c r="O42" s="198" t="s">
        <v>67</v>
      </c>
      <c r="P42" s="210">
        <f t="shared" si="10"/>
        <v>0</v>
      </c>
      <c r="R42" s="206" t="str">
        <f t="shared" si="11"/>
        <v/>
      </c>
      <c r="S42" s="198" t="s">
        <v>67</v>
      </c>
      <c r="T42" s="206" t="str">
        <f t="shared" si="12"/>
        <v/>
      </c>
      <c r="U42" s="343" t="s">
        <v>122</v>
      </c>
      <c r="V42" s="204">
        <v>0</v>
      </c>
      <c r="W42" s="199" t="s">
        <v>0</v>
      </c>
      <c r="X42" s="207" t="str">
        <f t="shared" ref="X42:X43" si="16">IF(R42="","",IF((T42+IF(R42&gt;T42,1,0)-R42-V42)*24=0,"",(T42+IF(R42&gt;T42,1,0)-R42-V42)*24))</f>
        <v/>
      </c>
      <c r="Z42" s="207" t="str">
        <f t="shared" ref="Z42:Z43" si="17">IF(X42="",L42,IF(OR(L42-X42=0,L42-X42&lt;0),"-",L42-X42))</f>
        <v/>
      </c>
      <c r="AB42" s="208"/>
    </row>
    <row r="43" spans="2:28" x14ac:dyDescent="0.45">
      <c r="B43" s="265">
        <v>35</v>
      </c>
      <c r="C43" s="271" t="s">
        <v>150</v>
      </c>
      <c r="D43" s="266"/>
      <c r="E43" s="265" t="s">
        <v>121</v>
      </c>
      <c r="F43" s="204"/>
      <c r="G43" s="265" t="s">
        <v>67</v>
      </c>
      <c r="H43" s="204"/>
      <c r="I43" s="267" t="s">
        <v>122</v>
      </c>
      <c r="J43" s="204">
        <v>0</v>
      </c>
      <c r="K43" s="268" t="s">
        <v>0</v>
      </c>
      <c r="L43" s="207" t="str">
        <f t="shared" si="15"/>
        <v/>
      </c>
      <c r="N43" s="210">
        <f t="shared" si="9"/>
        <v>0</v>
      </c>
      <c r="O43" s="198" t="s">
        <v>67</v>
      </c>
      <c r="P43" s="210">
        <f t="shared" si="10"/>
        <v>0</v>
      </c>
      <c r="R43" s="206" t="str">
        <f t="shared" si="11"/>
        <v/>
      </c>
      <c r="S43" s="198" t="s">
        <v>67</v>
      </c>
      <c r="T43" s="206" t="str">
        <f t="shared" si="12"/>
        <v/>
      </c>
      <c r="U43" s="343" t="s">
        <v>122</v>
      </c>
      <c r="V43" s="204">
        <v>0</v>
      </c>
      <c r="W43" s="199" t="s">
        <v>0</v>
      </c>
      <c r="X43" s="207" t="str">
        <f t="shared" si="16"/>
        <v/>
      </c>
      <c r="Z43" s="207" t="str">
        <f t="shared" si="17"/>
        <v/>
      </c>
      <c r="AB43" s="208"/>
    </row>
    <row r="44" spans="2:28" x14ac:dyDescent="0.45">
      <c r="B44" s="265"/>
      <c r="C44" s="272" t="s">
        <v>150</v>
      </c>
      <c r="D44" s="266" t="str">
        <f>C42</f>
        <v>ah</v>
      </c>
      <c r="E44" s="265" t="s">
        <v>121</v>
      </c>
      <c r="F44" s="204" t="s">
        <v>150</v>
      </c>
      <c r="G44" s="265" t="s">
        <v>67</v>
      </c>
      <c r="H44" s="204" t="s">
        <v>150</v>
      </c>
      <c r="I44" s="267" t="s">
        <v>122</v>
      </c>
      <c r="J44" s="204" t="s">
        <v>150</v>
      </c>
      <c r="K44" s="268" t="s">
        <v>0</v>
      </c>
      <c r="L44" s="207" t="str">
        <f>IF(OR(L42="",L43=""),"",L42+L43)</f>
        <v/>
      </c>
      <c r="N44" s="210" t="s">
        <v>150</v>
      </c>
      <c r="O44" s="198" t="s">
        <v>67</v>
      </c>
      <c r="P44" s="210" t="s">
        <v>150</v>
      </c>
      <c r="R44" s="206" t="str">
        <f t="shared" si="11"/>
        <v/>
      </c>
      <c r="S44" s="198" t="s">
        <v>67</v>
      </c>
      <c r="T44" s="206" t="str">
        <f t="shared" si="12"/>
        <v>-</v>
      </c>
      <c r="U44" s="343" t="s">
        <v>122</v>
      </c>
      <c r="V44" s="204" t="s">
        <v>239</v>
      </c>
      <c r="W44" s="199" t="s">
        <v>0</v>
      </c>
      <c r="X44" s="207" t="str">
        <f>IF(OR(X42="",X43=""),"",X42+X43)</f>
        <v/>
      </c>
      <c r="Z44" s="207" t="str">
        <f>IF(X44="",L44,IF(OR(L44-X44=0,L44-X44&lt;0),"-",L44-X44))</f>
        <v/>
      </c>
      <c r="AB44" s="208" t="s">
        <v>204</v>
      </c>
    </row>
    <row r="45" spans="2:28" x14ac:dyDescent="0.45">
      <c r="B45" s="265"/>
      <c r="C45" s="270" t="s">
        <v>205</v>
      </c>
      <c r="D45" s="266"/>
      <c r="E45" s="265" t="s">
        <v>121</v>
      </c>
      <c r="F45" s="204"/>
      <c r="G45" s="265" t="s">
        <v>67</v>
      </c>
      <c r="H45" s="204"/>
      <c r="I45" s="267" t="s">
        <v>122</v>
      </c>
      <c r="J45" s="204">
        <v>0</v>
      </c>
      <c r="K45" s="268" t="s">
        <v>0</v>
      </c>
      <c r="L45" s="207" t="str">
        <f t="shared" ref="L45:L46" si="18">IF(OR(F45="",H45=""),"",(H45+IF(F45&gt;H45,1,0)-F45-J45)*24)</f>
        <v/>
      </c>
      <c r="N45" s="210">
        <f t="shared" si="9"/>
        <v>0</v>
      </c>
      <c r="O45" s="198" t="s">
        <v>67</v>
      </c>
      <c r="P45" s="210">
        <f t="shared" si="10"/>
        <v>0</v>
      </c>
      <c r="R45" s="206" t="str">
        <f t="shared" si="11"/>
        <v/>
      </c>
      <c r="S45" s="198" t="s">
        <v>67</v>
      </c>
      <c r="T45" s="206" t="str">
        <f t="shared" si="12"/>
        <v/>
      </c>
      <c r="U45" s="343" t="s">
        <v>122</v>
      </c>
      <c r="V45" s="204">
        <v>0</v>
      </c>
      <c r="W45" s="199" t="s">
        <v>0</v>
      </c>
      <c r="X45" s="207" t="str">
        <f t="shared" ref="X45:X46" si="19">IF(R45="","",IF((T45+IF(R45&gt;T45,1,0)-R45-V45)*24=0,"",(T45+IF(R45&gt;T45,1,0)-R45-V45)*24))</f>
        <v/>
      </c>
      <c r="Z45" s="207" t="str">
        <f t="shared" ref="Z45:Z46" si="20">IF(X45="",L45,IF(OR(L45-X45=0,L45-X45&lt;0),"-",L45-X45))</f>
        <v/>
      </c>
      <c r="AB45" s="208"/>
    </row>
    <row r="46" spans="2:28" x14ac:dyDescent="0.45">
      <c r="B46" s="265">
        <v>36</v>
      </c>
      <c r="C46" s="271" t="s">
        <v>150</v>
      </c>
      <c r="D46" s="266"/>
      <c r="E46" s="265" t="s">
        <v>121</v>
      </c>
      <c r="F46" s="204"/>
      <c r="G46" s="265" t="s">
        <v>67</v>
      </c>
      <c r="H46" s="204"/>
      <c r="I46" s="267" t="s">
        <v>122</v>
      </c>
      <c r="J46" s="204">
        <v>0</v>
      </c>
      <c r="K46" s="268" t="s">
        <v>0</v>
      </c>
      <c r="L46" s="207" t="str">
        <f t="shared" si="18"/>
        <v/>
      </c>
      <c r="N46" s="210">
        <f t="shared" si="9"/>
        <v>0</v>
      </c>
      <c r="O46" s="198" t="s">
        <v>67</v>
      </c>
      <c r="P46" s="210">
        <f t="shared" si="10"/>
        <v>0</v>
      </c>
      <c r="R46" s="206" t="str">
        <f t="shared" si="11"/>
        <v/>
      </c>
      <c r="S46" s="198" t="s">
        <v>67</v>
      </c>
      <c r="T46" s="206" t="str">
        <f t="shared" si="12"/>
        <v/>
      </c>
      <c r="U46" s="343" t="s">
        <v>122</v>
      </c>
      <c r="V46" s="204">
        <v>0</v>
      </c>
      <c r="W46" s="199" t="s">
        <v>0</v>
      </c>
      <c r="X46" s="207" t="str">
        <f t="shared" si="19"/>
        <v/>
      </c>
      <c r="Z46" s="207" t="str">
        <f t="shared" si="20"/>
        <v/>
      </c>
      <c r="AB46" s="208"/>
    </row>
    <row r="47" spans="2:28" x14ac:dyDescent="0.45">
      <c r="B47" s="265"/>
      <c r="C47" s="272" t="s">
        <v>150</v>
      </c>
      <c r="D47" s="266" t="str">
        <f>C45</f>
        <v>ai</v>
      </c>
      <c r="E47" s="265" t="s">
        <v>121</v>
      </c>
      <c r="F47" s="204" t="s">
        <v>150</v>
      </c>
      <c r="G47" s="265" t="s">
        <v>67</v>
      </c>
      <c r="H47" s="204" t="s">
        <v>150</v>
      </c>
      <c r="I47" s="267" t="s">
        <v>122</v>
      </c>
      <c r="J47" s="204" t="s">
        <v>150</v>
      </c>
      <c r="K47" s="268" t="s">
        <v>0</v>
      </c>
      <c r="L47" s="207" t="str">
        <f>IF(OR(L45="",L46=""),"",L45+L46)</f>
        <v/>
      </c>
      <c r="N47" s="210" t="s">
        <v>150</v>
      </c>
      <c r="O47" s="198" t="s">
        <v>67</v>
      </c>
      <c r="P47" s="210" t="s">
        <v>150</v>
      </c>
      <c r="R47" s="206" t="str">
        <f t="shared" si="11"/>
        <v/>
      </c>
      <c r="S47" s="198" t="s">
        <v>67</v>
      </c>
      <c r="T47" s="206" t="str">
        <f t="shared" si="12"/>
        <v>-</v>
      </c>
      <c r="U47" s="343" t="s">
        <v>122</v>
      </c>
      <c r="V47" s="204" t="s">
        <v>239</v>
      </c>
      <c r="W47" s="199" t="s">
        <v>0</v>
      </c>
      <c r="X47" s="207" t="str">
        <f>IF(OR(X45="",X46=""),"",X45+X46)</f>
        <v/>
      </c>
      <c r="Z47" s="207" t="str">
        <f>IF(X47="",L47,IF(OR(L47-X47=0,L47-X47&lt;0),"-",L47-X47))</f>
        <v/>
      </c>
      <c r="AB47" s="208" t="s">
        <v>204</v>
      </c>
    </row>
    <row r="49" spans="3:4" x14ac:dyDescent="0.45">
      <c r="C49" s="200" t="s">
        <v>206</v>
      </c>
      <c r="D49" s="200"/>
    </row>
    <row r="50" spans="3:4" x14ac:dyDescent="0.45">
      <c r="C50" s="200" t="s">
        <v>207</v>
      </c>
      <c r="D50" s="200"/>
    </row>
    <row r="51" spans="3:4" x14ac:dyDescent="0.45">
      <c r="C51" s="200" t="s">
        <v>153</v>
      </c>
      <c r="D51" s="200"/>
    </row>
    <row r="52" spans="3:4" x14ac:dyDescent="0.45">
      <c r="C52" s="200" t="s">
        <v>154</v>
      </c>
      <c r="D52" s="200"/>
    </row>
  </sheetData>
  <sheetProtection insertRows="0" deleteRows="0"/>
  <mergeCells count="4">
    <mergeCell ref="F4:L4"/>
    <mergeCell ref="N4:P4"/>
    <mergeCell ref="R4:X4"/>
    <mergeCell ref="AB4:AB5"/>
  </mergeCells>
  <phoneticPr fontId="1"/>
  <printOptions horizontalCentered="1"/>
  <pageMargins left="0.70866141732283472" right="0.70866141732283472" top="0.55118110236220474" bottom="0.35433070866141736" header="0.31496062992125984" footer="0.31496062992125984"/>
  <pageSetup paperSize="9" scale="4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BO119"/>
  <sheetViews>
    <sheetView showGridLines="0" view="pageBreakPreview" zoomScaleNormal="55" zoomScaleSheetLayoutView="100" workbookViewId="0"/>
  </sheetViews>
  <sheetFormatPr defaultColWidth="4.5" defaultRowHeight="14.4" x14ac:dyDescent="0.45"/>
  <cols>
    <col min="1" max="1" width="0.8984375" style="138" customWidth="1"/>
    <col min="2" max="6" width="5.69921875" style="138" customWidth="1"/>
    <col min="7" max="8" width="8.09765625" style="138" customWidth="1"/>
    <col min="9" max="10" width="3.19921875" style="138" customWidth="1"/>
    <col min="11" max="62" width="5.69921875" style="138" customWidth="1"/>
    <col min="63" max="63" width="1.09765625" style="138" customWidth="1"/>
    <col min="64" max="16384" width="4.5" style="138"/>
  </cols>
  <sheetData>
    <row r="1" spans="2:67" s="91" customFormat="1" ht="20.25" customHeight="1" x14ac:dyDescent="0.45">
      <c r="G1" s="92" t="s">
        <v>250</v>
      </c>
      <c r="H1" s="92"/>
      <c r="I1" s="92"/>
      <c r="J1" s="92"/>
      <c r="M1" s="93" t="s">
        <v>60</v>
      </c>
      <c r="P1" s="92"/>
      <c r="Q1" s="92"/>
      <c r="R1" s="92"/>
      <c r="S1" s="92"/>
      <c r="T1" s="92"/>
      <c r="U1" s="92"/>
      <c r="V1" s="92"/>
      <c r="W1" s="92"/>
      <c r="AS1" s="95" t="s">
        <v>61</v>
      </c>
      <c r="AT1" s="598" t="s">
        <v>234</v>
      </c>
      <c r="AU1" s="598"/>
      <c r="AV1" s="598"/>
      <c r="AW1" s="598"/>
      <c r="AX1" s="598"/>
      <c r="AY1" s="598"/>
      <c r="AZ1" s="598"/>
      <c r="BA1" s="598"/>
      <c r="BB1" s="598"/>
      <c r="BC1" s="598"/>
      <c r="BD1" s="598"/>
      <c r="BE1" s="598"/>
      <c r="BF1" s="598"/>
      <c r="BG1" s="598"/>
      <c r="BH1" s="598"/>
      <c r="BI1" s="598"/>
      <c r="BJ1" s="95" t="s">
        <v>0</v>
      </c>
    </row>
    <row r="2" spans="2:67" s="102" customFormat="1" ht="20.25" customHeight="1" x14ac:dyDescent="0.45">
      <c r="J2" s="93"/>
      <c r="M2" s="93"/>
      <c r="N2" s="93"/>
      <c r="P2" s="95"/>
      <c r="Q2" s="95"/>
      <c r="R2" s="95"/>
      <c r="S2" s="95"/>
      <c r="T2" s="95"/>
      <c r="U2" s="95"/>
      <c r="V2" s="95"/>
      <c r="W2" s="95"/>
      <c r="AB2" s="2" t="s">
        <v>17</v>
      </c>
      <c r="AC2" s="352">
        <v>6</v>
      </c>
      <c r="AD2" s="352"/>
      <c r="AE2" s="2" t="s">
        <v>14</v>
      </c>
      <c r="AF2" s="436">
        <f>IF(AC2=0,"",YEAR(DATE(2018+AC2,1,1)))</f>
        <v>2024</v>
      </c>
      <c r="AG2" s="436"/>
      <c r="AH2" s="1" t="s">
        <v>18</v>
      </c>
      <c r="AI2" s="1" t="s">
        <v>19</v>
      </c>
      <c r="AJ2" s="352">
        <v>4</v>
      </c>
      <c r="AK2" s="352"/>
      <c r="AL2" s="1" t="s">
        <v>20</v>
      </c>
      <c r="AS2" s="95" t="s">
        <v>62</v>
      </c>
      <c r="AT2" s="350"/>
      <c r="AU2" s="350"/>
      <c r="AV2" s="350"/>
      <c r="AW2" s="350"/>
      <c r="AX2" s="350"/>
      <c r="AY2" s="350"/>
      <c r="AZ2" s="350"/>
      <c r="BA2" s="350"/>
      <c r="BB2" s="350"/>
      <c r="BC2" s="350"/>
      <c r="BD2" s="350"/>
      <c r="BE2" s="350"/>
      <c r="BF2" s="350"/>
      <c r="BG2" s="350"/>
      <c r="BH2" s="350"/>
      <c r="BI2" s="350"/>
      <c r="BJ2" s="95" t="s">
        <v>0</v>
      </c>
      <c r="BK2" s="95"/>
      <c r="BL2" s="95"/>
      <c r="BM2" s="95"/>
    </row>
    <row r="3" spans="2:67" s="102" customFormat="1" ht="20.25" customHeight="1" x14ac:dyDescent="0.45">
      <c r="J3" s="93"/>
      <c r="M3" s="93"/>
      <c r="O3" s="95"/>
      <c r="P3" s="95"/>
      <c r="Q3" s="95"/>
      <c r="R3" s="95"/>
      <c r="S3" s="95"/>
      <c r="T3" s="95"/>
      <c r="U3" s="95"/>
      <c r="AC3" s="213"/>
      <c r="AD3" s="213"/>
      <c r="AE3" s="214"/>
      <c r="AF3" s="215"/>
      <c r="AG3" s="214"/>
      <c r="BD3" s="103" t="s">
        <v>38</v>
      </c>
      <c r="BE3" s="431" t="s">
        <v>47</v>
      </c>
      <c r="BF3" s="432"/>
      <c r="BG3" s="432"/>
      <c r="BH3" s="433"/>
      <c r="BI3" s="95"/>
    </row>
    <row r="4" spans="2:67" s="102" customFormat="1" ht="20.25" customHeight="1" x14ac:dyDescent="0.45">
      <c r="B4" s="96"/>
      <c r="C4" s="96"/>
      <c r="D4" s="96"/>
      <c r="E4" s="96"/>
      <c r="F4" s="96"/>
      <c r="G4" s="96"/>
      <c r="H4" s="96"/>
      <c r="I4" s="96"/>
      <c r="J4" s="97"/>
      <c r="K4" s="96"/>
      <c r="L4" s="96"/>
      <c r="M4" s="97"/>
      <c r="N4" s="96"/>
      <c r="O4" s="98"/>
      <c r="P4" s="98"/>
      <c r="Q4" s="98"/>
      <c r="R4" s="98"/>
      <c r="S4" s="98"/>
      <c r="T4" s="98"/>
      <c r="U4" s="98"/>
      <c r="V4" s="96"/>
      <c r="W4" s="96"/>
      <c r="X4" s="96"/>
      <c r="Y4" s="96"/>
      <c r="Z4" s="96"/>
      <c r="AA4" s="96"/>
      <c r="AB4" s="96"/>
      <c r="AC4" s="99"/>
      <c r="AD4" s="99"/>
      <c r="AE4" s="100"/>
      <c r="AF4" s="101"/>
      <c r="AG4" s="100"/>
      <c r="AH4" s="96"/>
      <c r="AI4" s="96"/>
      <c r="AJ4" s="96"/>
      <c r="AK4" s="96"/>
      <c r="AL4" s="96"/>
      <c r="AM4" s="96"/>
      <c r="AN4" s="96"/>
      <c r="AO4" s="96"/>
      <c r="AP4" s="96"/>
      <c r="AQ4" s="96"/>
      <c r="AR4" s="96"/>
      <c r="BD4" s="103" t="s">
        <v>42</v>
      </c>
      <c r="BE4" s="431" t="s">
        <v>43</v>
      </c>
      <c r="BF4" s="432"/>
      <c r="BG4" s="432"/>
      <c r="BH4" s="433"/>
      <c r="BI4" s="95"/>
    </row>
    <row r="5" spans="2:67" s="102" customFormat="1" ht="9" customHeight="1" x14ac:dyDescent="0.45">
      <c r="B5" s="96"/>
      <c r="C5" s="96"/>
      <c r="D5" s="96"/>
      <c r="E5" s="96"/>
      <c r="F5" s="96"/>
      <c r="G5" s="96"/>
      <c r="H5" s="96"/>
      <c r="I5" s="96"/>
      <c r="J5" s="97"/>
      <c r="K5" s="96"/>
      <c r="L5" s="96"/>
      <c r="M5" s="97"/>
      <c r="N5" s="96"/>
      <c r="O5" s="98"/>
      <c r="P5" s="98"/>
      <c r="Q5" s="98"/>
      <c r="R5" s="98"/>
      <c r="S5" s="98"/>
      <c r="T5" s="98"/>
      <c r="U5" s="98"/>
      <c r="V5" s="96"/>
      <c r="W5" s="96"/>
      <c r="X5" s="96"/>
      <c r="Y5" s="96"/>
      <c r="Z5" s="96"/>
      <c r="AA5" s="96"/>
      <c r="AB5" s="96"/>
      <c r="AC5" s="104"/>
      <c r="AD5" s="104"/>
      <c r="AE5" s="96"/>
      <c r="AF5" s="96"/>
      <c r="AG5" s="96"/>
      <c r="AH5" s="96"/>
      <c r="AI5" s="96"/>
      <c r="AJ5" s="31"/>
      <c r="AK5" s="31"/>
      <c r="AL5" s="31"/>
      <c r="AM5" s="31"/>
      <c r="AN5" s="31"/>
      <c r="AO5" s="31"/>
      <c r="AP5" s="31"/>
      <c r="AQ5" s="31"/>
      <c r="AR5" s="31"/>
      <c r="AS5" s="91"/>
      <c r="AT5" s="91"/>
      <c r="AU5" s="91"/>
      <c r="AV5" s="91"/>
      <c r="AW5" s="91"/>
      <c r="AX5" s="91"/>
      <c r="AY5" s="91"/>
      <c r="AZ5" s="91"/>
      <c r="BA5" s="91"/>
      <c r="BB5" s="91"/>
      <c r="BC5" s="91"/>
      <c r="BD5" s="91"/>
      <c r="BE5" s="91"/>
      <c r="BF5" s="91"/>
      <c r="BG5" s="91"/>
      <c r="BH5" s="105"/>
      <c r="BI5" s="105"/>
    </row>
    <row r="6" spans="2:67" s="102" customFormat="1" ht="21" customHeight="1" x14ac:dyDescent="0.45">
      <c r="B6" s="106"/>
      <c r="C6" s="106"/>
      <c r="D6" s="106"/>
      <c r="E6" s="106"/>
      <c r="F6" s="106"/>
      <c r="G6" s="112"/>
      <c r="H6" s="112"/>
      <c r="I6" s="112"/>
      <c r="J6" s="112"/>
      <c r="K6" s="33"/>
      <c r="L6" s="33"/>
      <c r="M6" s="33"/>
      <c r="N6" s="25"/>
      <c r="O6" s="33"/>
      <c r="P6" s="33"/>
      <c r="Q6" s="33"/>
      <c r="R6" s="96"/>
      <c r="S6" s="96"/>
      <c r="T6" s="96"/>
      <c r="U6" s="96"/>
      <c r="V6" s="96"/>
      <c r="W6" s="96"/>
      <c r="X6" s="96"/>
      <c r="Y6" s="96"/>
      <c r="Z6" s="96"/>
      <c r="AA6" s="96"/>
      <c r="AB6" s="96"/>
      <c r="AC6" s="96"/>
      <c r="AD6" s="96"/>
      <c r="AE6" s="96"/>
      <c r="AF6" s="96"/>
      <c r="AG6" s="96"/>
      <c r="AH6" s="96"/>
      <c r="AI6" s="96"/>
      <c r="AJ6" s="31"/>
      <c r="AK6" s="31"/>
      <c r="AL6" s="31"/>
      <c r="AM6" s="31"/>
      <c r="AN6" s="31"/>
      <c r="AO6" s="31" t="s">
        <v>157</v>
      </c>
      <c r="AP6" s="31"/>
      <c r="AQ6" s="31"/>
      <c r="AR6" s="31"/>
      <c r="AS6" s="91"/>
      <c r="AT6" s="91"/>
      <c r="AU6" s="91"/>
      <c r="AW6" s="20"/>
      <c r="AX6" s="20"/>
      <c r="AY6" s="216"/>
      <c r="AZ6" s="91"/>
      <c r="BA6" s="355">
        <v>40</v>
      </c>
      <c r="BB6" s="356"/>
      <c r="BC6" s="233" t="s">
        <v>21</v>
      </c>
      <c r="BD6" s="181"/>
      <c r="BE6" s="355">
        <v>160</v>
      </c>
      <c r="BF6" s="356"/>
      <c r="BG6" s="216" t="s">
        <v>41</v>
      </c>
      <c r="BH6" s="91"/>
      <c r="BI6" s="105"/>
    </row>
    <row r="7" spans="2:67" s="102" customFormat="1" ht="5.25" customHeight="1" x14ac:dyDescent="0.45">
      <c r="B7" s="106"/>
      <c r="C7" s="106"/>
      <c r="D7" s="106"/>
      <c r="E7" s="106"/>
      <c r="F7" s="106"/>
      <c r="G7" s="36"/>
      <c r="H7" s="36"/>
      <c r="I7" s="36"/>
      <c r="J7" s="33"/>
      <c r="K7" s="33"/>
      <c r="L7" s="33"/>
      <c r="M7" s="25"/>
      <c r="N7" s="33"/>
      <c r="O7" s="33"/>
      <c r="P7" s="33"/>
      <c r="Q7" s="33"/>
      <c r="R7" s="96"/>
      <c r="S7" s="96"/>
      <c r="T7" s="96"/>
      <c r="U7" s="96"/>
      <c r="V7" s="96"/>
      <c r="W7" s="96"/>
      <c r="X7" s="96"/>
      <c r="Y7" s="96"/>
      <c r="Z7" s="96"/>
      <c r="AA7" s="96"/>
      <c r="AB7" s="96"/>
      <c r="AC7" s="96"/>
      <c r="AD7" s="96"/>
      <c r="AE7" s="96"/>
      <c r="AF7" s="96"/>
      <c r="AG7" s="96"/>
      <c r="AH7" s="96"/>
      <c r="AI7" s="96"/>
      <c r="AJ7" s="31"/>
      <c r="AK7" s="31"/>
      <c r="AL7" s="31"/>
      <c r="AM7" s="31"/>
      <c r="AN7" s="31"/>
      <c r="AO7" s="31"/>
      <c r="AP7" s="31"/>
      <c r="AQ7" s="31"/>
      <c r="AR7" s="31"/>
      <c r="AS7" s="31"/>
      <c r="AT7" s="31"/>
      <c r="AU7" s="31"/>
      <c r="AV7" s="31"/>
      <c r="AW7" s="31"/>
      <c r="AX7" s="31"/>
      <c r="AY7" s="31"/>
      <c r="AZ7" s="31"/>
      <c r="BA7" s="82"/>
      <c r="BB7" s="82"/>
      <c r="BC7" s="82"/>
      <c r="BD7" s="82"/>
      <c r="BE7" s="82"/>
      <c r="BF7" s="82"/>
      <c r="BG7" s="31"/>
      <c r="BH7" s="127"/>
      <c r="BI7" s="127"/>
      <c r="BJ7" s="96"/>
    </row>
    <row r="8" spans="2:67" s="102" customFormat="1" ht="21" customHeight="1" x14ac:dyDescent="0.45">
      <c r="B8" s="35"/>
      <c r="C8" s="35"/>
      <c r="D8" s="35"/>
      <c r="E8" s="35"/>
      <c r="F8" s="35"/>
      <c r="G8" s="25"/>
      <c r="H8" s="25"/>
      <c r="I8" s="25"/>
      <c r="J8" s="33"/>
      <c r="K8" s="33"/>
      <c r="L8" s="33"/>
      <c r="M8" s="25"/>
      <c r="N8" s="33"/>
      <c r="O8" s="33"/>
      <c r="P8" s="33"/>
      <c r="Q8" s="33"/>
      <c r="R8" s="96"/>
      <c r="S8" s="96"/>
      <c r="T8" s="96"/>
      <c r="U8" s="96"/>
      <c r="V8" s="96"/>
      <c r="W8" s="96"/>
      <c r="X8" s="96"/>
      <c r="Y8" s="96"/>
      <c r="Z8" s="96"/>
      <c r="AA8" s="96"/>
      <c r="AB8" s="96"/>
      <c r="AC8" s="96"/>
      <c r="AD8" s="96"/>
      <c r="AE8" s="96"/>
      <c r="AF8" s="96"/>
      <c r="AG8" s="96"/>
      <c r="AH8" s="96"/>
      <c r="AI8" s="96"/>
      <c r="AJ8" s="111"/>
      <c r="AK8" s="111"/>
      <c r="AL8" s="111"/>
      <c r="AM8" s="112"/>
      <c r="AN8" s="107"/>
      <c r="AO8" s="109"/>
      <c r="AP8" s="109"/>
      <c r="AQ8" s="31" t="s">
        <v>158</v>
      </c>
      <c r="AR8" s="20"/>
      <c r="AS8" s="31"/>
      <c r="AT8" s="112"/>
      <c r="AU8" s="112"/>
      <c r="AV8" s="30"/>
      <c r="AW8" s="31"/>
      <c r="AX8" s="116"/>
      <c r="AY8" s="116"/>
      <c r="AZ8" s="116"/>
      <c r="BA8" s="82"/>
      <c r="BB8" s="82"/>
      <c r="BC8" s="261" t="s">
        <v>159</v>
      </c>
      <c r="BD8" s="82"/>
      <c r="BE8" s="355"/>
      <c r="BF8" s="356"/>
      <c r="BG8" s="216" t="s">
        <v>160</v>
      </c>
      <c r="BH8" s="31"/>
      <c r="BI8" s="31"/>
      <c r="BJ8" s="96"/>
      <c r="BM8" s="95"/>
      <c r="BN8" s="95"/>
      <c r="BO8" s="95"/>
    </row>
    <row r="9" spans="2:67" ht="5.25" customHeight="1" thickBot="1" x14ac:dyDescent="0.5">
      <c r="B9" s="136"/>
      <c r="C9" s="136"/>
      <c r="D9" s="136"/>
      <c r="E9" s="136"/>
      <c r="F9" s="136"/>
      <c r="G9" s="137"/>
      <c r="H9" s="137"/>
      <c r="I9" s="137"/>
      <c r="J9" s="137"/>
      <c r="K9" s="136"/>
      <c r="L9" s="136"/>
      <c r="M9" s="136"/>
      <c r="N9" s="136"/>
      <c r="O9" s="136"/>
      <c r="P9" s="136"/>
      <c r="Q9" s="136"/>
      <c r="R9" s="136"/>
      <c r="S9" s="136"/>
      <c r="T9" s="136"/>
      <c r="U9" s="136"/>
      <c r="V9" s="136"/>
      <c r="W9" s="136"/>
      <c r="X9" s="136"/>
      <c r="Y9" s="136"/>
      <c r="Z9" s="136"/>
      <c r="AA9" s="136"/>
      <c r="AB9" s="136"/>
      <c r="AC9" s="137"/>
      <c r="AD9" s="136"/>
      <c r="AE9" s="136"/>
      <c r="AF9" s="136"/>
      <c r="AG9" s="136"/>
      <c r="AH9" s="136"/>
      <c r="AI9" s="136"/>
      <c r="AJ9" s="136"/>
      <c r="AK9" s="136"/>
      <c r="AL9" s="136"/>
      <c r="AM9" s="136"/>
      <c r="AN9" s="136"/>
      <c r="AO9" s="136"/>
      <c r="AP9" s="136"/>
      <c r="AQ9" s="136"/>
      <c r="AR9" s="136"/>
      <c r="AT9" s="165"/>
      <c r="BK9" s="139"/>
      <c r="BL9" s="139"/>
      <c r="BM9" s="139"/>
    </row>
    <row r="10" spans="2:67" ht="21.6" customHeight="1" x14ac:dyDescent="0.45">
      <c r="B10" s="599" t="s">
        <v>22</v>
      </c>
      <c r="C10" s="686" t="s">
        <v>161</v>
      </c>
      <c r="D10" s="445" t="s">
        <v>162</v>
      </c>
      <c r="E10" s="685"/>
      <c r="F10" s="689"/>
      <c r="G10" s="445" t="s">
        <v>163</v>
      </c>
      <c r="H10" s="447"/>
      <c r="I10" s="696" t="s">
        <v>164</v>
      </c>
      <c r="J10" s="697"/>
      <c r="K10" s="457" t="s">
        <v>165</v>
      </c>
      <c r="L10" s="446"/>
      <c r="M10" s="446"/>
      <c r="N10" s="447"/>
      <c r="O10" s="457" t="s">
        <v>166</v>
      </c>
      <c r="P10" s="446"/>
      <c r="Q10" s="446"/>
      <c r="R10" s="446"/>
      <c r="S10" s="447"/>
      <c r="T10" s="217"/>
      <c r="U10" s="217"/>
      <c r="V10" s="218"/>
      <c r="W10" s="684" t="s">
        <v>167</v>
      </c>
      <c r="X10" s="685"/>
      <c r="Y10" s="685"/>
      <c r="Z10" s="685"/>
      <c r="AA10" s="685"/>
      <c r="AB10" s="685"/>
      <c r="AC10" s="685"/>
      <c r="AD10" s="685"/>
      <c r="AE10" s="685"/>
      <c r="AF10" s="685"/>
      <c r="AG10" s="685"/>
      <c r="AH10" s="685"/>
      <c r="AI10" s="685"/>
      <c r="AJ10" s="685"/>
      <c r="AK10" s="685"/>
      <c r="AL10" s="685"/>
      <c r="AM10" s="685"/>
      <c r="AN10" s="685"/>
      <c r="AO10" s="685"/>
      <c r="AP10" s="685"/>
      <c r="AQ10" s="685"/>
      <c r="AR10" s="685"/>
      <c r="AS10" s="685"/>
      <c r="AT10" s="685"/>
      <c r="AU10" s="685"/>
      <c r="AV10" s="685"/>
      <c r="AW10" s="685"/>
      <c r="AX10" s="685"/>
      <c r="AY10" s="685"/>
      <c r="AZ10" s="685"/>
      <c r="BA10" s="685"/>
      <c r="BB10" s="603" t="str">
        <f>IF(BE3="４週","(12)1～4週目の勤務時間数合計","(12)1か月の勤務時間数　合計")</f>
        <v>(12)1～4週目の勤務時間数合計</v>
      </c>
      <c r="BC10" s="604"/>
      <c r="BD10" s="463" t="s">
        <v>168</v>
      </c>
      <c r="BE10" s="465"/>
      <c r="BF10" s="445" t="s">
        <v>169</v>
      </c>
      <c r="BG10" s="446"/>
      <c r="BH10" s="446"/>
      <c r="BI10" s="446"/>
      <c r="BJ10" s="460"/>
    </row>
    <row r="11" spans="2:67" ht="20.25" customHeight="1" x14ac:dyDescent="0.45">
      <c r="B11" s="600"/>
      <c r="C11" s="687"/>
      <c r="D11" s="690"/>
      <c r="E11" s="691"/>
      <c r="F11" s="692"/>
      <c r="G11" s="448"/>
      <c r="H11" s="450"/>
      <c r="I11" s="698"/>
      <c r="J11" s="699"/>
      <c r="K11" s="458"/>
      <c r="L11" s="449"/>
      <c r="M11" s="449"/>
      <c r="N11" s="450"/>
      <c r="O11" s="458"/>
      <c r="P11" s="449"/>
      <c r="Q11" s="449"/>
      <c r="R11" s="449"/>
      <c r="S11" s="450"/>
      <c r="T11" s="219"/>
      <c r="U11" s="219"/>
      <c r="V11" s="220"/>
      <c r="W11" s="609" t="s">
        <v>8</v>
      </c>
      <c r="X11" s="609"/>
      <c r="Y11" s="609"/>
      <c r="Z11" s="609"/>
      <c r="AA11" s="609"/>
      <c r="AB11" s="609"/>
      <c r="AC11" s="610"/>
      <c r="AD11" s="611" t="s">
        <v>9</v>
      </c>
      <c r="AE11" s="609"/>
      <c r="AF11" s="609"/>
      <c r="AG11" s="609"/>
      <c r="AH11" s="609"/>
      <c r="AI11" s="609"/>
      <c r="AJ11" s="610"/>
      <c r="AK11" s="611" t="s">
        <v>10</v>
      </c>
      <c r="AL11" s="609"/>
      <c r="AM11" s="609"/>
      <c r="AN11" s="609"/>
      <c r="AO11" s="609"/>
      <c r="AP11" s="609"/>
      <c r="AQ11" s="610"/>
      <c r="AR11" s="611" t="s">
        <v>11</v>
      </c>
      <c r="AS11" s="609"/>
      <c r="AT11" s="609"/>
      <c r="AU11" s="609"/>
      <c r="AV11" s="609"/>
      <c r="AW11" s="609"/>
      <c r="AX11" s="610"/>
      <c r="AY11" s="611" t="s">
        <v>12</v>
      </c>
      <c r="AZ11" s="609"/>
      <c r="BA11" s="609"/>
      <c r="BB11" s="605"/>
      <c r="BC11" s="606"/>
      <c r="BD11" s="466"/>
      <c r="BE11" s="468"/>
      <c r="BF11" s="448"/>
      <c r="BG11" s="449"/>
      <c r="BH11" s="449"/>
      <c r="BI11" s="449"/>
      <c r="BJ11" s="461"/>
    </row>
    <row r="12" spans="2:67" ht="20.25" customHeight="1" x14ac:dyDescent="0.45">
      <c r="B12" s="600"/>
      <c r="C12" s="687"/>
      <c r="D12" s="690"/>
      <c r="E12" s="691"/>
      <c r="F12" s="692"/>
      <c r="G12" s="448"/>
      <c r="H12" s="450"/>
      <c r="I12" s="698"/>
      <c r="J12" s="699"/>
      <c r="K12" s="458"/>
      <c r="L12" s="449"/>
      <c r="M12" s="449"/>
      <c r="N12" s="450"/>
      <c r="O12" s="458"/>
      <c r="P12" s="449"/>
      <c r="Q12" s="449"/>
      <c r="R12" s="449"/>
      <c r="S12" s="450"/>
      <c r="T12" s="219"/>
      <c r="U12" s="219"/>
      <c r="V12" s="220"/>
      <c r="W12" s="143">
        <v>1</v>
      </c>
      <c r="X12" s="141">
        <v>2</v>
      </c>
      <c r="Y12" s="141">
        <v>3</v>
      </c>
      <c r="Z12" s="141">
        <v>4</v>
      </c>
      <c r="AA12" s="141">
        <v>5</v>
      </c>
      <c r="AB12" s="141">
        <v>6</v>
      </c>
      <c r="AC12" s="142">
        <v>7</v>
      </c>
      <c r="AD12" s="140">
        <v>8</v>
      </c>
      <c r="AE12" s="141">
        <v>9</v>
      </c>
      <c r="AF12" s="141">
        <v>10</v>
      </c>
      <c r="AG12" s="141">
        <v>11</v>
      </c>
      <c r="AH12" s="141">
        <v>12</v>
      </c>
      <c r="AI12" s="141">
        <v>13</v>
      </c>
      <c r="AJ12" s="142">
        <v>14</v>
      </c>
      <c r="AK12" s="143">
        <v>15</v>
      </c>
      <c r="AL12" s="141">
        <v>16</v>
      </c>
      <c r="AM12" s="141">
        <v>17</v>
      </c>
      <c r="AN12" s="141">
        <v>18</v>
      </c>
      <c r="AO12" s="141">
        <v>19</v>
      </c>
      <c r="AP12" s="141">
        <v>20</v>
      </c>
      <c r="AQ12" s="142">
        <v>21</v>
      </c>
      <c r="AR12" s="140">
        <v>22</v>
      </c>
      <c r="AS12" s="141">
        <v>23</v>
      </c>
      <c r="AT12" s="141">
        <v>24</v>
      </c>
      <c r="AU12" s="141">
        <v>25</v>
      </c>
      <c r="AV12" s="141">
        <v>26</v>
      </c>
      <c r="AW12" s="141">
        <v>27</v>
      </c>
      <c r="AX12" s="142">
        <v>28</v>
      </c>
      <c r="AY12" s="144" t="str">
        <f>IF($BE$3="実績",IF(DAY(DATE($AF$2,$AJ$2,29))=29,29,""),"")</f>
        <v/>
      </c>
      <c r="AZ12" s="145" t="str">
        <f>IF($BE$3="実績",IF(DAY(DATE($AF$2,$AJ$2,30))=30,30,""),"")</f>
        <v/>
      </c>
      <c r="BA12" s="146" t="str">
        <f>IF($BE$3="実績",IF(DAY(DATE($AF$2,$AJ$2,31))=31,31,""),"")</f>
        <v/>
      </c>
      <c r="BB12" s="605"/>
      <c r="BC12" s="606"/>
      <c r="BD12" s="466"/>
      <c r="BE12" s="468"/>
      <c r="BF12" s="448"/>
      <c r="BG12" s="449"/>
      <c r="BH12" s="449"/>
      <c r="BI12" s="449"/>
      <c r="BJ12" s="461"/>
    </row>
    <row r="13" spans="2:67" ht="20.25" hidden="1" customHeight="1" x14ac:dyDescent="0.45">
      <c r="B13" s="600"/>
      <c r="C13" s="687"/>
      <c r="D13" s="690"/>
      <c r="E13" s="691"/>
      <c r="F13" s="692"/>
      <c r="G13" s="448"/>
      <c r="H13" s="450"/>
      <c r="I13" s="698"/>
      <c r="J13" s="699"/>
      <c r="K13" s="458"/>
      <c r="L13" s="449"/>
      <c r="M13" s="449"/>
      <c r="N13" s="450"/>
      <c r="O13" s="458"/>
      <c r="P13" s="449"/>
      <c r="Q13" s="449"/>
      <c r="R13" s="449"/>
      <c r="S13" s="450"/>
      <c r="T13" s="219"/>
      <c r="U13" s="219"/>
      <c r="V13" s="220"/>
      <c r="W13" s="143">
        <f>WEEKDAY(DATE($AF$2,$AJ$2,1))</f>
        <v>2</v>
      </c>
      <c r="X13" s="141">
        <f>WEEKDAY(DATE($AF$2,$AJ$2,2))</f>
        <v>3</v>
      </c>
      <c r="Y13" s="141">
        <f>WEEKDAY(DATE($AF$2,$AJ$2,3))</f>
        <v>4</v>
      </c>
      <c r="Z13" s="141">
        <f>WEEKDAY(DATE($AF$2,$AJ$2,4))</f>
        <v>5</v>
      </c>
      <c r="AA13" s="141">
        <f>WEEKDAY(DATE($AF$2,$AJ$2,5))</f>
        <v>6</v>
      </c>
      <c r="AB13" s="141">
        <f>WEEKDAY(DATE($AF$2,$AJ$2,6))</f>
        <v>7</v>
      </c>
      <c r="AC13" s="142">
        <f>WEEKDAY(DATE($AF$2,$AJ$2,7))</f>
        <v>1</v>
      </c>
      <c r="AD13" s="140">
        <f>WEEKDAY(DATE($AF$2,$AJ$2,8))</f>
        <v>2</v>
      </c>
      <c r="AE13" s="141">
        <f>WEEKDAY(DATE($AF$2,$AJ$2,9))</f>
        <v>3</v>
      </c>
      <c r="AF13" s="141">
        <f>WEEKDAY(DATE($AF$2,$AJ$2,10))</f>
        <v>4</v>
      </c>
      <c r="AG13" s="141">
        <f>WEEKDAY(DATE($AF$2,$AJ$2,11))</f>
        <v>5</v>
      </c>
      <c r="AH13" s="141">
        <f>WEEKDAY(DATE($AF$2,$AJ$2,12))</f>
        <v>6</v>
      </c>
      <c r="AI13" s="141">
        <f>WEEKDAY(DATE($AF$2,$AJ$2,13))</f>
        <v>7</v>
      </c>
      <c r="AJ13" s="142">
        <f>WEEKDAY(DATE($AF$2,$AJ$2,14))</f>
        <v>1</v>
      </c>
      <c r="AK13" s="140">
        <f>WEEKDAY(DATE($AF$2,$AJ$2,15))</f>
        <v>2</v>
      </c>
      <c r="AL13" s="141">
        <f>WEEKDAY(DATE($AF$2,$AJ$2,16))</f>
        <v>3</v>
      </c>
      <c r="AM13" s="141">
        <f>WEEKDAY(DATE($AF$2,$AJ$2,17))</f>
        <v>4</v>
      </c>
      <c r="AN13" s="141">
        <f>WEEKDAY(DATE($AF$2,$AJ$2,18))</f>
        <v>5</v>
      </c>
      <c r="AO13" s="141">
        <f>WEEKDAY(DATE($AF$2,$AJ$2,19))</f>
        <v>6</v>
      </c>
      <c r="AP13" s="141">
        <f>WEEKDAY(DATE($AF$2,$AJ$2,20))</f>
        <v>7</v>
      </c>
      <c r="AQ13" s="142">
        <f>WEEKDAY(DATE($AF$2,$AJ$2,21))</f>
        <v>1</v>
      </c>
      <c r="AR13" s="140">
        <f>WEEKDAY(DATE($AF$2,$AJ$2,22))</f>
        <v>2</v>
      </c>
      <c r="AS13" s="141">
        <f>WEEKDAY(DATE($AF$2,$AJ$2,23))</f>
        <v>3</v>
      </c>
      <c r="AT13" s="141">
        <f>WEEKDAY(DATE($AF$2,$AJ$2,24))</f>
        <v>4</v>
      </c>
      <c r="AU13" s="141">
        <f>WEEKDAY(DATE($AF$2,$AJ$2,25))</f>
        <v>5</v>
      </c>
      <c r="AV13" s="141">
        <f>WEEKDAY(DATE($AF$2,$AJ$2,26))</f>
        <v>6</v>
      </c>
      <c r="AW13" s="141">
        <f>WEEKDAY(DATE($AF$2,$AJ$2,27))</f>
        <v>7</v>
      </c>
      <c r="AX13" s="142">
        <f>WEEKDAY(DATE($AF$2,$AJ$2,28))</f>
        <v>1</v>
      </c>
      <c r="AY13" s="140">
        <f>IF(AY12=29,WEEKDAY(DATE($AF$2,$AJ$2,29)),0)</f>
        <v>0</v>
      </c>
      <c r="AZ13" s="141">
        <f>IF(AZ12=30,WEEKDAY(DATE($AF$2,$AJ$2,30)),0)</f>
        <v>0</v>
      </c>
      <c r="BA13" s="142">
        <f>IF(BA12=31,WEEKDAY(DATE($AF$2,$AJ$2,31)),0)</f>
        <v>0</v>
      </c>
      <c r="BB13" s="605"/>
      <c r="BC13" s="606"/>
      <c r="BD13" s="466"/>
      <c r="BE13" s="468"/>
      <c r="BF13" s="448"/>
      <c r="BG13" s="449"/>
      <c r="BH13" s="449"/>
      <c r="BI13" s="449"/>
      <c r="BJ13" s="461"/>
    </row>
    <row r="14" spans="2:67" ht="20.25" customHeight="1" thickBot="1" x14ac:dyDescent="0.5">
      <c r="B14" s="601"/>
      <c r="C14" s="688"/>
      <c r="D14" s="693"/>
      <c r="E14" s="694"/>
      <c r="F14" s="695"/>
      <c r="G14" s="451"/>
      <c r="H14" s="453"/>
      <c r="I14" s="700"/>
      <c r="J14" s="701"/>
      <c r="K14" s="459"/>
      <c r="L14" s="452"/>
      <c r="M14" s="452"/>
      <c r="N14" s="453"/>
      <c r="O14" s="459"/>
      <c r="P14" s="452"/>
      <c r="Q14" s="452"/>
      <c r="R14" s="452"/>
      <c r="S14" s="453"/>
      <c r="T14" s="221"/>
      <c r="U14" s="221"/>
      <c r="V14" s="222"/>
      <c r="W14" s="223" t="str">
        <f>IF(W13=1,"日",IF(W13=2,"月",IF(W13=3,"火",IF(W13=4,"水",IF(W13=5,"木",IF(W13=6,"金","土"))))))</f>
        <v>月</v>
      </c>
      <c r="X14" s="148" t="str">
        <f t="shared" ref="X14:AX14" si="0">IF(X13=1,"日",IF(X13=2,"月",IF(X13=3,"火",IF(X13=4,"水",IF(X13=5,"木",IF(X13=6,"金","土"))))))</f>
        <v>火</v>
      </c>
      <c r="Y14" s="148" t="str">
        <f t="shared" si="0"/>
        <v>水</v>
      </c>
      <c r="Z14" s="148" t="str">
        <f t="shared" si="0"/>
        <v>木</v>
      </c>
      <c r="AA14" s="148" t="str">
        <f t="shared" si="0"/>
        <v>金</v>
      </c>
      <c r="AB14" s="148" t="str">
        <f t="shared" si="0"/>
        <v>土</v>
      </c>
      <c r="AC14" s="149" t="str">
        <f t="shared" si="0"/>
        <v>日</v>
      </c>
      <c r="AD14" s="147" t="str">
        <f>IF(AD13=1,"日",IF(AD13=2,"月",IF(AD13=3,"火",IF(AD13=4,"水",IF(AD13=5,"木",IF(AD13=6,"金","土"))))))</f>
        <v>月</v>
      </c>
      <c r="AE14" s="148" t="str">
        <f t="shared" si="0"/>
        <v>火</v>
      </c>
      <c r="AF14" s="148" t="str">
        <f t="shared" si="0"/>
        <v>水</v>
      </c>
      <c r="AG14" s="148" t="str">
        <f t="shared" si="0"/>
        <v>木</v>
      </c>
      <c r="AH14" s="148" t="str">
        <f t="shared" si="0"/>
        <v>金</v>
      </c>
      <c r="AI14" s="148" t="str">
        <f t="shared" si="0"/>
        <v>土</v>
      </c>
      <c r="AJ14" s="149" t="str">
        <f t="shared" si="0"/>
        <v>日</v>
      </c>
      <c r="AK14" s="147" t="str">
        <f>IF(AK13=1,"日",IF(AK13=2,"月",IF(AK13=3,"火",IF(AK13=4,"水",IF(AK13=5,"木",IF(AK13=6,"金","土"))))))</f>
        <v>月</v>
      </c>
      <c r="AL14" s="148" t="str">
        <f t="shared" si="0"/>
        <v>火</v>
      </c>
      <c r="AM14" s="148" t="str">
        <f t="shared" si="0"/>
        <v>水</v>
      </c>
      <c r="AN14" s="148" t="str">
        <f t="shared" si="0"/>
        <v>木</v>
      </c>
      <c r="AO14" s="148" t="str">
        <f t="shared" si="0"/>
        <v>金</v>
      </c>
      <c r="AP14" s="148" t="str">
        <f t="shared" si="0"/>
        <v>土</v>
      </c>
      <c r="AQ14" s="149" t="str">
        <f t="shared" si="0"/>
        <v>日</v>
      </c>
      <c r="AR14" s="147" t="str">
        <f>IF(AR13=1,"日",IF(AR13=2,"月",IF(AR13=3,"火",IF(AR13=4,"水",IF(AR13=5,"木",IF(AR13=6,"金","土"))))))</f>
        <v>月</v>
      </c>
      <c r="AS14" s="148" t="str">
        <f t="shared" si="0"/>
        <v>火</v>
      </c>
      <c r="AT14" s="148" t="str">
        <f t="shared" si="0"/>
        <v>水</v>
      </c>
      <c r="AU14" s="148" t="str">
        <f t="shared" si="0"/>
        <v>木</v>
      </c>
      <c r="AV14" s="148" t="str">
        <f t="shared" si="0"/>
        <v>金</v>
      </c>
      <c r="AW14" s="148" t="str">
        <f t="shared" si="0"/>
        <v>土</v>
      </c>
      <c r="AX14" s="149" t="str">
        <f t="shared" si="0"/>
        <v>日</v>
      </c>
      <c r="AY14" s="148" t="str">
        <f>IF(AY13=1,"日",IF(AY13=2,"月",IF(AY13=3,"火",IF(AY13=4,"水",IF(AY13=5,"木",IF(AY13=6,"金",IF(AY13=0,"","土")))))))</f>
        <v/>
      </c>
      <c r="AZ14" s="148" t="str">
        <f>IF(AZ13=1,"日",IF(AZ13=2,"月",IF(AZ13=3,"火",IF(AZ13=4,"水",IF(AZ13=5,"木",IF(AZ13=6,"金",IF(AZ13=0,"","土")))))))</f>
        <v/>
      </c>
      <c r="BA14" s="148" t="str">
        <f>IF(BA13=1,"日",IF(BA13=2,"月",IF(BA13=3,"火",IF(BA13=4,"水",IF(BA13=5,"木",IF(BA13=6,"金",IF(BA13=0,"","土")))))))</f>
        <v/>
      </c>
      <c r="BB14" s="607"/>
      <c r="BC14" s="608"/>
      <c r="BD14" s="469"/>
      <c r="BE14" s="471"/>
      <c r="BF14" s="451"/>
      <c r="BG14" s="452"/>
      <c r="BH14" s="452"/>
      <c r="BI14" s="452"/>
      <c r="BJ14" s="462"/>
    </row>
    <row r="15" spans="2:67" ht="20.25" customHeight="1" x14ac:dyDescent="0.45">
      <c r="B15" s="673">
        <f>B13+1</f>
        <v>1</v>
      </c>
      <c r="C15" s="678"/>
      <c r="D15" s="679"/>
      <c r="E15" s="680"/>
      <c r="F15" s="681"/>
      <c r="G15" s="626"/>
      <c r="H15" s="628"/>
      <c r="I15" s="488"/>
      <c r="J15" s="629"/>
      <c r="K15" s="682"/>
      <c r="L15" s="627"/>
      <c r="M15" s="627"/>
      <c r="N15" s="628"/>
      <c r="O15" s="398"/>
      <c r="P15" s="399"/>
      <c r="Q15" s="399"/>
      <c r="R15" s="399"/>
      <c r="S15" s="400"/>
      <c r="T15" s="237" t="s">
        <v>170</v>
      </c>
      <c r="U15" s="238"/>
      <c r="V15" s="239"/>
      <c r="W15" s="240"/>
      <c r="X15" s="241"/>
      <c r="Y15" s="241"/>
      <c r="Z15" s="241"/>
      <c r="AA15" s="241"/>
      <c r="AB15" s="241"/>
      <c r="AC15" s="242"/>
      <c r="AD15" s="240"/>
      <c r="AE15" s="241"/>
      <c r="AF15" s="241"/>
      <c r="AG15" s="241"/>
      <c r="AH15" s="241"/>
      <c r="AI15" s="241"/>
      <c r="AJ15" s="242"/>
      <c r="AK15" s="240"/>
      <c r="AL15" s="241"/>
      <c r="AM15" s="241"/>
      <c r="AN15" s="241"/>
      <c r="AO15" s="241"/>
      <c r="AP15" s="241"/>
      <c r="AQ15" s="242"/>
      <c r="AR15" s="240"/>
      <c r="AS15" s="241"/>
      <c r="AT15" s="241"/>
      <c r="AU15" s="241"/>
      <c r="AV15" s="241"/>
      <c r="AW15" s="241"/>
      <c r="AX15" s="242"/>
      <c r="AY15" s="240"/>
      <c r="AZ15" s="241"/>
      <c r="BA15" s="241"/>
      <c r="BB15" s="705"/>
      <c r="BC15" s="706"/>
      <c r="BD15" s="524"/>
      <c r="BE15" s="527"/>
      <c r="BF15" s="528"/>
      <c r="BG15" s="529"/>
      <c r="BH15" s="529"/>
      <c r="BI15" s="529"/>
      <c r="BJ15" s="530"/>
    </row>
    <row r="16" spans="2:67" ht="20.25" customHeight="1" x14ac:dyDescent="0.45">
      <c r="B16" s="674"/>
      <c r="C16" s="675"/>
      <c r="D16" s="676"/>
      <c r="E16" s="434"/>
      <c r="F16" s="677"/>
      <c r="G16" s="575"/>
      <c r="H16" s="577"/>
      <c r="I16" s="491"/>
      <c r="J16" s="613"/>
      <c r="K16" s="683"/>
      <c r="L16" s="576"/>
      <c r="M16" s="576"/>
      <c r="N16" s="577"/>
      <c r="O16" s="409"/>
      <c r="P16" s="410"/>
      <c r="Q16" s="410"/>
      <c r="R16" s="410"/>
      <c r="S16" s="411"/>
      <c r="T16" s="243" t="s">
        <v>171</v>
      </c>
      <c r="U16" s="244"/>
      <c r="V16" s="245"/>
      <c r="W16" s="176"/>
      <c r="X16" s="177"/>
      <c r="Y16" s="177"/>
      <c r="Z16" s="177"/>
      <c r="AA16" s="177"/>
      <c r="AB16" s="177"/>
      <c r="AC16" s="178"/>
      <c r="AD16" s="176"/>
      <c r="AE16" s="177"/>
      <c r="AF16" s="177"/>
      <c r="AG16" s="177"/>
      <c r="AH16" s="177"/>
      <c r="AI16" s="177"/>
      <c r="AJ16" s="178"/>
      <c r="AK16" s="176"/>
      <c r="AL16" s="177"/>
      <c r="AM16" s="177"/>
      <c r="AN16" s="177"/>
      <c r="AO16" s="177"/>
      <c r="AP16" s="177"/>
      <c r="AQ16" s="178"/>
      <c r="AR16" s="176"/>
      <c r="AS16" s="177"/>
      <c r="AT16" s="177"/>
      <c r="AU16" s="177"/>
      <c r="AV16" s="177"/>
      <c r="AW16" s="177"/>
      <c r="AX16" s="178"/>
      <c r="AY16" s="176"/>
      <c r="AZ16" s="177"/>
      <c r="BA16" s="177"/>
      <c r="BB16" s="636"/>
      <c r="BC16" s="543"/>
      <c r="BD16" s="540"/>
      <c r="BE16" s="543"/>
      <c r="BF16" s="531"/>
      <c r="BG16" s="532"/>
      <c r="BH16" s="532"/>
      <c r="BI16" s="532"/>
      <c r="BJ16" s="533"/>
    </row>
    <row r="17" spans="2:62" ht="20.25" customHeight="1" x14ac:dyDescent="0.45">
      <c r="B17" s="673">
        <f>B15+1</f>
        <v>2</v>
      </c>
      <c r="C17" s="675"/>
      <c r="D17" s="676"/>
      <c r="E17" s="434"/>
      <c r="F17" s="677"/>
      <c r="G17" s="572"/>
      <c r="H17" s="574"/>
      <c r="I17" s="556"/>
      <c r="J17" s="612"/>
      <c r="K17" s="702"/>
      <c r="L17" s="573"/>
      <c r="M17" s="573"/>
      <c r="N17" s="574"/>
      <c r="O17" s="409"/>
      <c r="P17" s="410"/>
      <c r="Q17" s="410"/>
      <c r="R17" s="410"/>
      <c r="S17" s="411"/>
      <c r="T17" s="246" t="s">
        <v>170</v>
      </c>
      <c r="U17" s="247"/>
      <c r="V17" s="248"/>
      <c r="W17" s="170"/>
      <c r="X17" s="171"/>
      <c r="Y17" s="171"/>
      <c r="Z17" s="171"/>
      <c r="AA17" s="171"/>
      <c r="AB17" s="171"/>
      <c r="AC17" s="172"/>
      <c r="AD17" s="170"/>
      <c r="AE17" s="171"/>
      <c r="AF17" s="171"/>
      <c r="AG17" s="171"/>
      <c r="AH17" s="171"/>
      <c r="AI17" s="171"/>
      <c r="AJ17" s="172"/>
      <c r="AK17" s="170"/>
      <c r="AL17" s="171"/>
      <c r="AM17" s="171"/>
      <c r="AN17" s="171"/>
      <c r="AO17" s="171"/>
      <c r="AP17" s="171"/>
      <c r="AQ17" s="172"/>
      <c r="AR17" s="170"/>
      <c r="AS17" s="171"/>
      <c r="AT17" s="171"/>
      <c r="AU17" s="171"/>
      <c r="AV17" s="171"/>
      <c r="AW17" s="171"/>
      <c r="AX17" s="172"/>
      <c r="AY17" s="170"/>
      <c r="AZ17" s="171"/>
      <c r="BA17" s="249"/>
      <c r="BB17" s="703"/>
      <c r="BC17" s="704"/>
      <c r="BD17" s="565"/>
      <c r="BE17" s="568"/>
      <c r="BF17" s="569"/>
      <c r="BG17" s="570"/>
      <c r="BH17" s="570"/>
      <c r="BI17" s="570"/>
      <c r="BJ17" s="571"/>
    </row>
    <row r="18" spans="2:62" ht="20.25" customHeight="1" x14ac:dyDescent="0.45">
      <c r="B18" s="674"/>
      <c r="C18" s="675"/>
      <c r="D18" s="676"/>
      <c r="E18" s="434"/>
      <c r="F18" s="677"/>
      <c r="G18" s="575"/>
      <c r="H18" s="577"/>
      <c r="I18" s="491"/>
      <c r="J18" s="613"/>
      <c r="K18" s="683"/>
      <c r="L18" s="576"/>
      <c r="M18" s="576"/>
      <c r="N18" s="577"/>
      <c r="O18" s="409"/>
      <c r="P18" s="410"/>
      <c r="Q18" s="410"/>
      <c r="R18" s="410"/>
      <c r="S18" s="411"/>
      <c r="T18" s="243" t="s">
        <v>171</v>
      </c>
      <c r="U18" s="244"/>
      <c r="V18" s="245"/>
      <c r="W18" s="176"/>
      <c r="X18" s="177"/>
      <c r="Y18" s="177"/>
      <c r="Z18" s="177"/>
      <c r="AA18" s="177"/>
      <c r="AB18" s="177"/>
      <c r="AC18" s="178"/>
      <c r="AD18" s="176"/>
      <c r="AE18" s="177"/>
      <c r="AF18" s="177"/>
      <c r="AG18" s="177"/>
      <c r="AH18" s="177"/>
      <c r="AI18" s="177"/>
      <c r="AJ18" s="178"/>
      <c r="AK18" s="176"/>
      <c r="AL18" s="177"/>
      <c r="AM18" s="177"/>
      <c r="AN18" s="177"/>
      <c r="AO18" s="177"/>
      <c r="AP18" s="177"/>
      <c r="AQ18" s="178"/>
      <c r="AR18" s="176"/>
      <c r="AS18" s="177"/>
      <c r="AT18" s="177"/>
      <c r="AU18" s="177"/>
      <c r="AV18" s="177"/>
      <c r="AW18" s="177"/>
      <c r="AX18" s="178"/>
      <c r="AY18" s="176"/>
      <c r="AZ18" s="177"/>
      <c r="BA18" s="177"/>
      <c r="BB18" s="636"/>
      <c r="BC18" s="543"/>
      <c r="BD18" s="540"/>
      <c r="BE18" s="543"/>
      <c r="BF18" s="531"/>
      <c r="BG18" s="532"/>
      <c r="BH18" s="532"/>
      <c r="BI18" s="532"/>
      <c r="BJ18" s="533"/>
    </row>
    <row r="19" spans="2:62" ht="20.25" customHeight="1" x14ac:dyDescent="0.45">
      <c r="B19" s="673">
        <f>B17+1</f>
        <v>3</v>
      </c>
      <c r="C19" s="675"/>
      <c r="D19" s="676"/>
      <c r="E19" s="434"/>
      <c r="F19" s="677"/>
      <c r="G19" s="572"/>
      <c r="H19" s="574"/>
      <c r="I19" s="556"/>
      <c r="J19" s="612"/>
      <c r="K19" s="702"/>
      <c r="L19" s="573"/>
      <c r="M19" s="573"/>
      <c r="N19" s="574"/>
      <c r="O19" s="409"/>
      <c r="P19" s="410"/>
      <c r="Q19" s="410"/>
      <c r="R19" s="410"/>
      <c r="S19" s="411"/>
      <c r="T19" s="246" t="s">
        <v>170</v>
      </c>
      <c r="U19" s="247"/>
      <c r="V19" s="248"/>
      <c r="W19" s="170"/>
      <c r="X19" s="171"/>
      <c r="Y19" s="171"/>
      <c r="Z19" s="171"/>
      <c r="AA19" s="171"/>
      <c r="AB19" s="171"/>
      <c r="AC19" s="172"/>
      <c r="AD19" s="170"/>
      <c r="AE19" s="171"/>
      <c r="AF19" s="171"/>
      <c r="AG19" s="171"/>
      <c r="AH19" s="171"/>
      <c r="AI19" s="171"/>
      <c r="AJ19" s="172"/>
      <c r="AK19" s="170"/>
      <c r="AL19" s="171"/>
      <c r="AM19" s="171"/>
      <c r="AN19" s="171"/>
      <c r="AO19" s="171"/>
      <c r="AP19" s="171"/>
      <c r="AQ19" s="172"/>
      <c r="AR19" s="170"/>
      <c r="AS19" s="171"/>
      <c r="AT19" s="171"/>
      <c r="AU19" s="171"/>
      <c r="AV19" s="171"/>
      <c r="AW19" s="171"/>
      <c r="AX19" s="172"/>
      <c r="AY19" s="170"/>
      <c r="AZ19" s="171"/>
      <c r="BA19" s="249"/>
      <c r="BB19" s="703"/>
      <c r="BC19" s="704"/>
      <c r="BD19" s="565"/>
      <c r="BE19" s="568"/>
      <c r="BF19" s="569"/>
      <c r="BG19" s="570"/>
      <c r="BH19" s="570"/>
      <c r="BI19" s="570"/>
      <c r="BJ19" s="571"/>
    </row>
    <row r="20" spans="2:62" ht="20.25" customHeight="1" x14ac:dyDescent="0.45">
      <c r="B20" s="674"/>
      <c r="C20" s="675"/>
      <c r="D20" s="676"/>
      <c r="E20" s="434"/>
      <c r="F20" s="677"/>
      <c r="G20" s="575"/>
      <c r="H20" s="577"/>
      <c r="I20" s="491"/>
      <c r="J20" s="613"/>
      <c r="K20" s="683"/>
      <c r="L20" s="576"/>
      <c r="M20" s="576"/>
      <c r="N20" s="577"/>
      <c r="O20" s="409"/>
      <c r="P20" s="410"/>
      <c r="Q20" s="410"/>
      <c r="R20" s="410"/>
      <c r="S20" s="411"/>
      <c r="T20" s="243" t="s">
        <v>171</v>
      </c>
      <c r="U20" s="244"/>
      <c r="V20" s="245"/>
      <c r="W20" s="176"/>
      <c r="X20" s="177"/>
      <c r="Y20" s="177"/>
      <c r="Z20" s="177"/>
      <c r="AA20" s="177"/>
      <c r="AB20" s="177"/>
      <c r="AC20" s="178"/>
      <c r="AD20" s="176"/>
      <c r="AE20" s="177"/>
      <c r="AF20" s="177"/>
      <c r="AG20" s="177"/>
      <c r="AH20" s="177"/>
      <c r="AI20" s="177"/>
      <c r="AJ20" s="178"/>
      <c r="AK20" s="176"/>
      <c r="AL20" s="177"/>
      <c r="AM20" s="177"/>
      <c r="AN20" s="177"/>
      <c r="AO20" s="177"/>
      <c r="AP20" s="177"/>
      <c r="AQ20" s="178"/>
      <c r="AR20" s="176"/>
      <c r="AS20" s="177"/>
      <c r="AT20" s="177"/>
      <c r="AU20" s="177"/>
      <c r="AV20" s="177"/>
      <c r="AW20" s="177"/>
      <c r="AX20" s="178"/>
      <c r="AY20" s="176"/>
      <c r="AZ20" s="177"/>
      <c r="BA20" s="177"/>
      <c r="BB20" s="636"/>
      <c r="BC20" s="543"/>
      <c r="BD20" s="540"/>
      <c r="BE20" s="543"/>
      <c r="BF20" s="531"/>
      <c r="BG20" s="532"/>
      <c r="BH20" s="532"/>
      <c r="BI20" s="532"/>
      <c r="BJ20" s="533"/>
    </row>
    <row r="21" spans="2:62" ht="20.25" customHeight="1" x14ac:dyDescent="0.45">
      <c r="B21" s="673">
        <f>B19+1</f>
        <v>4</v>
      </c>
      <c r="C21" s="675"/>
      <c r="D21" s="676"/>
      <c r="E21" s="434"/>
      <c r="F21" s="677"/>
      <c r="G21" s="572"/>
      <c r="H21" s="574"/>
      <c r="I21" s="556"/>
      <c r="J21" s="612"/>
      <c r="K21" s="702"/>
      <c r="L21" s="573"/>
      <c r="M21" s="573"/>
      <c r="N21" s="574"/>
      <c r="O21" s="409"/>
      <c r="P21" s="410"/>
      <c r="Q21" s="410"/>
      <c r="R21" s="410"/>
      <c r="S21" s="411"/>
      <c r="T21" s="246" t="s">
        <v>170</v>
      </c>
      <c r="U21" s="247"/>
      <c r="V21" s="248"/>
      <c r="W21" s="170"/>
      <c r="X21" s="171"/>
      <c r="Y21" s="171"/>
      <c r="Z21" s="171"/>
      <c r="AA21" s="171"/>
      <c r="AB21" s="171"/>
      <c r="AC21" s="172"/>
      <c r="AD21" s="170"/>
      <c r="AE21" s="171"/>
      <c r="AF21" s="171"/>
      <c r="AG21" s="171"/>
      <c r="AH21" s="171"/>
      <c r="AI21" s="171"/>
      <c r="AJ21" s="172"/>
      <c r="AK21" s="170"/>
      <c r="AL21" s="171"/>
      <c r="AM21" s="171"/>
      <c r="AN21" s="171"/>
      <c r="AO21" s="171"/>
      <c r="AP21" s="171"/>
      <c r="AQ21" s="172"/>
      <c r="AR21" s="170"/>
      <c r="AS21" s="171"/>
      <c r="AT21" s="171"/>
      <c r="AU21" s="171"/>
      <c r="AV21" s="171"/>
      <c r="AW21" s="171"/>
      <c r="AX21" s="172"/>
      <c r="AY21" s="170"/>
      <c r="AZ21" s="171"/>
      <c r="BA21" s="249"/>
      <c r="BB21" s="703"/>
      <c r="BC21" s="704"/>
      <c r="BD21" s="565"/>
      <c r="BE21" s="568"/>
      <c r="BF21" s="569"/>
      <c r="BG21" s="570"/>
      <c r="BH21" s="570"/>
      <c r="BI21" s="570"/>
      <c r="BJ21" s="571"/>
    </row>
    <row r="22" spans="2:62" ht="20.25" customHeight="1" x14ac:dyDescent="0.45">
      <c r="B22" s="674"/>
      <c r="C22" s="675"/>
      <c r="D22" s="676"/>
      <c r="E22" s="434"/>
      <c r="F22" s="677"/>
      <c r="G22" s="575"/>
      <c r="H22" s="577"/>
      <c r="I22" s="491"/>
      <c r="J22" s="613"/>
      <c r="K22" s="683"/>
      <c r="L22" s="576"/>
      <c r="M22" s="576"/>
      <c r="N22" s="577"/>
      <c r="O22" s="409"/>
      <c r="P22" s="410"/>
      <c r="Q22" s="410"/>
      <c r="R22" s="410"/>
      <c r="S22" s="411"/>
      <c r="T22" s="243" t="s">
        <v>171</v>
      </c>
      <c r="U22" s="244"/>
      <c r="V22" s="245"/>
      <c r="W22" s="176"/>
      <c r="X22" s="177"/>
      <c r="Y22" s="177"/>
      <c r="Z22" s="177"/>
      <c r="AA22" s="177"/>
      <c r="AB22" s="177"/>
      <c r="AC22" s="178"/>
      <c r="AD22" s="176"/>
      <c r="AE22" s="177"/>
      <c r="AF22" s="177"/>
      <c r="AG22" s="177"/>
      <c r="AH22" s="177"/>
      <c r="AI22" s="177"/>
      <c r="AJ22" s="178"/>
      <c r="AK22" s="176"/>
      <c r="AL22" s="177"/>
      <c r="AM22" s="177"/>
      <c r="AN22" s="177"/>
      <c r="AO22" s="177"/>
      <c r="AP22" s="177"/>
      <c r="AQ22" s="178"/>
      <c r="AR22" s="176"/>
      <c r="AS22" s="177"/>
      <c r="AT22" s="177"/>
      <c r="AU22" s="177"/>
      <c r="AV22" s="177"/>
      <c r="AW22" s="177"/>
      <c r="AX22" s="178"/>
      <c r="AY22" s="176"/>
      <c r="AZ22" s="177"/>
      <c r="BA22" s="177"/>
      <c r="BB22" s="636"/>
      <c r="BC22" s="543"/>
      <c r="BD22" s="540"/>
      <c r="BE22" s="543"/>
      <c r="BF22" s="531"/>
      <c r="BG22" s="532"/>
      <c r="BH22" s="532"/>
      <c r="BI22" s="532"/>
      <c r="BJ22" s="533"/>
    </row>
    <row r="23" spans="2:62" ht="20.25" customHeight="1" x14ac:dyDescent="0.45">
      <c r="B23" s="673">
        <f>B21+1</f>
        <v>5</v>
      </c>
      <c r="C23" s="675"/>
      <c r="D23" s="676"/>
      <c r="E23" s="434"/>
      <c r="F23" s="677"/>
      <c r="G23" s="572"/>
      <c r="H23" s="574"/>
      <c r="I23" s="556"/>
      <c r="J23" s="612"/>
      <c r="K23" s="702"/>
      <c r="L23" s="573"/>
      <c r="M23" s="573"/>
      <c r="N23" s="574"/>
      <c r="O23" s="409"/>
      <c r="P23" s="410"/>
      <c r="Q23" s="410"/>
      <c r="R23" s="410"/>
      <c r="S23" s="411"/>
      <c r="T23" s="246" t="s">
        <v>170</v>
      </c>
      <c r="U23" s="247"/>
      <c r="V23" s="248"/>
      <c r="W23" s="170"/>
      <c r="X23" s="171"/>
      <c r="Y23" s="171"/>
      <c r="Z23" s="171"/>
      <c r="AA23" s="171"/>
      <c r="AB23" s="171"/>
      <c r="AC23" s="172"/>
      <c r="AD23" s="170"/>
      <c r="AE23" s="171"/>
      <c r="AF23" s="171"/>
      <c r="AG23" s="171"/>
      <c r="AH23" s="171"/>
      <c r="AI23" s="171"/>
      <c r="AJ23" s="172"/>
      <c r="AK23" s="170"/>
      <c r="AL23" s="171"/>
      <c r="AM23" s="171"/>
      <c r="AN23" s="171"/>
      <c r="AO23" s="171"/>
      <c r="AP23" s="171"/>
      <c r="AQ23" s="172"/>
      <c r="AR23" s="170"/>
      <c r="AS23" s="171"/>
      <c r="AT23" s="171"/>
      <c r="AU23" s="171"/>
      <c r="AV23" s="171"/>
      <c r="AW23" s="171"/>
      <c r="AX23" s="172"/>
      <c r="AY23" s="170"/>
      <c r="AZ23" s="171"/>
      <c r="BA23" s="249"/>
      <c r="BB23" s="703"/>
      <c r="BC23" s="704"/>
      <c r="BD23" s="565"/>
      <c r="BE23" s="568"/>
      <c r="BF23" s="569"/>
      <c r="BG23" s="570"/>
      <c r="BH23" s="570"/>
      <c r="BI23" s="570"/>
      <c r="BJ23" s="571"/>
    </row>
    <row r="24" spans="2:62" ht="20.25" customHeight="1" x14ac:dyDescent="0.45">
      <c r="B24" s="674"/>
      <c r="C24" s="675"/>
      <c r="D24" s="676"/>
      <c r="E24" s="434"/>
      <c r="F24" s="677"/>
      <c r="G24" s="575"/>
      <c r="H24" s="577"/>
      <c r="I24" s="491"/>
      <c r="J24" s="613"/>
      <c r="K24" s="683"/>
      <c r="L24" s="576"/>
      <c r="M24" s="576"/>
      <c r="N24" s="577"/>
      <c r="O24" s="409"/>
      <c r="P24" s="410"/>
      <c r="Q24" s="410"/>
      <c r="R24" s="410"/>
      <c r="S24" s="411"/>
      <c r="T24" s="250" t="s">
        <v>171</v>
      </c>
      <c r="U24" s="251"/>
      <c r="V24" s="252"/>
      <c r="W24" s="176"/>
      <c r="X24" s="177"/>
      <c r="Y24" s="177"/>
      <c r="Z24" s="177"/>
      <c r="AA24" s="177"/>
      <c r="AB24" s="177"/>
      <c r="AC24" s="178"/>
      <c r="AD24" s="176"/>
      <c r="AE24" s="177"/>
      <c r="AF24" s="177"/>
      <c r="AG24" s="177"/>
      <c r="AH24" s="177"/>
      <c r="AI24" s="177"/>
      <c r="AJ24" s="178"/>
      <c r="AK24" s="176"/>
      <c r="AL24" s="177"/>
      <c r="AM24" s="177"/>
      <c r="AN24" s="177"/>
      <c r="AO24" s="177"/>
      <c r="AP24" s="177"/>
      <c r="AQ24" s="178"/>
      <c r="AR24" s="176"/>
      <c r="AS24" s="177"/>
      <c r="AT24" s="177"/>
      <c r="AU24" s="177"/>
      <c r="AV24" s="177"/>
      <c r="AW24" s="177"/>
      <c r="AX24" s="178"/>
      <c r="AY24" s="176"/>
      <c r="AZ24" s="177"/>
      <c r="BA24" s="177"/>
      <c r="BB24" s="636"/>
      <c r="BC24" s="543"/>
      <c r="BD24" s="540"/>
      <c r="BE24" s="543"/>
      <c r="BF24" s="531"/>
      <c r="BG24" s="532"/>
      <c r="BH24" s="532"/>
      <c r="BI24" s="532"/>
      <c r="BJ24" s="533"/>
    </row>
    <row r="25" spans="2:62" ht="20.25" customHeight="1" x14ac:dyDescent="0.45">
      <c r="B25" s="673">
        <f>B23+1</f>
        <v>6</v>
      </c>
      <c r="C25" s="675"/>
      <c r="D25" s="676"/>
      <c r="E25" s="434"/>
      <c r="F25" s="677"/>
      <c r="G25" s="572"/>
      <c r="H25" s="574"/>
      <c r="I25" s="556"/>
      <c r="J25" s="612"/>
      <c r="K25" s="702"/>
      <c r="L25" s="573"/>
      <c r="M25" s="573"/>
      <c r="N25" s="574"/>
      <c r="O25" s="409"/>
      <c r="P25" s="410"/>
      <c r="Q25" s="410"/>
      <c r="R25" s="410"/>
      <c r="S25" s="411"/>
      <c r="T25" s="253" t="s">
        <v>170</v>
      </c>
      <c r="U25" s="6"/>
      <c r="V25" s="254"/>
      <c r="W25" s="170"/>
      <c r="X25" s="171"/>
      <c r="Y25" s="171"/>
      <c r="Z25" s="171"/>
      <c r="AA25" s="171"/>
      <c r="AB25" s="171"/>
      <c r="AC25" s="172"/>
      <c r="AD25" s="170"/>
      <c r="AE25" s="171"/>
      <c r="AF25" s="171"/>
      <c r="AG25" s="171"/>
      <c r="AH25" s="171"/>
      <c r="AI25" s="171"/>
      <c r="AJ25" s="172"/>
      <c r="AK25" s="170"/>
      <c r="AL25" s="171"/>
      <c r="AM25" s="171"/>
      <c r="AN25" s="171"/>
      <c r="AO25" s="171"/>
      <c r="AP25" s="171"/>
      <c r="AQ25" s="172"/>
      <c r="AR25" s="170"/>
      <c r="AS25" s="171"/>
      <c r="AT25" s="171"/>
      <c r="AU25" s="171"/>
      <c r="AV25" s="171"/>
      <c r="AW25" s="171"/>
      <c r="AX25" s="172"/>
      <c r="AY25" s="170"/>
      <c r="AZ25" s="171"/>
      <c r="BA25" s="249"/>
      <c r="BB25" s="703"/>
      <c r="BC25" s="704"/>
      <c r="BD25" s="565"/>
      <c r="BE25" s="568"/>
      <c r="BF25" s="569"/>
      <c r="BG25" s="570"/>
      <c r="BH25" s="570"/>
      <c r="BI25" s="570"/>
      <c r="BJ25" s="571"/>
    </row>
    <row r="26" spans="2:62" ht="20.25" customHeight="1" x14ac:dyDescent="0.45">
      <c r="B26" s="674"/>
      <c r="C26" s="675"/>
      <c r="D26" s="676"/>
      <c r="E26" s="434"/>
      <c r="F26" s="677"/>
      <c r="G26" s="575"/>
      <c r="H26" s="577"/>
      <c r="I26" s="491"/>
      <c r="J26" s="613"/>
      <c r="K26" s="683"/>
      <c r="L26" s="576"/>
      <c r="M26" s="576"/>
      <c r="N26" s="577"/>
      <c r="O26" s="409"/>
      <c r="P26" s="410"/>
      <c r="Q26" s="410"/>
      <c r="R26" s="410"/>
      <c r="S26" s="411"/>
      <c r="T26" s="243" t="s">
        <v>171</v>
      </c>
      <c r="U26" s="244"/>
      <c r="V26" s="245"/>
      <c r="W26" s="176"/>
      <c r="X26" s="177"/>
      <c r="Y26" s="177"/>
      <c r="Z26" s="177"/>
      <c r="AA26" s="177"/>
      <c r="AB26" s="177"/>
      <c r="AC26" s="178"/>
      <c r="AD26" s="176"/>
      <c r="AE26" s="177"/>
      <c r="AF26" s="177"/>
      <c r="AG26" s="177"/>
      <c r="AH26" s="177"/>
      <c r="AI26" s="177"/>
      <c r="AJ26" s="178"/>
      <c r="AK26" s="176"/>
      <c r="AL26" s="177"/>
      <c r="AM26" s="177"/>
      <c r="AN26" s="177"/>
      <c r="AO26" s="177"/>
      <c r="AP26" s="177"/>
      <c r="AQ26" s="178"/>
      <c r="AR26" s="176"/>
      <c r="AS26" s="177"/>
      <c r="AT26" s="177"/>
      <c r="AU26" s="177"/>
      <c r="AV26" s="177"/>
      <c r="AW26" s="177"/>
      <c r="AX26" s="178"/>
      <c r="AY26" s="176"/>
      <c r="AZ26" s="177"/>
      <c r="BA26" s="177"/>
      <c r="BB26" s="636"/>
      <c r="BC26" s="543"/>
      <c r="BD26" s="540"/>
      <c r="BE26" s="543"/>
      <c r="BF26" s="531"/>
      <c r="BG26" s="532"/>
      <c r="BH26" s="532"/>
      <c r="BI26" s="532"/>
      <c r="BJ26" s="533"/>
    </row>
    <row r="27" spans="2:62" ht="20.25" customHeight="1" x14ac:dyDescent="0.45">
      <c r="B27" s="673">
        <f>B25+1</f>
        <v>7</v>
      </c>
      <c r="C27" s="675"/>
      <c r="D27" s="676"/>
      <c r="E27" s="434"/>
      <c r="F27" s="677"/>
      <c r="G27" s="572"/>
      <c r="H27" s="574"/>
      <c r="I27" s="556"/>
      <c r="J27" s="612"/>
      <c r="K27" s="702"/>
      <c r="L27" s="573"/>
      <c r="M27" s="573"/>
      <c r="N27" s="574"/>
      <c r="O27" s="409"/>
      <c r="P27" s="410"/>
      <c r="Q27" s="410"/>
      <c r="R27" s="410"/>
      <c r="S27" s="411"/>
      <c r="T27" s="246" t="s">
        <v>170</v>
      </c>
      <c r="U27" s="247"/>
      <c r="V27" s="248"/>
      <c r="W27" s="170"/>
      <c r="X27" s="171"/>
      <c r="Y27" s="171"/>
      <c r="Z27" s="171"/>
      <c r="AA27" s="171"/>
      <c r="AB27" s="171"/>
      <c r="AC27" s="172"/>
      <c r="AD27" s="170"/>
      <c r="AE27" s="171"/>
      <c r="AF27" s="171"/>
      <c r="AG27" s="171"/>
      <c r="AH27" s="171"/>
      <c r="AI27" s="171"/>
      <c r="AJ27" s="172"/>
      <c r="AK27" s="170"/>
      <c r="AL27" s="171"/>
      <c r="AM27" s="171"/>
      <c r="AN27" s="171"/>
      <c r="AO27" s="171"/>
      <c r="AP27" s="171"/>
      <c r="AQ27" s="172"/>
      <c r="AR27" s="170"/>
      <c r="AS27" s="171"/>
      <c r="AT27" s="171"/>
      <c r="AU27" s="171"/>
      <c r="AV27" s="171"/>
      <c r="AW27" s="171"/>
      <c r="AX27" s="172"/>
      <c r="AY27" s="170"/>
      <c r="AZ27" s="171"/>
      <c r="BA27" s="249"/>
      <c r="BB27" s="703"/>
      <c r="BC27" s="704"/>
      <c r="BD27" s="565"/>
      <c r="BE27" s="568"/>
      <c r="BF27" s="569"/>
      <c r="BG27" s="570"/>
      <c r="BH27" s="570"/>
      <c r="BI27" s="570"/>
      <c r="BJ27" s="571"/>
    </row>
    <row r="28" spans="2:62" ht="20.25" customHeight="1" x14ac:dyDescent="0.45">
      <c r="B28" s="674"/>
      <c r="C28" s="675"/>
      <c r="D28" s="676"/>
      <c r="E28" s="434"/>
      <c r="F28" s="677"/>
      <c r="G28" s="575"/>
      <c r="H28" s="577"/>
      <c r="I28" s="491"/>
      <c r="J28" s="613"/>
      <c r="K28" s="683"/>
      <c r="L28" s="576"/>
      <c r="M28" s="576"/>
      <c r="N28" s="577"/>
      <c r="O28" s="409"/>
      <c r="P28" s="410"/>
      <c r="Q28" s="410"/>
      <c r="R28" s="410"/>
      <c r="S28" s="411"/>
      <c r="T28" s="243" t="s">
        <v>171</v>
      </c>
      <c r="U28" s="244"/>
      <c r="V28" s="245"/>
      <c r="W28" s="176"/>
      <c r="X28" s="177"/>
      <c r="Y28" s="177"/>
      <c r="Z28" s="177"/>
      <c r="AA28" s="177"/>
      <c r="AB28" s="177"/>
      <c r="AC28" s="178"/>
      <c r="AD28" s="176"/>
      <c r="AE28" s="177"/>
      <c r="AF28" s="177"/>
      <c r="AG28" s="177"/>
      <c r="AH28" s="177"/>
      <c r="AI28" s="177"/>
      <c r="AJ28" s="178"/>
      <c r="AK28" s="176"/>
      <c r="AL28" s="177"/>
      <c r="AM28" s="177"/>
      <c r="AN28" s="177"/>
      <c r="AO28" s="177"/>
      <c r="AP28" s="177"/>
      <c r="AQ28" s="178"/>
      <c r="AR28" s="176"/>
      <c r="AS28" s="177"/>
      <c r="AT28" s="177"/>
      <c r="AU28" s="177"/>
      <c r="AV28" s="177"/>
      <c r="AW28" s="177"/>
      <c r="AX28" s="178"/>
      <c r="AY28" s="176"/>
      <c r="AZ28" s="177"/>
      <c r="BA28" s="177"/>
      <c r="BB28" s="636"/>
      <c r="BC28" s="543"/>
      <c r="BD28" s="540"/>
      <c r="BE28" s="543"/>
      <c r="BF28" s="531"/>
      <c r="BG28" s="532"/>
      <c r="BH28" s="532"/>
      <c r="BI28" s="532"/>
      <c r="BJ28" s="533"/>
    </row>
    <row r="29" spans="2:62" ht="20.25" customHeight="1" x14ac:dyDescent="0.45">
      <c r="B29" s="673">
        <f>B27+1</f>
        <v>8</v>
      </c>
      <c r="C29" s="675"/>
      <c r="D29" s="676"/>
      <c r="E29" s="434"/>
      <c r="F29" s="677"/>
      <c r="G29" s="572"/>
      <c r="H29" s="574"/>
      <c r="I29" s="556"/>
      <c r="J29" s="612"/>
      <c r="K29" s="702"/>
      <c r="L29" s="573"/>
      <c r="M29" s="573"/>
      <c r="N29" s="574"/>
      <c r="O29" s="409"/>
      <c r="P29" s="410"/>
      <c r="Q29" s="410"/>
      <c r="R29" s="410"/>
      <c r="S29" s="411"/>
      <c r="T29" s="246" t="s">
        <v>170</v>
      </c>
      <c r="U29" s="247"/>
      <c r="V29" s="248"/>
      <c r="W29" s="170"/>
      <c r="X29" s="171"/>
      <c r="Y29" s="171"/>
      <c r="Z29" s="171"/>
      <c r="AA29" s="171"/>
      <c r="AB29" s="171"/>
      <c r="AC29" s="172"/>
      <c r="AD29" s="170"/>
      <c r="AE29" s="171"/>
      <c r="AF29" s="171"/>
      <c r="AG29" s="171"/>
      <c r="AH29" s="171"/>
      <c r="AI29" s="171"/>
      <c r="AJ29" s="172"/>
      <c r="AK29" s="170"/>
      <c r="AL29" s="171"/>
      <c r="AM29" s="171"/>
      <c r="AN29" s="171"/>
      <c r="AO29" s="171"/>
      <c r="AP29" s="171"/>
      <c r="AQ29" s="172"/>
      <c r="AR29" s="170"/>
      <c r="AS29" s="171"/>
      <c r="AT29" s="171"/>
      <c r="AU29" s="171"/>
      <c r="AV29" s="171"/>
      <c r="AW29" s="171"/>
      <c r="AX29" s="172"/>
      <c r="AY29" s="170"/>
      <c r="AZ29" s="171"/>
      <c r="BA29" s="249"/>
      <c r="BB29" s="703"/>
      <c r="BC29" s="704"/>
      <c r="BD29" s="565"/>
      <c r="BE29" s="568"/>
      <c r="BF29" s="569"/>
      <c r="BG29" s="570"/>
      <c r="BH29" s="570"/>
      <c r="BI29" s="570"/>
      <c r="BJ29" s="571"/>
    </row>
    <row r="30" spans="2:62" ht="20.25" customHeight="1" x14ac:dyDescent="0.45">
      <c r="B30" s="674"/>
      <c r="C30" s="675"/>
      <c r="D30" s="676"/>
      <c r="E30" s="434"/>
      <c r="F30" s="677"/>
      <c r="G30" s="575"/>
      <c r="H30" s="577"/>
      <c r="I30" s="491"/>
      <c r="J30" s="613"/>
      <c r="K30" s="683"/>
      <c r="L30" s="576"/>
      <c r="M30" s="576"/>
      <c r="N30" s="577"/>
      <c r="O30" s="409"/>
      <c r="P30" s="410"/>
      <c r="Q30" s="410"/>
      <c r="R30" s="410"/>
      <c r="S30" s="411"/>
      <c r="T30" s="243" t="s">
        <v>171</v>
      </c>
      <c r="U30" s="244"/>
      <c r="V30" s="245"/>
      <c r="W30" s="176"/>
      <c r="X30" s="177"/>
      <c r="Y30" s="177"/>
      <c r="Z30" s="177"/>
      <c r="AA30" s="177"/>
      <c r="AB30" s="177"/>
      <c r="AC30" s="178"/>
      <c r="AD30" s="176"/>
      <c r="AE30" s="177"/>
      <c r="AF30" s="177"/>
      <c r="AG30" s="177"/>
      <c r="AH30" s="177"/>
      <c r="AI30" s="177"/>
      <c r="AJ30" s="178"/>
      <c r="AK30" s="176"/>
      <c r="AL30" s="177"/>
      <c r="AM30" s="177"/>
      <c r="AN30" s="177"/>
      <c r="AO30" s="177"/>
      <c r="AP30" s="177"/>
      <c r="AQ30" s="178"/>
      <c r="AR30" s="176"/>
      <c r="AS30" s="177"/>
      <c r="AT30" s="177"/>
      <c r="AU30" s="177"/>
      <c r="AV30" s="177"/>
      <c r="AW30" s="177"/>
      <c r="AX30" s="178"/>
      <c r="AY30" s="176"/>
      <c r="AZ30" s="177"/>
      <c r="BA30" s="177"/>
      <c r="BB30" s="636"/>
      <c r="BC30" s="543"/>
      <c r="BD30" s="540"/>
      <c r="BE30" s="543"/>
      <c r="BF30" s="531"/>
      <c r="BG30" s="532"/>
      <c r="BH30" s="532"/>
      <c r="BI30" s="532"/>
      <c r="BJ30" s="533"/>
    </row>
    <row r="31" spans="2:62" ht="20.25" customHeight="1" x14ac:dyDescent="0.45">
      <c r="B31" s="673">
        <f>B29+1</f>
        <v>9</v>
      </c>
      <c r="C31" s="675"/>
      <c r="D31" s="676"/>
      <c r="E31" s="434"/>
      <c r="F31" s="677"/>
      <c r="G31" s="572"/>
      <c r="H31" s="574"/>
      <c r="I31" s="556"/>
      <c r="J31" s="612"/>
      <c r="K31" s="702"/>
      <c r="L31" s="573"/>
      <c r="M31" s="573"/>
      <c r="N31" s="574"/>
      <c r="O31" s="409"/>
      <c r="P31" s="410"/>
      <c r="Q31" s="410"/>
      <c r="R31" s="410"/>
      <c r="S31" s="411"/>
      <c r="T31" s="246" t="s">
        <v>170</v>
      </c>
      <c r="U31" s="247"/>
      <c r="V31" s="248"/>
      <c r="W31" s="170"/>
      <c r="X31" s="171"/>
      <c r="Y31" s="171"/>
      <c r="Z31" s="171"/>
      <c r="AA31" s="171"/>
      <c r="AB31" s="171"/>
      <c r="AC31" s="172"/>
      <c r="AD31" s="170"/>
      <c r="AE31" s="171"/>
      <c r="AF31" s="171"/>
      <c r="AG31" s="171"/>
      <c r="AH31" s="171"/>
      <c r="AI31" s="171"/>
      <c r="AJ31" s="172"/>
      <c r="AK31" s="170"/>
      <c r="AL31" s="171"/>
      <c r="AM31" s="171"/>
      <c r="AN31" s="171"/>
      <c r="AO31" s="171"/>
      <c r="AP31" s="171"/>
      <c r="AQ31" s="172"/>
      <c r="AR31" s="170"/>
      <c r="AS31" s="171"/>
      <c r="AT31" s="171"/>
      <c r="AU31" s="171"/>
      <c r="AV31" s="171"/>
      <c r="AW31" s="171"/>
      <c r="AX31" s="172"/>
      <c r="AY31" s="170"/>
      <c r="AZ31" s="171"/>
      <c r="BA31" s="249"/>
      <c r="BB31" s="703"/>
      <c r="BC31" s="704"/>
      <c r="BD31" s="565"/>
      <c r="BE31" s="568"/>
      <c r="BF31" s="569"/>
      <c r="BG31" s="570"/>
      <c r="BH31" s="570"/>
      <c r="BI31" s="570"/>
      <c r="BJ31" s="571"/>
    </row>
    <row r="32" spans="2:62" ht="20.25" customHeight="1" x14ac:dyDescent="0.45">
      <c r="B32" s="674"/>
      <c r="C32" s="675"/>
      <c r="D32" s="676"/>
      <c r="E32" s="434"/>
      <c r="F32" s="677"/>
      <c r="G32" s="575"/>
      <c r="H32" s="577"/>
      <c r="I32" s="491"/>
      <c r="J32" s="613"/>
      <c r="K32" s="683"/>
      <c r="L32" s="576"/>
      <c r="M32" s="576"/>
      <c r="N32" s="577"/>
      <c r="O32" s="409"/>
      <c r="P32" s="410"/>
      <c r="Q32" s="410"/>
      <c r="R32" s="410"/>
      <c r="S32" s="411"/>
      <c r="T32" s="250" t="s">
        <v>171</v>
      </c>
      <c r="U32" s="251"/>
      <c r="V32" s="252"/>
      <c r="W32" s="176"/>
      <c r="X32" s="177"/>
      <c r="Y32" s="177"/>
      <c r="Z32" s="177"/>
      <c r="AA32" s="177"/>
      <c r="AB32" s="177"/>
      <c r="AC32" s="178"/>
      <c r="AD32" s="176"/>
      <c r="AE32" s="177"/>
      <c r="AF32" s="177"/>
      <c r="AG32" s="177"/>
      <c r="AH32" s="177"/>
      <c r="AI32" s="177"/>
      <c r="AJ32" s="178"/>
      <c r="AK32" s="176"/>
      <c r="AL32" s="177"/>
      <c r="AM32" s="177"/>
      <c r="AN32" s="177"/>
      <c r="AO32" s="177"/>
      <c r="AP32" s="177"/>
      <c r="AQ32" s="178"/>
      <c r="AR32" s="176"/>
      <c r="AS32" s="177"/>
      <c r="AT32" s="177"/>
      <c r="AU32" s="177"/>
      <c r="AV32" s="177"/>
      <c r="AW32" s="177"/>
      <c r="AX32" s="178"/>
      <c r="AY32" s="176"/>
      <c r="AZ32" s="177"/>
      <c r="BA32" s="177"/>
      <c r="BB32" s="636"/>
      <c r="BC32" s="543"/>
      <c r="BD32" s="540"/>
      <c r="BE32" s="543"/>
      <c r="BF32" s="531"/>
      <c r="BG32" s="532"/>
      <c r="BH32" s="532"/>
      <c r="BI32" s="532"/>
      <c r="BJ32" s="533"/>
    </row>
    <row r="33" spans="2:62" ht="20.25" customHeight="1" x14ac:dyDescent="0.45">
      <c r="B33" s="673">
        <f>B31+1</f>
        <v>10</v>
      </c>
      <c r="C33" s="675"/>
      <c r="D33" s="676"/>
      <c r="E33" s="434"/>
      <c r="F33" s="677"/>
      <c r="G33" s="572"/>
      <c r="H33" s="574"/>
      <c r="I33" s="556"/>
      <c r="J33" s="612"/>
      <c r="K33" s="702"/>
      <c r="L33" s="573"/>
      <c r="M33" s="573"/>
      <c r="N33" s="574"/>
      <c r="O33" s="409"/>
      <c r="P33" s="410"/>
      <c r="Q33" s="410"/>
      <c r="R33" s="410"/>
      <c r="S33" s="411"/>
      <c r="T33" s="253" t="s">
        <v>170</v>
      </c>
      <c r="U33" s="6"/>
      <c r="V33" s="254"/>
      <c r="W33" s="170"/>
      <c r="X33" s="171"/>
      <c r="Y33" s="171"/>
      <c r="Z33" s="171"/>
      <c r="AA33" s="171"/>
      <c r="AB33" s="171"/>
      <c r="AC33" s="172"/>
      <c r="AD33" s="170"/>
      <c r="AE33" s="171"/>
      <c r="AF33" s="171"/>
      <c r="AG33" s="171"/>
      <c r="AH33" s="171"/>
      <c r="AI33" s="171"/>
      <c r="AJ33" s="172"/>
      <c r="AK33" s="170"/>
      <c r="AL33" s="171"/>
      <c r="AM33" s="171"/>
      <c r="AN33" s="171"/>
      <c r="AO33" s="171"/>
      <c r="AP33" s="171"/>
      <c r="AQ33" s="172"/>
      <c r="AR33" s="170"/>
      <c r="AS33" s="171"/>
      <c r="AT33" s="171"/>
      <c r="AU33" s="171"/>
      <c r="AV33" s="171"/>
      <c r="AW33" s="171"/>
      <c r="AX33" s="172"/>
      <c r="AY33" s="170"/>
      <c r="AZ33" s="171"/>
      <c r="BA33" s="249"/>
      <c r="BB33" s="703"/>
      <c r="BC33" s="704"/>
      <c r="BD33" s="565"/>
      <c r="BE33" s="568"/>
      <c r="BF33" s="569"/>
      <c r="BG33" s="570"/>
      <c r="BH33" s="570"/>
      <c r="BI33" s="570"/>
      <c r="BJ33" s="571"/>
    </row>
    <row r="34" spans="2:62" ht="20.25" customHeight="1" x14ac:dyDescent="0.45">
      <c r="B34" s="674"/>
      <c r="C34" s="675"/>
      <c r="D34" s="676"/>
      <c r="E34" s="434"/>
      <c r="F34" s="677"/>
      <c r="G34" s="575"/>
      <c r="H34" s="577"/>
      <c r="I34" s="491"/>
      <c r="J34" s="613"/>
      <c r="K34" s="683"/>
      <c r="L34" s="576"/>
      <c r="M34" s="576"/>
      <c r="N34" s="577"/>
      <c r="O34" s="409"/>
      <c r="P34" s="410"/>
      <c r="Q34" s="410"/>
      <c r="R34" s="410"/>
      <c r="S34" s="411"/>
      <c r="T34" s="250" t="s">
        <v>171</v>
      </c>
      <c r="U34" s="251"/>
      <c r="V34" s="252"/>
      <c r="W34" s="176"/>
      <c r="X34" s="177"/>
      <c r="Y34" s="177"/>
      <c r="Z34" s="177"/>
      <c r="AA34" s="177"/>
      <c r="AB34" s="177"/>
      <c r="AC34" s="178"/>
      <c r="AD34" s="176"/>
      <c r="AE34" s="177"/>
      <c r="AF34" s="177"/>
      <c r="AG34" s="177"/>
      <c r="AH34" s="177"/>
      <c r="AI34" s="177"/>
      <c r="AJ34" s="178"/>
      <c r="AK34" s="176"/>
      <c r="AL34" s="177"/>
      <c r="AM34" s="177"/>
      <c r="AN34" s="177"/>
      <c r="AO34" s="177"/>
      <c r="AP34" s="177"/>
      <c r="AQ34" s="178"/>
      <c r="AR34" s="176"/>
      <c r="AS34" s="177"/>
      <c r="AT34" s="177"/>
      <c r="AU34" s="177"/>
      <c r="AV34" s="177"/>
      <c r="AW34" s="177"/>
      <c r="AX34" s="178"/>
      <c r="AY34" s="176"/>
      <c r="AZ34" s="177"/>
      <c r="BA34" s="177"/>
      <c r="BB34" s="636"/>
      <c r="BC34" s="543"/>
      <c r="BD34" s="540"/>
      <c r="BE34" s="543"/>
      <c r="BF34" s="531"/>
      <c r="BG34" s="532"/>
      <c r="BH34" s="532"/>
      <c r="BI34" s="532"/>
      <c r="BJ34" s="533"/>
    </row>
    <row r="35" spans="2:62" ht="20.25" customHeight="1" x14ac:dyDescent="0.45">
      <c r="B35" s="673">
        <f>B33+1</f>
        <v>11</v>
      </c>
      <c r="C35" s="675"/>
      <c r="D35" s="676"/>
      <c r="E35" s="434"/>
      <c r="F35" s="677"/>
      <c r="G35" s="572"/>
      <c r="H35" s="574"/>
      <c r="I35" s="556"/>
      <c r="J35" s="612"/>
      <c r="K35" s="702"/>
      <c r="L35" s="573"/>
      <c r="M35" s="573"/>
      <c r="N35" s="574"/>
      <c r="O35" s="409"/>
      <c r="P35" s="410"/>
      <c r="Q35" s="410"/>
      <c r="R35" s="410"/>
      <c r="S35" s="411"/>
      <c r="T35" s="253" t="s">
        <v>170</v>
      </c>
      <c r="U35" s="6"/>
      <c r="V35" s="254"/>
      <c r="W35" s="170"/>
      <c r="X35" s="171"/>
      <c r="Y35" s="171"/>
      <c r="Z35" s="171"/>
      <c r="AA35" s="171"/>
      <c r="AB35" s="171"/>
      <c r="AC35" s="172"/>
      <c r="AD35" s="170"/>
      <c r="AE35" s="171"/>
      <c r="AF35" s="171"/>
      <c r="AG35" s="171"/>
      <c r="AH35" s="171"/>
      <c r="AI35" s="171"/>
      <c r="AJ35" s="172"/>
      <c r="AK35" s="170"/>
      <c r="AL35" s="171"/>
      <c r="AM35" s="171"/>
      <c r="AN35" s="171"/>
      <c r="AO35" s="171"/>
      <c r="AP35" s="171"/>
      <c r="AQ35" s="172"/>
      <c r="AR35" s="170"/>
      <c r="AS35" s="171"/>
      <c r="AT35" s="171"/>
      <c r="AU35" s="171"/>
      <c r="AV35" s="171"/>
      <c r="AW35" s="171"/>
      <c r="AX35" s="172"/>
      <c r="AY35" s="170"/>
      <c r="AZ35" s="171"/>
      <c r="BA35" s="249"/>
      <c r="BB35" s="703"/>
      <c r="BC35" s="704"/>
      <c r="BD35" s="565"/>
      <c r="BE35" s="568"/>
      <c r="BF35" s="569"/>
      <c r="BG35" s="570"/>
      <c r="BH35" s="570"/>
      <c r="BI35" s="570"/>
      <c r="BJ35" s="571"/>
    </row>
    <row r="36" spans="2:62" ht="20.25" customHeight="1" x14ac:dyDescent="0.45">
      <c r="B36" s="674"/>
      <c r="C36" s="675"/>
      <c r="D36" s="676"/>
      <c r="E36" s="434"/>
      <c r="F36" s="677"/>
      <c r="G36" s="575"/>
      <c r="H36" s="577"/>
      <c r="I36" s="491"/>
      <c r="J36" s="613"/>
      <c r="K36" s="683"/>
      <c r="L36" s="576"/>
      <c r="M36" s="576"/>
      <c r="N36" s="577"/>
      <c r="O36" s="409"/>
      <c r="P36" s="410"/>
      <c r="Q36" s="410"/>
      <c r="R36" s="410"/>
      <c r="S36" s="411"/>
      <c r="T36" s="250" t="s">
        <v>171</v>
      </c>
      <c r="U36" s="251"/>
      <c r="V36" s="252"/>
      <c r="W36" s="176"/>
      <c r="X36" s="177"/>
      <c r="Y36" s="177"/>
      <c r="Z36" s="177"/>
      <c r="AA36" s="177"/>
      <c r="AB36" s="177"/>
      <c r="AC36" s="178"/>
      <c r="AD36" s="176"/>
      <c r="AE36" s="177"/>
      <c r="AF36" s="177"/>
      <c r="AG36" s="177"/>
      <c r="AH36" s="177"/>
      <c r="AI36" s="177"/>
      <c r="AJ36" s="178"/>
      <c r="AK36" s="176"/>
      <c r="AL36" s="177"/>
      <c r="AM36" s="177"/>
      <c r="AN36" s="177"/>
      <c r="AO36" s="177"/>
      <c r="AP36" s="177"/>
      <c r="AQ36" s="178"/>
      <c r="AR36" s="176"/>
      <c r="AS36" s="177"/>
      <c r="AT36" s="177"/>
      <c r="AU36" s="177"/>
      <c r="AV36" s="177"/>
      <c r="AW36" s="177"/>
      <c r="AX36" s="178"/>
      <c r="AY36" s="176"/>
      <c r="AZ36" s="177"/>
      <c r="BA36" s="177"/>
      <c r="BB36" s="636"/>
      <c r="BC36" s="543"/>
      <c r="BD36" s="540"/>
      <c r="BE36" s="543"/>
      <c r="BF36" s="531"/>
      <c r="BG36" s="532"/>
      <c r="BH36" s="532"/>
      <c r="BI36" s="532"/>
      <c r="BJ36" s="533"/>
    </row>
    <row r="37" spans="2:62" ht="20.25" customHeight="1" x14ac:dyDescent="0.45">
      <c r="B37" s="673">
        <f>B35+1</f>
        <v>12</v>
      </c>
      <c r="C37" s="675"/>
      <c r="D37" s="676"/>
      <c r="E37" s="434"/>
      <c r="F37" s="677"/>
      <c r="G37" s="572"/>
      <c r="H37" s="574"/>
      <c r="I37" s="556"/>
      <c r="J37" s="612"/>
      <c r="K37" s="702"/>
      <c r="L37" s="573"/>
      <c r="M37" s="573"/>
      <c r="N37" s="574"/>
      <c r="O37" s="409"/>
      <c r="P37" s="410"/>
      <c r="Q37" s="410"/>
      <c r="R37" s="410"/>
      <c r="S37" s="411"/>
      <c r="T37" s="253" t="s">
        <v>170</v>
      </c>
      <c r="U37" s="6"/>
      <c r="V37" s="254"/>
      <c r="W37" s="170"/>
      <c r="X37" s="171"/>
      <c r="Y37" s="171"/>
      <c r="Z37" s="171"/>
      <c r="AA37" s="171"/>
      <c r="AB37" s="171"/>
      <c r="AC37" s="172"/>
      <c r="AD37" s="170"/>
      <c r="AE37" s="171"/>
      <c r="AF37" s="171"/>
      <c r="AG37" s="171"/>
      <c r="AH37" s="171"/>
      <c r="AI37" s="171"/>
      <c r="AJ37" s="172"/>
      <c r="AK37" s="170"/>
      <c r="AL37" s="171"/>
      <c r="AM37" s="171"/>
      <c r="AN37" s="171"/>
      <c r="AO37" s="171"/>
      <c r="AP37" s="171"/>
      <c r="AQ37" s="172"/>
      <c r="AR37" s="170"/>
      <c r="AS37" s="171"/>
      <c r="AT37" s="171"/>
      <c r="AU37" s="171"/>
      <c r="AV37" s="171"/>
      <c r="AW37" s="171"/>
      <c r="AX37" s="172"/>
      <c r="AY37" s="170"/>
      <c r="AZ37" s="171"/>
      <c r="BA37" s="249"/>
      <c r="BB37" s="703"/>
      <c r="BC37" s="704"/>
      <c r="BD37" s="565"/>
      <c r="BE37" s="568"/>
      <c r="BF37" s="569"/>
      <c r="BG37" s="570"/>
      <c r="BH37" s="570"/>
      <c r="BI37" s="570"/>
      <c r="BJ37" s="571"/>
    </row>
    <row r="38" spans="2:62" ht="20.25" customHeight="1" x14ac:dyDescent="0.45">
      <c r="B38" s="674"/>
      <c r="C38" s="675"/>
      <c r="D38" s="676"/>
      <c r="E38" s="434"/>
      <c r="F38" s="677"/>
      <c r="G38" s="575"/>
      <c r="H38" s="577"/>
      <c r="I38" s="491"/>
      <c r="J38" s="613"/>
      <c r="K38" s="683"/>
      <c r="L38" s="576"/>
      <c r="M38" s="576"/>
      <c r="N38" s="577"/>
      <c r="O38" s="409"/>
      <c r="P38" s="410"/>
      <c r="Q38" s="410"/>
      <c r="R38" s="410"/>
      <c r="S38" s="411"/>
      <c r="T38" s="250" t="s">
        <v>171</v>
      </c>
      <c r="U38" s="251"/>
      <c r="V38" s="252"/>
      <c r="W38" s="176"/>
      <c r="X38" s="177"/>
      <c r="Y38" s="177"/>
      <c r="Z38" s="177"/>
      <c r="AA38" s="177"/>
      <c r="AB38" s="177"/>
      <c r="AC38" s="178"/>
      <c r="AD38" s="176"/>
      <c r="AE38" s="177"/>
      <c r="AF38" s="177"/>
      <c r="AG38" s="177"/>
      <c r="AH38" s="177"/>
      <c r="AI38" s="177"/>
      <c r="AJ38" s="178"/>
      <c r="AK38" s="176"/>
      <c r="AL38" s="177"/>
      <c r="AM38" s="177"/>
      <c r="AN38" s="177"/>
      <c r="AO38" s="177"/>
      <c r="AP38" s="177"/>
      <c r="AQ38" s="178"/>
      <c r="AR38" s="176"/>
      <c r="AS38" s="177"/>
      <c r="AT38" s="177"/>
      <c r="AU38" s="177"/>
      <c r="AV38" s="177"/>
      <c r="AW38" s="177"/>
      <c r="AX38" s="178"/>
      <c r="AY38" s="176"/>
      <c r="AZ38" s="177"/>
      <c r="BA38" s="177"/>
      <c r="BB38" s="636"/>
      <c r="BC38" s="543"/>
      <c r="BD38" s="540"/>
      <c r="BE38" s="543"/>
      <c r="BF38" s="531"/>
      <c r="BG38" s="532"/>
      <c r="BH38" s="532"/>
      <c r="BI38" s="532"/>
      <c r="BJ38" s="533"/>
    </row>
    <row r="39" spans="2:62" ht="20.25" customHeight="1" x14ac:dyDescent="0.45">
      <c r="B39" s="673">
        <f>B37+1</f>
        <v>13</v>
      </c>
      <c r="C39" s="675"/>
      <c r="D39" s="676"/>
      <c r="E39" s="434"/>
      <c r="F39" s="677"/>
      <c r="G39" s="572"/>
      <c r="H39" s="574"/>
      <c r="I39" s="556"/>
      <c r="J39" s="612"/>
      <c r="K39" s="702"/>
      <c r="L39" s="573"/>
      <c r="M39" s="573"/>
      <c r="N39" s="574"/>
      <c r="O39" s="409"/>
      <c r="P39" s="410"/>
      <c r="Q39" s="410"/>
      <c r="R39" s="410"/>
      <c r="S39" s="411"/>
      <c r="T39" s="253" t="s">
        <v>170</v>
      </c>
      <c r="U39" s="6"/>
      <c r="V39" s="254"/>
      <c r="W39" s="170"/>
      <c r="X39" s="171"/>
      <c r="Y39" s="171"/>
      <c r="Z39" s="171"/>
      <c r="AA39" s="171"/>
      <c r="AB39" s="171"/>
      <c r="AC39" s="172"/>
      <c r="AD39" s="170"/>
      <c r="AE39" s="171"/>
      <c r="AF39" s="171"/>
      <c r="AG39" s="171"/>
      <c r="AH39" s="171"/>
      <c r="AI39" s="171"/>
      <c r="AJ39" s="172"/>
      <c r="AK39" s="170"/>
      <c r="AL39" s="171"/>
      <c r="AM39" s="171"/>
      <c r="AN39" s="171"/>
      <c r="AO39" s="171"/>
      <c r="AP39" s="171"/>
      <c r="AQ39" s="172"/>
      <c r="AR39" s="170"/>
      <c r="AS39" s="171"/>
      <c r="AT39" s="171"/>
      <c r="AU39" s="171"/>
      <c r="AV39" s="171"/>
      <c r="AW39" s="171"/>
      <c r="AX39" s="172"/>
      <c r="AY39" s="170"/>
      <c r="AZ39" s="171"/>
      <c r="BA39" s="249"/>
      <c r="BB39" s="703"/>
      <c r="BC39" s="704"/>
      <c r="BD39" s="565"/>
      <c r="BE39" s="568"/>
      <c r="BF39" s="569"/>
      <c r="BG39" s="570"/>
      <c r="BH39" s="570"/>
      <c r="BI39" s="570"/>
      <c r="BJ39" s="571"/>
    </row>
    <row r="40" spans="2:62" ht="20.25" customHeight="1" x14ac:dyDescent="0.45">
      <c r="B40" s="674"/>
      <c r="C40" s="675"/>
      <c r="D40" s="676"/>
      <c r="E40" s="434"/>
      <c r="F40" s="677"/>
      <c r="G40" s="575"/>
      <c r="H40" s="577"/>
      <c r="I40" s="491"/>
      <c r="J40" s="613"/>
      <c r="K40" s="683"/>
      <c r="L40" s="576"/>
      <c r="M40" s="576"/>
      <c r="N40" s="577"/>
      <c r="O40" s="409"/>
      <c r="P40" s="410"/>
      <c r="Q40" s="410"/>
      <c r="R40" s="410"/>
      <c r="S40" s="411"/>
      <c r="T40" s="250" t="s">
        <v>171</v>
      </c>
      <c r="U40" s="251"/>
      <c r="V40" s="252"/>
      <c r="W40" s="176"/>
      <c r="X40" s="177"/>
      <c r="Y40" s="177"/>
      <c r="Z40" s="177"/>
      <c r="AA40" s="177"/>
      <c r="AB40" s="177"/>
      <c r="AC40" s="178"/>
      <c r="AD40" s="176"/>
      <c r="AE40" s="177"/>
      <c r="AF40" s="177"/>
      <c r="AG40" s="177"/>
      <c r="AH40" s="177"/>
      <c r="AI40" s="177"/>
      <c r="AJ40" s="178"/>
      <c r="AK40" s="176"/>
      <c r="AL40" s="177"/>
      <c r="AM40" s="177"/>
      <c r="AN40" s="177"/>
      <c r="AO40" s="177"/>
      <c r="AP40" s="177"/>
      <c r="AQ40" s="178"/>
      <c r="AR40" s="176"/>
      <c r="AS40" s="177"/>
      <c r="AT40" s="177"/>
      <c r="AU40" s="177"/>
      <c r="AV40" s="177"/>
      <c r="AW40" s="177"/>
      <c r="AX40" s="178"/>
      <c r="AY40" s="176"/>
      <c r="AZ40" s="177"/>
      <c r="BA40" s="177"/>
      <c r="BB40" s="636"/>
      <c r="BC40" s="543"/>
      <c r="BD40" s="540"/>
      <c r="BE40" s="543"/>
      <c r="BF40" s="531"/>
      <c r="BG40" s="532"/>
      <c r="BH40" s="532"/>
      <c r="BI40" s="532"/>
      <c r="BJ40" s="533"/>
    </row>
    <row r="41" spans="2:62" ht="20.25" customHeight="1" x14ac:dyDescent="0.45">
      <c r="B41" s="673">
        <f>B39+1</f>
        <v>14</v>
      </c>
      <c r="C41" s="675"/>
      <c r="D41" s="676"/>
      <c r="E41" s="434"/>
      <c r="F41" s="677"/>
      <c r="G41" s="572"/>
      <c r="H41" s="574"/>
      <c r="I41" s="556"/>
      <c r="J41" s="612"/>
      <c r="K41" s="702"/>
      <c r="L41" s="573"/>
      <c r="M41" s="573"/>
      <c r="N41" s="574"/>
      <c r="O41" s="409"/>
      <c r="P41" s="410"/>
      <c r="Q41" s="410"/>
      <c r="R41" s="410"/>
      <c r="S41" s="411"/>
      <c r="T41" s="253" t="s">
        <v>170</v>
      </c>
      <c r="U41" s="6"/>
      <c r="V41" s="254"/>
      <c r="W41" s="170"/>
      <c r="X41" s="171"/>
      <c r="Y41" s="171"/>
      <c r="Z41" s="171"/>
      <c r="AA41" s="171"/>
      <c r="AB41" s="171"/>
      <c r="AC41" s="172"/>
      <c r="AD41" s="170"/>
      <c r="AE41" s="171"/>
      <c r="AF41" s="171"/>
      <c r="AG41" s="171"/>
      <c r="AH41" s="171"/>
      <c r="AI41" s="171"/>
      <c r="AJ41" s="172"/>
      <c r="AK41" s="170"/>
      <c r="AL41" s="171"/>
      <c r="AM41" s="171"/>
      <c r="AN41" s="171"/>
      <c r="AO41" s="171"/>
      <c r="AP41" s="171"/>
      <c r="AQ41" s="172"/>
      <c r="AR41" s="170"/>
      <c r="AS41" s="171"/>
      <c r="AT41" s="171"/>
      <c r="AU41" s="171"/>
      <c r="AV41" s="171"/>
      <c r="AW41" s="171"/>
      <c r="AX41" s="172"/>
      <c r="AY41" s="170"/>
      <c r="AZ41" s="171"/>
      <c r="BA41" s="249"/>
      <c r="BB41" s="703"/>
      <c r="BC41" s="704"/>
      <c r="BD41" s="565"/>
      <c r="BE41" s="568"/>
      <c r="BF41" s="569"/>
      <c r="BG41" s="570"/>
      <c r="BH41" s="570"/>
      <c r="BI41" s="570"/>
      <c r="BJ41" s="571"/>
    </row>
    <row r="42" spans="2:62" ht="20.25" customHeight="1" x14ac:dyDescent="0.45">
      <c r="B42" s="674"/>
      <c r="C42" s="675"/>
      <c r="D42" s="676"/>
      <c r="E42" s="434"/>
      <c r="F42" s="677"/>
      <c r="G42" s="575"/>
      <c r="H42" s="577"/>
      <c r="I42" s="491"/>
      <c r="J42" s="613"/>
      <c r="K42" s="683"/>
      <c r="L42" s="576"/>
      <c r="M42" s="576"/>
      <c r="N42" s="577"/>
      <c r="O42" s="409"/>
      <c r="P42" s="410"/>
      <c r="Q42" s="410"/>
      <c r="R42" s="410"/>
      <c r="S42" s="411"/>
      <c r="T42" s="250" t="s">
        <v>171</v>
      </c>
      <c r="U42" s="251"/>
      <c r="V42" s="252"/>
      <c r="W42" s="176"/>
      <c r="X42" s="177"/>
      <c r="Y42" s="177"/>
      <c r="Z42" s="177"/>
      <c r="AA42" s="177"/>
      <c r="AB42" s="177"/>
      <c r="AC42" s="178"/>
      <c r="AD42" s="176"/>
      <c r="AE42" s="177"/>
      <c r="AF42" s="177"/>
      <c r="AG42" s="177"/>
      <c r="AH42" s="177"/>
      <c r="AI42" s="177"/>
      <c r="AJ42" s="178"/>
      <c r="AK42" s="176"/>
      <c r="AL42" s="177"/>
      <c r="AM42" s="177"/>
      <c r="AN42" s="177"/>
      <c r="AO42" s="177"/>
      <c r="AP42" s="177"/>
      <c r="AQ42" s="178"/>
      <c r="AR42" s="176"/>
      <c r="AS42" s="177"/>
      <c r="AT42" s="177"/>
      <c r="AU42" s="177"/>
      <c r="AV42" s="177"/>
      <c r="AW42" s="177"/>
      <c r="AX42" s="178"/>
      <c r="AY42" s="176"/>
      <c r="AZ42" s="177"/>
      <c r="BA42" s="177"/>
      <c r="BB42" s="636"/>
      <c r="BC42" s="543"/>
      <c r="BD42" s="540"/>
      <c r="BE42" s="543"/>
      <c r="BF42" s="531"/>
      <c r="BG42" s="532"/>
      <c r="BH42" s="532"/>
      <c r="BI42" s="532"/>
      <c r="BJ42" s="533"/>
    </row>
    <row r="43" spans="2:62" ht="20.25" customHeight="1" x14ac:dyDescent="0.45">
      <c r="B43" s="673">
        <f>B41+1</f>
        <v>15</v>
      </c>
      <c r="C43" s="675"/>
      <c r="D43" s="676"/>
      <c r="E43" s="434"/>
      <c r="F43" s="677"/>
      <c r="G43" s="572"/>
      <c r="H43" s="574"/>
      <c r="I43" s="556"/>
      <c r="J43" s="612"/>
      <c r="K43" s="702"/>
      <c r="L43" s="573"/>
      <c r="M43" s="573"/>
      <c r="N43" s="574"/>
      <c r="O43" s="409"/>
      <c r="P43" s="410"/>
      <c r="Q43" s="410"/>
      <c r="R43" s="410"/>
      <c r="S43" s="411"/>
      <c r="T43" s="253" t="s">
        <v>170</v>
      </c>
      <c r="U43" s="6"/>
      <c r="V43" s="254"/>
      <c r="W43" s="170"/>
      <c r="X43" s="171"/>
      <c r="Y43" s="171"/>
      <c r="Z43" s="171"/>
      <c r="AA43" s="171"/>
      <c r="AB43" s="171"/>
      <c r="AC43" s="172"/>
      <c r="AD43" s="170"/>
      <c r="AE43" s="171"/>
      <c r="AF43" s="171"/>
      <c r="AG43" s="171"/>
      <c r="AH43" s="171"/>
      <c r="AI43" s="171"/>
      <c r="AJ43" s="172"/>
      <c r="AK43" s="170"/>
      <c r="AL43" s="171"/>
      <c r="AM43" s="171"/>
      <c r="AN43" s="171"/>
      <c r="AO43" s="171"/>
      <c r="AP43" s="171"/>
      <c r="AQ43" s="172"/>
      <c r="AR43" s="170"/>
      <c r="AS43" s="171"/>
      <c r="AT43" s="171"/>
      <c r="AU43" s="171"/>
      <c r="AV43" s="171"/>
      <c r="AW43" s="171"/>
      <c r="AX43" s="172"/>
      <c r="AY43" s="170"/>
      <c r="AZ43" s="171"/>
      <c r="BA43" s="249"/>
      <c r="BB43" s="703"/>
      <c r="BC43" s="704"/>
      <c r="BD43" s="565"/>
      <c r="BE43" s="568"/>
      <c r="BF43" s="569"/>
      <c r="BG43" s="570"/>
      <c r="BH43" s="570"/>
      <c r="BI43" s="570"/>
      <c r="BJ43" s="571"/>
    </row>
    <row r="44" spans="2:62" ht="20.25" customHeight="1" x14ac:dyDescent="0.45">
      <c r="B44" s="674"/>
      <c r="C44" s="675"/>
      <c r="D44" s="676"/>
      <c r="E44" s="434"/>
      <c r="F44" s="677"/>
      <c r="G44" s="575"/>
      <c r="H44" s="577"/>
      <c r="I44" s="491"/>
      <c r="J44" s="613"/>
      <c r="K44" s="683"/>
      <c r="L44" s="576"/>
      <c r="M44" s="576"/>
      <c r="N44" s="577"/>
      <c r="O44" s="409"/>
      <c r="P44" s="410"/>
      <c r="Q44" s="410"/>
      <c r="R44" s="410"/>
      <c r="S44" s="411"/>
      <c r="T44" s="250" t="s">
        <v>171</v>
      </c>
      <c r="U44" s="251"/>
      <c r="V44" s="252"/>
      <c r="W44" s="176"/>
      <c r="X44" s="177"/>
      <c r="Y44" s="177"/>
      <c r="Z44" s="177"/>
      <c r="AA44" s="177"/>
      <c r="AB44" s="177"/>
      <c r="AC44" s="178"/>
      <c r="AD44" s="176"/>
      <c r="AE44" s="177"/>
      <c r="AF44" s="177"/>
      <c r="AG44" s="177"/>
      <c r="AH44" s="177"/>
      <c r="AI44" s="177"/>
      <c r="AJ44" s="178"/>
      <c r="AK44" s="176"/>
      <c r="AL44" s="177"/>
      <c r="AM44" s="177"/>
      <c r="AN44" s="177"/>
      <c r="AO44" s="177"/>
      <c r="AP44" s="177"/>
      <c r="AQ44" s="178"/>
      <c r="AR44" s="176"/>
      <c r="AS44" s="177"/>
      <c r="AT44" s="177"/>
      <c r="AU44" s="177"/>
      <c r="AV44" s="177"/>
      <c r="AW44" s="177"/>
      <c r="AX44" s="178"/>
      <c r="AY44" s="176"/>
      <c r="AZ44" s="177"/>
      <c r="BA44" s="177"/>
      <c r="BB44" s="636"/>
      <c r="BC44" s="543"/>
      <c r="BD44" s="540"/>
      <c r="BE44" s="543"/>
      <c r="BF44" s="531"/>
      <c r="BG44" s="532"/>
      <c r="BH44" s="532"/>
      <c r="BI44" s="532"/>
      <c r="BJ44" s="533"/>
    </row>
    <row r="45" spans="2:62" ht="20.25" customHeight="1" x14ac:dyDescent="0.45">
      <c r="B45" s="673">
        <f>B43+1</f>
        <v>16</v>
      </c>
      <c r="C45" s="675"/>
      <c r="D45" s="676"/>
      <c r="E45" s="434"/>
      <c r="F45" s="677"/>
      <c r="G45" s="572"/>
      <c r="H45" s="574"/>
      <c r="I45" s="556"/>
      <c r="J45" s="612"/>
      <c r="K45" s="702"/>
      <c r="L45" s="573"/>
      <c r="M45" s="573"/>
      <c r="N45" s="574"/>
      <c r="O45" s="409"/>
      <c r="P45" s="410"/>
      <c r="Q45" s="410"/>
      <c r="R45" s="410"/>
      <c r="S45" s="411"/>
      <c r="T45" s="253" t="s">
        <v>170</v>
      </c>
      <c r="U45" s="6"/>
      <c r="V45" s="254"/>
      <c r="W45" s="170"/>
      <c r="X45" s="171"/>
      <c r="Y45" s="171"/>
      <c r="Z45" s="171"/>
      <c r="AA45" s="171"/>
      <c r="AB45" s="171"/>
      <c r="AC45" s="172"/>
      <c r="AD45" s="170"/>
      <c r="AE45" s="171"/>
      <c r="AF45" s="171"/>
      <c r="AG45" s="171"/>
      <c r="AH45" s="171"/>
      <c r="AI45" s="171"/>
      <c r="AJ45" s="172"/>
      <c r="AK45" s="170"/>
      <c r="AL45" s="171"/>
      <c r="AM45" s="171"/>
      <c r="AN45" s="171"/>
      <c r="AO45" s="171"/>
      <c r="AP45" s="171"/>
      <c r="AQ45" s="172"/>
      <c r="AR45" s="170"/>
      <c r="AS45" s="171"/>
      <c r="AT45" s="171"/>
      <c r="AU45" s="171"/>
      <c r="AV45" s="171"/>
      <c r="AW45" s="171"/>
      <c r="AX45" s="172"/>
      <c r="AY45" s="170"/>
      <c r="AZ45" s="171"/>
      <c r="BA45" s="249"/>
      <c r="BB45" s="703"/>
      <c r="BC45" s="704"/>
      <c r="BD45" s="565"/>
      <c r="BE45" s="568"/>
      <c r="BF45" s="569"/>
      <c r="BG45" s="570"/>
      <c r="BH45" s="570"/>
      <c r="BI45" s="570"/>
      <c r="BJ45" s="571"/>
    </row>
    <row r="46" spans="2:62" ht="20.25" customHeight="1" x14ac:dyDescent="0.45">
      <c r="B46" s="674"/>
      <c r="C46" s="675"/>
      <c r="D46" s="676"/>
      <c r="E46" s="434"/>
      <c r="F46" s="677"/>
      <c r="G46" s="575"/>
      <c r="H46" s="577"/>
      <c r="I46" s="491"/>
      <c r="J46" s="613"/>
      <c r="K46" s="683"/>
      <c r="L46" s="576"/>
      <c r="M46" s="576"/>
      <c r="N46" s="577"/>
      <c r="O46" s="409"/>
      <c r="P46" s="410"/>
      <c r="Q46" s="410"/>
      <c r="R46" s="410"/>
      <c r="S46" s="411"/>
      <c r="T46" s="250" t="s">
        <v>171</v>
      </c>
      <c r="U46" s="251"/>
      <c r="V46" s="252"/>
      <c r="W46" s="176"/>
      <c r="X46" s="177"/>
      <c r="Y46" s="177"/>
      <c r="Z46" s="177"/>
      <c r="AA46" s="177"/>
      <c r="AB46" s="177"/>
      <c r="AC46" s="178"/>
      <c r="AD46" s="176"/>
      <c r="AE46" s="177"/>
      <c r="AF46" s="177"/>
      <c r="AG46" s="177"/>
      <c r="AH46" s="177"/>
      <c r="AI46" s="177"/>
      <c r="AJ46" s="178"/>
      <c r="AK46" s="176"/>
      <c r="AL46" s="177"/>
      <c r="AM46" s="177"/>
      <c r="AN46" s="177"/>
      <c r="AO46" s="177"/>
      <c r="AP46" s="177"/>
      <c r="AQ46" s="178"/>
      <c r="AR46" s="176"/>
      <c r="AS46" s="177"/>
      <c r="AT46" s="177"/>
      <c r="AU46" s="177"/>
      <c r="AV46" s="177"/>
      <c r="AW46" s="177"/>
      <c r="AX46" s="178"/>
      <c r="AY46" s="176"/>
      <c r="AZ46" s="177"/>
      <c r="BA46" s="177"/>
      <c r="BB46" s="636"/>
      <c r="BC46" s="543"/>
      <c r="BD46" s="540"/>
      <c r="BE46" s="543"/>
      <c r="BF46" s="531"/>
      <c r="BG46" s="532"/>
      <c r="BH46" s="532"/>
      <c r="BI46" s="532"/>
      <c r="BJ46" s="533"/>
    </row>
    <row r="47" spans="2:62" ht="20.25" customHeight="1" x14ac:dyDescent="0.45">
      <c r="B47" s="673">
        <f>B45+1</f>
        <v>17</v>
      </c>
      <c r="C47" s="675"/>
      <c r="D47" s="676"/>
      <c r="E47" s="434"/>
      <c r="F47" s="677"/>
      <c r="G47" s="572"/>
      <c r="H47" s="574"/>
      <c r="I47" s="556"/>
      <c r="J47" s="612"/>
      <c r="K47" s="702"/>
      <c r="L47" s="573"/>
      <c r="M47" s="573"/>
      <c r="N47" s="574"/>
      <c r="O47" s="409"/>
      <c r="P47" s="410"/>
      <c r="Q47" s="410"/>
      <c r="R47" s="410"/>
      <c r="S47" s="411"/>
      <c r="T47" s="253" t="s">
        <v>170</v>
      </c>
      <c r="U47" s="6"/>
      <c r="V47" s="254"/>
      <c r="W47" s="170"/>
      <c r="X47" s="171"/>
      <c r="Y47" s="171"/>
      <c r="Z47" s="171"/>
      <c r="AA47" s="171"/>
      <c r="AB47" s="171"/>
      <c r="AC47" s="172"/>
      <c r="AD47" s="170"/>
      <c r="AE47" s="171"/>
      <c r="AF47" s="171"/>
      <c r="AG47" s="171"/>
      <c r="AH47" s="171"/>
      <c r="AI47" s="171"/>
      <c r="AJ47" s="172"/>
      <c r="AK47" s="170"/>
      <c r="AL47" s="171"/>
      <c r="AM47" s="171"/>
      <c r="AN47" s="171"/>
      <c r="AO47" s="171"/>
      <c r="AP47" s="171"/>
      <c r="AQ47" s="172"/>
      <c r="AR47" s="170"/>
      <c r="AS47" s="171"/>
      <c r="AT47" s="171"/>
      <c r="AU47" s="171"/>
      <c r="AV47" s="171"/>
      <c r="AW47" s="171"/>
      <c r="AX47" s="172"/>
      <c r="AY47" s="170"/>
      <c r="AZ47" s="171"/>
      <c r="BA47" s="249"/>
      <c r="BB47" s="703"/>
      <c r="BC47" s="704"/>
      <c r="BD47" s="565"/>
      <c r="BE47" s="568"/>
      <c r="BF47" s="569"/>
      <c r="BG47" s="570"/>
      <c r="BH47" s="570"/>
      <c r="BI47" s="570"/>
      <c r="BJ47" s="571"/>
    </row>
    <row r="48" spans="2:62" ht="20.25" customHeight="1" x14ac:dyDescent="0.45">
      <c r="B48" s="674"/>
      <c r="C48" s="675"/>
      <c r="D48" s="676"/>
      <c r="E48" s="434"/>
      <c r="F48" s="677"/>
      <c r="G48" s="575"/>
      <c r="H48" s="577"/>
      <c r="I48" s="491"/>
      <c r="J48" s="613"/>
      <c r="K48" s="683"/>
      <c r="L48" s="576"/>
      <c r="M48" s="576"/>
      <c r="N48" s="577"/>
      <c r="O48" s="409"/>
      <c r="P48" s="410"/>
      <c r="Q48" s="410"/>
      <c r="R48" s="410"/>
      <c r="S48" s="411"/>
      <c r="T48" s="250" t="s">
        <v>171</v>
      </c>
      <c r="U48" s="251"/>
      <c r="V48" s="252"/>
      <c r="W48" s="176"/>
      <c r="X48" s="177"/>
      <c r="Y48" s="177"/>
      <c r="Z48" s="177"/>
      <c r="AA48" s="177"/>
      <c r="AB48" s="177"/>
      <c r="AC48" s="178"/>
      <c r="AD48" s="176"/>
      <c r="AE48" s="177"/>
      <c r="AF48" s="177"/>
      <c r="AG48" s="177"/>
      <c r="AH48" s="177"/>
      <c r="AI48" s="177"/>
      <c r="AJ48" s="178"/>
      <c r="AK48" s="176"/>
      <c r="AL48" s="177"/>
      <c r="AM48" s="177"/>
      <c r="AN48" s="177"/>
      <c r="AO48" s="177"/>
      <c r="AP48" s="177"/>
      <c r="AQ48" s="178"/>
      <c r="AR48" s="176"/>
      <c r="AS48" s="177"/>
      <c r="AT48" s="177"/>
      <c r="AU48" s="177"/>
      <c r="AV48" s="177"/>
      <c r="AW48" s="177"/>
      <c r="AX48" s="178"/>
      <c r="AY48" s="176"/>
      <c r="AZ48" s="177"/>
      <c r="BA48" s="177"/>
      <c r="BB48" s="636"/>
      <c r="BC48" s="543"/>
      <c r="BD48" s="540"/>
      <c r="BE48" s="543"/>
      <c r="BF48" s="531"/>
      <c r="BG48" s="532"/>
      <c r="BH48" s="532"/>
      <c r="BI48" s="532"/>
      <c r="BJ48" s="533"/>
    </row>
    <row r="49" spans="2:62" ht="20.25" customHeight="1" x14ac:dyDescent="0.45">
      <c r="B49" s="673">
        <f>B47+1</f>
        <v>18</v>
      </c>
      <c r="C49" s="675"/>
      <c r="D49" s="676"/>
      <c r="E49" s="434"/>
      <c r="F49" s="677"/>
      <c r="G49" s="572"/>
      <c r="H49" s="574"/>
      <c r="I49" s="556"/>
      <c r="J49" s="612"/>
      <c r="K49" s="702"/>
      <c r="L49" s="573"/>
      <c r="M49" s="573"/>
      <c r="N49" s="574"/>
      <c r="O49" s="409"/>
      <c r="P49" s="410"/>
      <c r="Q49" s="410"/>
      <c r="R49" s="410"/>
      <c r="S49" s="411"/>
      <c r="T49" s="253" t="s">
        <v>170</v>
      </c>
      <c r="U49" s="6"/>
      <c r="V49" s="254"/>
      <c r="W49" s="170"/>
      <c r="X49" s="171"/>
      <c r="Y49" s="171"/>
      <c r="Z49" s="171"/>
      <c r="AA49" s="171"/>
      <c r="AB49" s="171"/>
      <c r="AC49" s="172"/>
      <c r="AD49" s="170"/>
      <c r="AE49" s="171"/>
      <c r="AF49" s="171"/>
      <c r="AG49" s="171"/>
      <c r="AH49" s="171"/>
      <c r="AI49" s="171"/>
      <c r="AJ49" s="172"/>
      <c r="AK49" s="170"/>
      <c r="AL49" s="171"/>
      <c r="AM49" s="171"/>
      <c r="AN49" s="171"/>
      <c r="AO49" s="171"/>
      <c r="AP49" s="171"/>
      <c r="AQ49" s="172"/>
      <c r="AR49" s="170"/>
      <c r="AS49" s="171"/>
      <c r="AT49" s="171"/>
      <c r="AU49" s="171"/>
      <c r="AV49" s="171"/>
      <c r="AW49" s="171"/>
      <c r="AX49" s="172"/>
      <c r="AY49" s="170"/>
      <c r="AZ49" s="171"/>
      <c r="BA49" s="249"/>
      <c r="BB49" s="703"/>
      <c r="BC49" s="704"/>
      <c r="BD49" s="565"/>
      <c r="BE49" s="568"/>
      <c r="BF49" s="569"/>
      <c r="BG49" s="570"/>
      <c r="BH49" s="570"/>
      <c r="BI49" s="570"/>
      <c r="BJ49" s="571"/>
    </row>
    <row r="50" spans="2:62" ht="20.25" customHeight="1" x14ac:dyDescent="0.45">
      <c r="B50" s="674"/>
      <c r="C50" s="675"/>
      <c r="D50" s="676"/>
      <c r="E50" s="434"/>
      <c r="F50" s="677"/>
      <c r="G50" s="575"/>
      <c r="H50" s="577"/>
      <c r="I50" s="491"/>
      <c r="J50" s="613"/>
      <c r="K50" s="683"/>
      <c r="L50" s="576"/>
      <c r="M50" s="576"/>
      <c r="N50" s="577"/>
      <c r="O50" s="409"/>
      <c r="P50" s="410"/>
      <c r="Q50" s="410"/>
      <c r="R50" s="410"/>
      <c r="S50" s="411"/>
      <c r="T50" s="250" t="s">
        <v>171</v>
      </c>
      <c r="U50" s="251"/>
      <c r="V50" s="252"/>
      <c r="W50" s="176"/>
      <c r="X50" s="177"/>
      <c r="Y50" s="177"/>
      <c r="Z50" s="177"/>
      <c r="AA50" s="177"/>
      <c r="AB50" s="177"/>
      <c r="AC50" s="178"/>
      <c r="AD50" s="176"/>
      <c r="AE50" s="177"/>
      <c r="AF50" s="177"/>
      <c r="AG50" s="177"/>
      <c r="AH50" s="177"/>
      <c r="AI50" s="177"/>
      <c r="AJ50" s="178"/>
      <c r="AK50" s="176"/>
      <c r="AL50" s="177"/>
      <c r="AM50" s="177"/>
      <c r="AN50" s="177"/>
      <c r="AO50" s="177"/>
      <c r="AP50" s="177"/>
      <c r="AQ50" s="178"/>
      <c r="AR50" s="176"/>
      <c r="AS50" s="177"/>
      <c r="AT50" s="177"/>
      <c r="AU50" s="177"/>
      <c r="AV50" s="177"/>
      <c r="AW50" s="177"/>
      <c r="AX50" s="178"/>
      <c r="AY50" s="176"/>
      <c r="AZ50" s="177"/>
      <c r="BA50" s="177"/>
      <c r="BB50" s="636"/>
      <c r="BC50" s="543"/>
      <c r="BD50" s="540"/>
      <c r="BE50" s="543"/>
      <c r="BF50" s="531"/>
      <c r="BG50" s="532"/>
      <c r="BH50" s="532"/>
      <c r="BI50" s="532"/>
      <c r="BJ50" s="533"/>
    </row>
    <row r="51" spans="2:62" ht="20.25" customHeight="1" x14ac:dyDescent="0.45">
      <c r="B51" s="673">
        <f>B49+1</f>
        <v>19</v>
      </c>
      <c r="C51" s="675"/>
      <c r="D51" s="676"/>
      <c r="E51" s="434"/>
      <c r="F51" s="677"/>
      <c r="G51" s="572"/>
      <c r="H51" s="574"/>
      <c r="I51" s="556"/>
      <c r="J51" s="612"/>
      <c r="K51" s="702"/>
      <c r="L51" s="573"/>
      <c r="M51" s="573"/>
      <c r="N51" s="574"/>
      <c r="O51" s="409"/>
      <c r="P51" s="410"/>
      <c r="Q51" s="410"/>
      <c r="R51" s="410"/>
      <c r="S51" s="411"/>
      <c r="T51" s="246" t="s">
        <v>170</v>
      </c>
      <c r="U51" s="247"/>
      <c r="V51" s="248"/>
      <c r="W51" s="170"/>
      <c r="X51" s="171"/>
      <c r="Y51" s="171"/>
      <c r="Z51" s="171"/>
      <c r="AA51" s="171"/>
      <c r="AB51" s="171"/>
      <c r="AC51" s="172"/>
      <c r="AD51" s="170"/>
      <c r="AE51" s="171"/>
      <c r="AF51" s="171"/>
      <c r="AG51" s="171"/>
      <c r="AH51" s="171"/>
      <c r="AI51" s="171"/>
      <c r="AJ51" s="172"/>
      <c r="AK51" s="170"/>
      <c r="AL51" s="171"/>
      <c r="AM51" s="171"/>
      <c r="AN51" s="171"/>
      <c r="AO51" s="171"/>
      <c r="AP51" s="171"/>
      <c r="AQ51" s="172"/>
      <c r="AR51" s="170"/>
      <c r="AS51" s="171"/>
      <c r="AT51" s="171"/>
      <c r="AU51" s="171"/>
      <c r="AV51" s="171"/>
      <c r="AW51" s="171"/>
      <c r="AX51" s="172"/>
      <c r="AY51" s="170"/>
      <c r="AZ51" s="171"/>
      <c r="BA51" s="249"/>
      <c r="BB51" s="703"/>
      <c r="BC51" s="704"/>
      <c r="BD51" s="565"/>
      <c r="BE51" s="568"/>
      <c r="BF51" s="569"/>
      <c r="BG51" s="570"/>
      <c r="BH51" s="570"/>
      <c r="BI51" s="570"/>
      <c r="BJ51" s="571"/>
    </row>
    <row r="52" spans="2:62" ht="20.25" customHeight="1" x14ac:dyDescent="0.45">
      <c r="B52" s="674"/>
      <c r="C52" s="675"/>
      <c r="D52" s="676"/>
      <c r="E52" s="434"/>
      <c r="F52" s="677"/>
      <c r="G52" s="575"/>
      <c r="H52" s="577"/>
      <c r="I52" s="491"/>
      <c r="J52" s="613"/>
      <c r="K52" s="683"/>
      <c r="L52" s="576"/>
      <c r="M52" s="576"/>
      <c r="N52" s="577"/>
      <c r="O52" s="409"/>
      <c r="P52" s="410"/>
      <c r="Q52" s="410"/>
      <c r="R52" s="410"/>
      <c r="S52" s="411"/>
      <c r="T52" s="250" t="s">
        <v>171</v>
      </c>
      <c r="U52" s="244"/>
      <c r="V52" s="245"/>
      <c r="W52" s="176"/>
      <c r="X52" s="177"/>
      <c r="Y52" s="177"/>
      <c r="Z52" s="177"/>
      <c r="AA52" s="177"/>
      <c r="AB52" s="177"/>
      <c r="AC52" s="178"/>
      <c r="AD52" s="176"/>
      <c r="AE52" s="177"/>
      <c r="AF52" s="177"/>
      <c r="AG52" s="177"/>
      <c r="AH52" s="177"/>
      <c r="AI52" s="177"/>
      <c r="AJ52" s="178"/>
      <c r="AK52" s="176"/>
      <c r="AL52" s="177"/>
      <c r="AM52" s="177"/>
      <c r="AN52" s="177"/>
      <c r="AO52" s="177"/>
      <c r="AP52" s="177"/>
      <c r="AQ52" s="178"/>
      <c r="AR52" s="176"/>
      <c r="AS52" s="177"/>
      <c r="AT52" s="177"/>
      <c r="AU52" s="177"/>
      <c r="AV52" s="177"/>
      <c r="AW52" s="177"/>
      <c r="AX52" s="178"/>
      <c r="AY52" s="176"/>
      <c r="AZ52" s="177"/>
      <c r="BA52" s="177"/>
      <c r="BB52" s="636"/>
      <c r="BC52" s="543"/>
      <c r="BD52" s="540"/>
      <c r="BE52" s="543"/>
      <c r="BF52" s="531"/>
      <c r="BG52" s="532"/>
      <c r="BH52" s="532"/>
      <c r="BI52" s="532"/>
      <c r="BJ52" s="533"/>
    </row>
    <row r="53" spans="2:62" ht="20.25" customHeight="1" x14ac:dyDescent="0.45">
      <c r="B53" s="673">
        <f>B51+1</f>
        <v>20</v>
      </c>
      <c r="C53" s="675"/>
      <c r="D53" s="676"/>
      <c r="E53" s="434"/>
      <c r="F53" s="677"/>
      <c r="G53" s="572"/>
      <c r="H53" s="574"/>
      <c r="I53" s="556"/>
      <c r="J53" s="612"/>
      <c r="K53" s="702"/>
      <c r="L53" s="573"/>
      <c r="M53" s="573"/>
      <c r="N53" s="574"/>
      <c r="O53" s="409"/>
      <c r="P53" s="410"/>
      <c r="Q53" s="410"/>
      <c r="R53" s="410"/>
      <c r="S53" s="411"/>
      <c r="T53" s="246" t="s">
        <v>170</v>
      </c>
      <c r="U53" s="247"/>
      <c r="V53" s="248"/>
      <c r="W53" s="170"/>
      <c r="X53" s="171"/>
      <c r="Y53" s="171"/>
      <c r="Z53" s="171"/>
      <c r="AA53" s="171"/>
      <c r="AB53" s="171"/>
      <c r="AC53" s="172"/>
      <c r="AD53" s="170"/>
      <c r="AE53" s="171"/>
      <c r="AF53" s="171"/>
      <c r="AG53" s="171"/>
      <c r="AH53" s="171"/>
      <c r="AI53" s="171"/>
      <c r="AJ53" s="172"/>
      <c r="AK53" s="170"/>
      <c r="AL53" s="171"/>
      <c r="AM53" s="171"/>
      <c r="AN53" s="171"/>
      <c r="AO53" s="171"/>
      <c r="AP53" s="171"/>
      <c r="AQ53" s="172"/>
      <c r="AR53" s="170"/>
      <c r="AS53" s="171"/>
      <c r="AT53" s="171"/>
      <c r="AU53" s="171"/>
      <c r="AV53" s="171"/>
      <c r="AW53" s="171"/>
      <c r="AX53" s="172"/>
      <c r="AY53" s="170"/>
      <c r="AZ53" s="171"/>
      <c r="BA53" s="249"/>
      <c r="BB53" s="703"/>
      <c r="BC53" s="704"/>
      <c r="BD53" s="565"/>
      <c r="BE53" s="568"/>
      <c r="BF53" s="569"/>
      <c r="BG53" s="570"/>
      <c r="BH53" s="570"/>
      <c r="BI53" s="570"/>
      <c r="BJ53" s="571"/>
    </row>
    <row r="54" spans="2:62" ht="20.25" customHeight="1" x14ac:dyDescent="0.45">
      <c r="B54" s="674"/>
      <c r="C54" s="675"/>
      <c r="D54" s="676"/>
      <c r="E54" s="434"/>
      <c r="F54" s="677"/>
      <c r="G54" s="575"/>
      <c r="H54" s="577"/>
      <c r="I54" s="491"/>
      <c r="J54" s="613"/>
      <c r="K54" s="683"/>
      <c r="L54" s="576"/>
      <c r="M54" s="576"/>
      <c r="N54" s="577"/>
      <c r="O54" s="409"/>
      <c r="P54" s="410"/>
      <c r="Q54" s="410"/>
      <c r="R54" s="410"/>
      <c r="S54" s="411"/>
      <c r="T54" s="250" t="s">
        <v>171</v>
      </c>
      <c r="U54" s="251"/>
      <c r="V54" s="252"/>
      <c r="W54" s="176"/>
      <c r="X54" s="177"/>
      <c r="Y54" s="177"/>
      <c r="Z54" s="177"/>
      <c r="AA54" s="177"/>
      <c r="AB54" s="177"/>
      <c r="AC54" s="178"/>
      <c r="AD54" s="176"/>
      <c r="AE54" s="177"/>
      <c r="AF54" s="177"/>
      <c r="AG54" s="177"/>
      <c r="AH54" s="177"/>
      <c r="AI54" s="177"/>
      <c r="AJ54" s="178"/>
      <c r="AK54" s="176"/>
      <c r="AL54" s="177"/>
      <c r="AM54" s="177"/>
      <c r="AN54" s="177"/>
      <c r="AO54" s="177"/>
      <c r="AP54" s="177"/>
      <c r="AQ54" s="178"/>
      <c r="AR54" s="176"/>
      <c r="AS54" s="177"/>
      <c r="AT54" s="177"/>
      <c r="AU54" s="177"/>
      <c r="AV54" s="177"/>
      <c r="AW54" s="177"/>
      <c r="AX54" s="178"/>
      <c r="AY54" s="176"/>
      <c r="AZ54" s="177"/>
      <c r="BA54" s="177"/>
      <c r="BB54" s="636"/>
      <c r="BC54" s="543"/>
      <c r="BD54" s="540"/>
      <c r="BE54" s="543"/>
      <c r="BF54" s="531"/>
      <c r="BG54" s="532"/>
      <c r="BH54" s="532"/>
      <c r="BI54" s="532"/>
      <c r="BJ54" s="533"/>
    </row>
    <row r="55" spans="2:62" ht="20.25" customHeight="1" x14ac:dyDescent="0.45">
      <c r="B55" s="673">
        <f>B53+1</f>
        <v>21</v>
      </c>
      <c r="C55" s="675"/>
      <c r="D55" s="676"/>
      <c r="E55" s="434"/>
      <c r="F55" s="677"/>
      <c r="G55" s="572"/>
      <c r="H55" s="574"/>
      <c r="I55" s="556"/>
      <c r="J55" s="612"/>
      <c r="K55" s="702"/>
      <c r="L55" s="573"/>
      <c r="M55" s="573"/>
      <c r="N55" s="574"/>
      <c r="O55" s="409"/>
      <c r="P55" s="410"/>
      <c r="Q55" s="410"/>
      <c r="R55" s="410"/>
      <c r="S55" s="411"/>
      <c r="T55" s="253" t="s">
        <v>170</v>
      </c>
      <c r="U55" s="6"/>
      <c r="V55" s="254"/>
      <c r="W55" s="170"/>
      <c r="X55" s="171"/>
      <c r="Y55" s="171"/>
      <c r="Z55" s="171"/>
      <c r="AA55" s="171"/>
      <c r="AB55" s="171"/>
      <c r="AC55" s="172"/>
      <c r="AD55" s="170"/>
      <c r="AE55" s="171"/>
      <c r="AF55" s="171"/>
      <c r="AG55" s="171"/>
      <c r="AH55" s="171"/>
      <c r="AI55" s="171"/>
      <c r="AJ55" s="172"/>
      <c r="AK55" s="170"/>
      <c r="AL55" s="171"/>
      <c r="AM55" s="171"/>
      <c r="AN55" s="171"/>
      <c r="AO55" s="171"/>
      <c r="AP55" s="171"/>
      <c r="AQ55" s="172"/>
      <c r="AR55" s="170"/>
      <c r="AS55" s="171"/>
      <c r="AT55" s="171"/>
      <c r="AU55" s="171"/>
      <c r="AV55" s="171"/>
      <c r="AW55" s="171"/>
      <c r="AX55" s="172"/>
      <c r="AY55" s="170"/>
      <c r="AZ55" s="171"/>
      <c r="BA55" s="249"/>
      <c r="BB55" s="703"/>
      <c r="BC55" s="704"/>
      <c r="BD55" s="565"/>
      <c r="BE55" s="568"/>
      <c r="BF55" s="569"/>
      <c r="BG55" s="570"/>
      <c r="BH55" s="570"/>
      <c r="BI55" s="570"/>
      <c r="BJ55" s="571"/>
    </row>
    <row r="56" spans="2:62" ht="20.25" customHeight="1" x14ac:dyDescent="0.45">
      <c r="B56" s="674"/>
      <c r="C56" s="675"/>
      <c r="D56" s="676"/>
      <c r="E56" s="434"/>
      <c r="F56" s="677"/>
      <c r="G56" s="575"/>
      <c r="H56" s="577"/>
      <c r="I56" s="491"/>
      <c r="J56" s="613"/>
      <c r="K56" s="683"/>
      <c r="L56" s="576"/>
      <c r="M56" s="576"/>
      <c r="N56" s="577"/>
      <c r="O56" s="409"/>
      <c r="P56" s="410"/>
      <c r="Q56" s="410"/>
      <c r="R56" s="410"/>
      <c r="S56" s="411"/>
      <c r="T56" s="250" t="s">
        <v>171</v>
      </c>
      <c r="U56" s="251"/>
      <c r="V56" s="252"/>
      <c r="W56" s="176"/>
      <c r="X56" s="177"/>
      <c r="Y56" s="177"/>
      <c r="Z56" s="177"/>
      <c r="AA56" s="177"/>
      <c r="AB56" s="177"/>
      <c r="AC56" s="178"/>
      <c r="AD56" s="176"/>
      <c r="AE56" s="177"/>
      <c r="AF56" s="177"/>
      <c r="AG56" s="177"/>
      <c r="AH56" s="177"/>
      <c r="AI56" s="177"/>
      <c r="AJ56" s="178"/>
      <c r="AK56" s="176"/>
      <c r="AL56" s="177"/>
      <c r="AM56" s="177"/>
      <c r="AN56" s="177"/>
      <c r="AO56" s="177"/>
      <c r="AP56" s="177"/>
      <c r="AQ56" s="178"/>
      <c r="AR56" s="176"/>
      <c r="AS56" s="177"/>
      <c r="AT56" s="177"/>
      <c r="AU56" s="177"/>
      <c r="AV56" s="177"/>
      <c r="AW56" s="177"/>
      <c r="AX56" s="178"/>
      <c r="AY56" s="176"/>
      <c r="AZ56" s="177"/>
      <c r="BA56" s="177"/>
      <c r="BB56" s="636"/>
      <c r="BC56" s="543"/>
      <c r="BD56" s="540"/>
      <c r="BE56" s="543"/>
      <c r="BF56" s="531"/>
      <c r="BG56" s="532"/>
      <c r="BH56" s="532"/>
      <c r="BI56" s="532"/>
      <c r="BJ56" s="533"/>
    </row>
    <row r="57" spans="2:62" ht="20.25" customHeight="1" x14ac:dyDescent="0.45">
      <c r="B57" s="673">
        <f>B55+1</f>
        <v>22</v>
      </c>
      <c r="C57" s="675"/>
      <c r="D57" s="676"/>
      <c r="E57" s="434"/>
      <c r="F57" s="677"/>
      <c r="G57" s="572"/>
      <c r="H57" s="574"/>
      <c r="I57" s="556"/>
      <c r="J57" s="612"/>
      <c r="K57" s="702"/>
      <c r="L57" s="573"/>
      <c r="M57" s="573"/>
      <c r="N57" s="574"/>
      <c r="O57" s="409"/>
      <c r="P57" s="410"/>
      <c r="Q57" s="410"/>
      <c r="R57" s="410"/>
      <c r="S57" s="411"/>
      <c r="T57" s="253" t="s">
        <v>170</v>
      </c>
      <c r="U57" s="6"/>
      <c r="V57" s="254"/>
      <c r="W57" s="170"/>
      <c r="X57" s="171"/>
      <c r="Y57" s="171"/>
      <c r="Z57" s="171"/>
      <c r="AA57" s="171"/>
      <c r="AB57" s="171"/>
      <c r="AC57" s="172"/>
      <c r="AD57" s="170"/>
      <c r="AE57" s="171"/>
      <c r="AF57" s="171"/>
      <c r="AG57" s="171"/>
      <c r="AH57" s="171"/>
      <c r="AI57" s="171"/>
      <c r="AJ57" s="172"/>
      <c r="AK57" s="170"/>
      <c r="AL57" s="171"/>
      <c r="AM57" s="171"/>
      <c r="AN57" s="171"/>
      <c r="AO57" s="171"/>
      <c r="AP57" s="171"/>
      <c r="AQ57" s="172"/>
      <c r="AR57" s="170"/>
      <c r="AS57" s="171"/>
      <c r="AT57" s="171"/>
      <c r="AU57" s="171"/>
      <c r="AV57" s="171"/>
      <c r="AW57" s="171"/>
      <c r="AX57" s="172"/>
      <c r="AY57" s="170"/>
      <c r="AZ57" s="171"/>
      <c r="BA57" s="249"/>
      <c r="BB57" s="703"/>
      <c r="BC57" s="704"/>
      <c r="BD57" s="565"/>
      <c r="BE57" s="568"/>
      <c r="BF57" s="569"/>
      <c r="BG57" s="570"/>
      <c r="BH57" s="570"/>
      <c r="BI57" s="570"/>
      <c r="BJ57" s="571"/>
    </row>
    <row r="58" spans="2:62" ht="20.25" customHeight="1" x14ac:dyDescent="0.45">
      <c r="B58" s="674"/>
      <c r="C58" s="675"/>
      <c r="D58" s="676"/>
      <c r="E58" s="434"/>
      <c r="F58" s="677"/>
      <c r="G58" s="575"/>
      <c r="H58" s="577"/>
      <c r="I58" s="491"/>
      <c r="J58" s="613"/>
      <c r="K58" s="683"/>
      <c r="L58" s="576"/>
      <c r="M58" s="576"/>
      <c r="N58" s="577"/>
      <c r="O58" s="409"/>
      <c r="P58" s="410"/>
      <c r="Q58" s="410"/>
      <c r="R58" s="410"/>
      <c r="S58" s="411"/>
      <c r="T58" s="250" t="s">
        <v>171</v>
      </c>
      <c r="U58" s="251"/>
      <c r="V58" s="252"/>
      <c r="W58" s="176"/>
      <c r="X58" s="177"/>
      <c r="Y58" s="177"/>
      <c r="Z58" s="177"/>
      <c r="AA58" s="177"/>
      <c r="AB58" s="177"/>
      <c r="AC58" s="178"/>
      <c r="AD58" s="176"/>
      <c r="AE58" s="177"/>
      <c r="AF58" s="177"/>
      <c r="AG58" s="177"/>
      <c r="AH58" s="177"/>
      <c r="AI58" s="177"/>
      <c r="AJ58" s="178"/>
      <c r="AK58" s="176"/>
      <c r="AL58" s="177"/>
      <c r="AM58" s="177"/>
      <c r="AN58" s="177"/>
      <c r="AO58" s="177"/>
      <c r="AP58" s="177"/>
      <c r="AQ58" s="178"/>
      <c r="AR58" s="176"/>
      <c r="AS58" s="177"/>
      <c r="AT58" s="177"/>
      <c r="AU58" s="177"/>
      <c r="AV58" s="177"/>
      <c r="AW58" s="177"/>
      <c r="AX58" s="178"/>
      <c r="AY58" s="176"/>
      <c r="AZ58" s="177"/>
      <c r="BA58" s="177"/>
      <c r="BB58" s="636"/>
      <c r="BC58" s="543"/>
      <c r="BD58" s="540"/>
      <c r="BE58" s="543"/>
      <c r="BF58" s="531"/>
      <c r="BG58" s="532"/>
      <c r="BH58" s="532"/>
      <c r="BI58" s="532"/>
      <c r="BJ58" s="533"/>
    </row>
    <row r="59" spans="2:62" ht="20.25" customHeight="1" x14ac:dyDescent="0.45">
      <c r="B59" s="673">
        <f>B57+1</f>
        <v>23</v>
      </c>
      <c r="C59" s="675"/>
      <c r="D59" s="676"/>
      <c r="E59" s="434"/>
      <c r="F59" s="677"/>
      <c r="G59" s="572"/>
      <c r="H59" s="574"/>
      <c r="I59" s="556"/>
      <c r="J59" s="612"/>
      <c r="K59" s="702"/>
      <c r="L59" s="573"/>
      <c r="M59" s="573"/>
      <c r="N59" s="574"/>
      <c r="O59" s="409"/>
      <c r="P59" s="410"/>
      <c r="Q59" s="410"/>
      <c r="R59" s="410"/>
      <c r="S59" s="411"/>
      <c r="T59" s="253" t="s">
        <v>170</v>
      </c>
      <c r="U59" s="6"/>
      <c r="V59" s="254"/>
      <c r="W59" s="170"/>
      <c r="X59" s="171"/>
      <c r="Y59" s="171"/>
      <c r="Z59" s="171"/>
      <c r="AA59" s="171"/>
      <c r="AB59" s="171"/>
      <c r="AC59" s="172"/>
      <c r="AD59" s="170"/>
      <c r="AE59" s="171"/>
      <c r="AF59" s="171"/>
      <c r="AG59" s="171"/>
      <c r="AH59" s="171"/>
      <c r="AI59" s="171"/>
      <c r="AJ59" s="172"/>
      <c r="AK59" s="170"/>
      <c r="AL59" s="171"/>
      <c r="AM59" s="171"/>
      <c r="AN59" s="171"/>
      <c r="AO59" s="171"/>
      <c r="AP59" s="171"/>
      <c r="AQ59" s="172"/>
      <c r="AR59" s="170"/>
      <c r="AS59" s="171"/>
      <c r="AT59" s="171"/>
      <c r="AU59" s="171"/>
      <c r="AV59" s="171"/>
      <c r="AW59" s="171"/>
      <c r="AX59" s="172"/>
      <c r="AY59" s="170"/>
      <c r="AZ59" s="171"/>
      <c r="BA59" s="249"/>
      <c r="BB59" s="703"/>
      <c r="BC59" s="704"/>
      <c r="BD59" s="565"/>
      <c r="BE59" s="568"/>
      <c r="BF59" s="569"/>
      <c r="BG59" s="570"/>
      <c r="BH59" s="570"/>
      <c r="BI59" s="570"/>
      <c r="BJ59" s="571"/>
    </row>
    <row r="60" spans="2:62" ht="20.25" customHeight="1" x14ac:dyDescent="0.45">
      <c r="B60" s="674"/>
      <c r="C60" s="675"/>
      <c r="D60" s="676"/>
      <c r="E60" s="434"/>
      <c r="F60" s="677"/>
      <c r="G60" s="575"/>
      <c r="H60" s="577"/>
      <c r="I60" s="491"/>
      <c r="J60" s="613"/>
      <c r="K60" s="683"/>
      <c r="L60" s="576"/>
      <c r="M60" s="576"/>
      <c r="N60" s="577"/>
      <c r="O60" s="409"/>
      <c r="P60" s="410"/>
      <c r="Q60" s="410"/>
      <c r="R60" s="410"/>
      <c r="S60" s="411"/>
      <c r="T60" s="250" t="s">
        <v>171</v>
      </c>
      <c r="U60" s="251"/>
      <c r="V60" s="252"/>
      <c r="W60" s="176"/>
      <c r="X60" s="177"/>
      <c r="Y60" s="177"/>
      <c r="Z60" s="177"/>
      <c r="AA60" s="177"/>
      <c r="AB60" s="177"/>
      <c r="AC60" s="178"/>
      <c r="AD60" s="176"/>
      <c r="AE60" s="177"/>
      <c r="AF60" s="177"/>
      <c r="AG60" s="177"/>
      <c r="AH60" s="177"/>
      <c r="AI60" s="177"/>
      <c r="AJ60" s="178"/>
      <c r="AK60" s="176"/>
      <c r="AL60" s="177"/>
      <c r="AM60" s="177"/>
      <c r="AN60" s="177"/>
      <c r="AO60" s="177"/>
      <c r="AP60" s="177"/>
      <c r="AQ60" s="178"/>
      <c r="AR60" s="176"/>
      <c r="AS60" s="177"/>
      <c r="AT60" s="177"/>
      <c r="AU60" s="177"/>
      <c r="AV60" s="177"/>
      <c r="AW60" s="177"/>
      <c r="AX60" s="178"/>
      <c r="AY60" s="176"/>
      <c r="AZ60" s="177"/>
      <c r="BA60" s="177"/>
      <c r="BB60" s="636"/>
      <c r="BC60" s="543"/>
      <c r="BD60" s="540"/>
      <c r="BE60" s="543"/>
      <c r="BF60" s="531"/>
      <c r="BG60" s="532"/>
      <c r="BH60" s="532"/>
      <c r="BI60" s="532"/>
      <c r="BJ60" s="533"/>
    </row>
    <row r="61" spans="2:62" ht="20.25" customHeight="1" x14ac:dyDescent="0.45">
      <c r="B61" s="673">
        <f>B59+1</f>
        <v>24</v>
      </c>
      <c r="C61" s="675"/>
      <c r="D61" s="676"/>
      <c r="E61" s="434"/>
      <c r="F61" s="677"/>
      <c r="G61" s="572"/>
      <c r="H61" s="574"/>
      <c r="I61" s="556"/>
      <c r="J61" s="612"/>
      <c r="K61" s="702"/>
      <c r="L61" s="573"/>
      <c r="M61" s="573"/>
      <c r="N61" s="574"/>
      <c r="O61" s="409"/>
      <c r="P61" s="410"/>
      <c r="Q61" s="410"/>
      <c r="R61" s="410"/>
      <c r="S61" s="411"/>
      <c r="T61" s="253" t="s">
        <v>170</v>
      </c>
      <c r="U61" s="6"/>
      <c r="V61" s="254"/>
      <c r="W61" s="170"/>
      <c r="X61" s="171"/>
      <c r="Y61" s="171"/>
      <c r="Z61" s="171"/>
      <c r="AA61" s="171"/>
      <c r="AB61" s="171"/>
      <c r="AC61" s="172"/>
      <c r="AD61" s="170"/>
      <c r="AE61" s="171"/>
      <c r="AF61" s="171"/>
      <c r="AG61" s="171"/>
      <c r="AH61" s="171"/>
      <c r="AI61" s="171"/>
      <c r="AJ61" s="172"/>
      <c r="AK61" s="170"/>
      <c r="AL61" s="171"/>
      <c r="AM61" s="171"/>
      <c r="AN61" s="171"/>
      <c r="AO61" s="171"/>
      <c r="AP61" s="171"/>
      <c r="AQ61" s="172"/>
      <c r="AR61" s="170"/>
      <c r="AS61" s="171"/>
      <c r="AT61" s="171"/>
      <c r="AU61" s="171"/>
      <c r="AV61" s="171"/>
      <c r="AW61" s="171"/>
      <c r="AX61" s="172"/>
      <c r="AY61" s="170"/>
      <c r="AZ61" s="171"/>
      <c r="BA61" s="249"/>
      <c r="BB61" s="703"/>
      <c r="BC61" s="704"/>
      <c r="BD61" s="565"/>
      <c r="BE61" s="568"/>
      <c r="BF61" s="569"/>
      <c r="BG61" s="570"/>
      <c r="BH61" s="570"/>
      <c r="BI61" s="570"/>
      <c r="BJ61" s="571"/>
    </row>
    <row r="62" spans="2:62" ht="20.25" customHeight="1" x14ac:dyDescent="0.45">
      <c r="B62" s="674"/>
      <c r="C62" s="675"/>
      <c r="D62" s="676"/>
      <c r="E62" s="434"/>
      <c r="F62" s="677"/>
      <c r="G62" s="575"/>
      <c r="H62" s="577"/>
      <c r="I62" s="491"/>
      <c r="J62" s="613"/>
      <c r="K62" s="683"/>
      <c r="L62" s="576"/>
      <c r="M62" s="576"/>
      <c r="N62" s="577"/>
      <c r="O62" s="409"/>
      <c r="P62" s="410"/>
      <c r="Q62" s="410"/>
      <c r="R62" s="410"/>
      <c r="S62" s="411"/>
      <c r="T62" s="250" t="s">
        <v>171</v>
      </c>
      <c r="U62" s="251"/>
      <c r="V62" s="252"/>
      <c r="W62" s="176"/>
      <c r="X62" s="177"/>
      <c r="Y62" s="177"/>
      <c r="Z62" s="177"/>
      <c r="AA62" s="177"/>
      <c r="AB62" s="177"/>
      <c r="AC62" s="178"/>
      <c r="AD62" s="176"/>
      <c r="AE62" s="177"/>
      <c r="AF62" s="177"/>
      <c r="AG62" s="177"/>
      <c r="AH62" s="177"/>
      <c r="AI62" s="177"/>
      <c r="AJ62" s="178"/>
      <c r="AK62" s="176"/>
      <c r="AL62" s="177"/>
      <c r="AM62" s="177"/>
      <c r="AN62" s="177"/>
      <c r="AO62" s="177"/>
      <c r="AP62" s="177"/>
      <c r="AQ62" s="178"/>
      <c r="AR62" s="176"/>
      <c r="AS62" s="177"/>
      <c r="AT62" s="177"/>
      <c r="AU62" s="177"/>
      <c r="AV62" s="177"/>
      <c r="AW62" s="177"/>
      <c r="AX62" s="178"/>
      <c r="AY62" s="176"/>
      <c r="AZ62" s="177"/>
      <c r="BA62" s="177"/>
      <c r="BB62" s="636"/>
      <c r="BC62" s="543"/>
      <c r="BD62" s="540"/>
      <c r="BE62" s="543"/>
      <c r="BF62" s="531"/>
      <c r="BG62" s="532"/>
      <c r="BH62" s="532"/>
      <c r="BI62" s="532"/>
      <c r="BJ62" s="533"/>
    </row>
    <row r="63" spans="2:62" ht="20.25" customHeight="1" x14ac:dyDescent="0.45">
      <c r="B63" s="673">
        <f>B61+1</f>
        <v>25</v>
      </c>
      <c r="C63" s="675"/>
      <c r="D63" s="676"/>
      <c r="E63" s="434"/>
      <c r="F63" s="677"/>
      <c r="G63" s="572"/>
      <c r="H63" s="574"/>
      <c r="I63" s="556"/>
      <c r="J63" s="612"/>
      <c r="K63" s="702"/>
      <c r="L63" s="573"/>
      <c r="M63" s="573"/>
      <c r="N63" s="574"/>
      <c r="O63" s="409"/>
      <c r="P63" s="410"/>
      <c r="Q63" s="410"/>
      <c r="R63" s="410"/>
      <c r="S63" s="411"/>
      <c r="T63" s="253" t="s">
        <v>170</v>
      </c>
      <c r="U63" s="6"/>
      <c r="V63" s="254"/>
      <c r="W63" s="170"/>
      <c r="X63" s="171"/>
      <c r="Y63" s="171"/>
      <c r="Z63" s="171"/>
      <c r="AA63" s="171"/>
      <c r="AB63" s="171"/>
      <c r="AC63" s="172"/>
      <c r="AD63" s="170"/>
      <c r="AE63" s="171"/>
      <c r="AF63" s="171"/>
      <c r="AG63" s="171"/>
      <c r="AH63" s="171"/>
      <c r="AI63" s="171"/>
      <c r="AJ63" s="172"/>
      <c r="AK63" s="170"/>
      <c r="AL63" s="171"/>
      <c r="AM63" s="171"/>
      <c r="AN63" s="171"/>
      <c r="AO63" s="171"/>
      <c r="AP63" s="171"/>
      <c r="AQ63" s="172"/>
      <c r="AR63" s="170"/>
      <c r="AS63" s="171"/>
      <c r="AT63" s="171"/>
      <c r="AU63" s="171"/>
      <c r="AV63" s="171"/>
      <c r="AW63" s="171"/>
      <c r="AX63" s="172"/>
      <c r="AY63" s="170"/>
      <c r="AZ63" s="171"/>
      <c r="BA63" s="249"/>
      <c r="BB63" s="703"/>
      <c r="BC63" s="704"/>
      <c r="BD63" s="565"/>
      <c r="BE63" s="568"/>
      <c r="BF63" s="569"/>
      <c r="BG63" s="570"/>
      <c r="BH63" s="570"/>
      <c r="BI63" s="570"/>
      <c r="BJ63" s="571"/>
    </row>
    <row r="64" spans="2:62" ht="20.25" customHeight="1" x14ac:dyDescent="0.45">
      <c r="B64" s="674"/>
      <c r="C64" s="675"/>
      <c r="D64" s="676"/>
      <c r="E64" s="434"/>
      <c r="F64" s="677"/>
      <c r="G64" s="575"/>
      <c r="H64" s="577"/>
      <c r="I64" s="491"/>
      <c r="J64" s="613"/>
      <c r="K64" s="683"/>
      <c r="L64" s="576"/>
      <c r="M64" s="576"/>
      <c r="N64" s="577"/>
      <c r="O64" s="409"/>
      <c r="P64" s="410"/>
      <c r="Q64" s="410"/>
      <c r="R64" s="410"/>
      <c r="S64" s="411"/>
      <c r="T64" s="250" t="s">
        <v>171</v>
      </c>
      <c r="U64" s="251"/>
      <c r="V64" s="252"/>
      <c r="W64" s="176"/>
      <c r="X64" s="177"/>
      <c r="Y64" s="177"/>
      <c r="Z64" s="177"/>
      <c r="AA64" s="177"/>
      <c r="AB64" s="177"/>
      <c r="AC64" s="178"/>
      <c r="AD64" s="176"/>
      <c r="AE64" s="177"/>
      <c r="AF64" s="177"/>
      <c r="AG64" s="177"/>
      <c r="AH64" s="177"/>
      <c r="AI64" s="177"/>
      <c r="AJ64" s="178"/>
      <c r="AK64" s="176"/>
      <c r="AL64" s="177"/>
      <c r="AM64" s="177"/>
      <c r="AN64" s="177"/>
      <c r="AO64" s="177"/>
      <c r="AP64" s="177"/>
      <c r="AQ64" s="178"/>
      <c r="AR64" s="176"/>
      <c r="AS64" s="177"/>
      <c r="AT64" s="177"/>
      <c r="AU64" s="177"/>
      <c r="AV64" s="177"/>
      <c r="AW64" s="177"/>
      <c r="AX64" s="178"/>
      <c r="AY64" s="176"/>
      <c r="AZ64" s="177"/>
      <c r="BA64" s="177"/>
      <c r="BB64" s="636"/>
      <c r="BC64" s="543"/>
      <c r="BD64" s="540"/>
      <c r="BE64" s="543"/>
      <c r="BF64" s="531"/>
      <c r="BG64" s="532"/>
      <c r="BH64" s="532"/>
      <c r="BI64" s="532"/>
      <c r="BJ64" s="533"/>
    </row>
    <row r="65" spans="2:62" ht="20.25" customHeight="1" x14ac:dyDescent="0.45">
      <c r="B65" s="673">
        <f>B63+1</f>
        <v>26</v>
      </c>
      <c r="C65" s="675"/>
      <c r="D65" s="676"/>
      <c r="E65" s="434"/>
      <c r="F65" s="677"/>
      <c r="G65" s="572"/>
      <c r="H65" s="574"/>
      <c r="I65" s="556"/>
      <c r="J65" s="612"/>
      <c r="K65" s="702"/>
      <c r="L65" s="573"/>
      <c r="M65" s="573"/>
      <c r="N65" s="574"/>
      <c r="O65" s="409"/>
      <c r="P65" s="410"/>
      <c r="Q65" s="410"/>
      <c r="R65" s="410"/>
      <c r="S65" s="411"/>
      <c r="T65" s="253" t="s">
        <v>170</v>
      </c>
      <c r="U65" s="6"/>
      <c r="V65" s="254"/>
      <c r="W65" s="170"/>
      <c r="X65" s="171"/>
      <c r="Y65" s="171"/>
      <c r="Z65" s="171"/>
      <c r="AA65" s="171"/>
      <c r="AB65" s="171"/>
      <c r="AC65" s="172"/>
      <c r="AD65" s="170"/>
      <c r="AE65" s="171"/>
      <c r="AF65" s="171"/>
      <c r="AG65" s="171"/>
      <c r="AH65" s="171"/>
      <c r="AI65" s="171"/>
      <c r="AJ65" s="172"/>
      <c r="AK65" s="170"/>
      <c r="AL65" s="171"/>
      <c r="AM65" s="171"/>
      <c r="AN65" s="171"/>
      <c r="AO65" s="171"/>
      <c r="AP65" s="171"/>
      <c r="AQ65" s="172"/>
      <c r="AR65" s="170"/>
      <c r="AS65" s="171"/>
      <c r="AT65" s="171"/>
      <c r="AU65" s="171"/>
      <c r="AV65" s="171"/>
      <c r="AW65" s="171"/>
      <c r="AX65" s="172"/>
      <c r="AY65" s="170"/>
      <c r="AZ65" s="171"/>
      <c r="BA65" s="249"/>
      <c r="BB65" s="703"/>
      <c r="BC65" s="704"/>
      <c r="BD65" s="565"/>
      <c r="BE65" s="568"/>
      <c r="BF65" s="569"/>
      <c r="BG65" s="570"/>
      <c r="BH65" s="570"/>
      <c r="BI65" s="570"/>
      <c r="BJ65" s="571"/>
    </row>
    <row r="66" spans="2:62" ht="20.25" customHeight="1" x14ac:dyDescent="0.45">
      <c r="B66" s="674"/>
      <c r="C66" s="675"/>
      <c r="D66" s="676"/>
      <c r="E66" s="434"/>
      <c r="F66" s="677"/>
      <c r="G66" s="575"/>
      <c r="H66" s="577"/>
      <c r="I66" s="491"/>
      <c r="J66" s="613"/>
      <c r="K66" s="683"/>
      <c r="L66" s="576"/>
      <c r="M66" s="576"/>
      <c r="N66" s="577"/>
      <c r="O66" s="409"/>
      <c r="P66" s="410"/>
      <c r="Q66" s="410"/>
      <c r="R66" s="410"/>
      <c r="S66" s="411"/>
      <c r="T66" s="250" t="s">
        <v>171</v>
      </c>
      <c r="U66" s="251"/>
      <c r="V66" s="252"/>
      <c r="W66" s="176"/>
      <c r="X66" s="177"/>
      <c r="Y66" s="177"/>
      <c r="Z66" s="177"/>
      <c r="AA66" s="177"/>
      <c r="AB66" s="177"/>
      <c r="AC66" s="178"/>
      <c r="AD66" s="176"/>
      <c r="AE66" s="177"/>
      <c r="AF66" s="177"/>
      <c r="AG66" s="177"/>
      <c r="AH66" s="177"/>
      <c r="AI66" s="177"/>
      <c r="AJ66" s="178"/>
      <c r="AK66" s="176"/>
      <c r="AL66" s="177"/>
      <c r="AM66" s="177"/>
      <c r="AN66" s="177"/>
      <c r="AO66" s="177"/>
      <c r="AP66" s="177"/>
      <c r="AQ66" s="178"/>
      <c r="AR66" s="176"/>
      <c r="AS66" s="177"/>
      <c r="AT66" s="177"/>
      <c r="AU66" s="177"/>
      <c r="AV66" s="177"/>
      <c r="AW66" s="177"/>
      <c r="AX66" s="178"/>
      <c r="AY66" s="176"/>
      <c r="AZ66" s="177"/>
      <c r="BA66" s="177"/>
      <c r="BB66" s="636"/>
      <c r="BC66" s="543"/>
      <c r="BD66" s="540"/>
      <c r="BE66" s="543"/>
      <c r="BF66" s="531"/>
      <c r="BG66" s="532"/>
      <c r="BH66" s="532"/>
      <c r="BI66" s="532"/>
      <c r="BJ66" s="533"/>
    </row>
    <row r="67" spans="2:62" ht="20.25" customHeight="1" x14ac:dyDescent="0.45">
      <c r="B67" s="673">
        <f>B65+1</f>
        <v>27</v>
      </c>
      <c r="C67" s="675"/>
      <c r="D67" s="676"/>
      <c r="E67" s="434"/>
      <c r="F67" s="677"/>
      <c r="G67" s="572"/>
      <c r="H67" s="574"/>
      <c r="I67" s="556"/>
      <c r="J67" s="612"/>
      <c r="K67" s="702"/>
      <c r="L67" s="573"/>
      <c r="M67" s="573"/>
      <c r="N67" s="574"/>
      <c r="O67" s="409"/>
      <c r="P67" s="410"/>
      <c r="Q67" s="410"/>
      <c r="R67" s="410"/>
      <c r="S67" s="411"/>
      <c r="T67" s="253" t="s">
        <v>170</v>
      </c>
      <c r="U67" s="6"/>
      <c r="V67" s="254"/>
      <c r="W67" s="170"/>
      <c r="X67" s="171"/>
      <c r="Y67" s="171"/>
      <c r="Z67" s="171"/>
      <c r="AA67" s="171"/>
      <c r="AB67" s="171"/>
      <c r="AC67" s="172"/>
      <c r="AD67" s="170"/>
      <c r="AE67" s="171"/>
      <c r="AF67" s="171"/>
      <c r="AG67" s="171"/>
      <c r="AH67" s="171"/>
      <c r="AI67" s="171"/>
      <c r="AJ67" s="172"/>
      <c r="AK67" s="170"/>
      <c r="AL67" s="171"/>
      <c r="AM67" s="171"/>
      <c r="AN67" s="171"/>
      <c r="AO67" s="171"/>
      <c r="AP67" s="171"/>
      <c r="AQ67" s="172"/>
      <c r="AR67" s="170"/>
      <c r="AS67" s="171"/>
      <c r="AT67" s="171"/>
      <c r="AU67" s="171"/>
      <c r="AV67" s="171"/>
      <c r="AW67" s="171"/>
      <c r="AX67" s="172"/>
      <c r="AY67" s="170"/>
      <c r="AZ67" s="171"/>
      <c r="BA67" s="249"/>
      <c r="BB67" s="703"/>
      <c r="BC67" s="704"/>
      <c r="BD67" s="565"/>
      <c r="BE67" s="568"/>
      <c r="BF67" s="569"/>
      <c r="BG67" s="570"/>
      <c r="BH67" s="570"/>
      <c r="BI67" s="570"/>
      <c r="BJ67" s="571"/>
    </row>
    <row r="68" spans="2:62" ht="20.25" customHeight="1" x14ac:dyDescent="0.45">
      <c r="B68" s="674"/>
      <c r="C68" s="675"/>
      <c r="D68" s="676"/>
      <c r="E68" s="434"/>
      <c r="F68" s="677"/>
      <c r="G68" s="575"/>
      <c r="H68" s="577"/>
      <c r="I68" s="491"/>
      <c r="J68" s="613"/>
      <c r="K68" s="683"/>
      <c r="L68" s="576"/>
      <c r="M68" s="576"/>
      <c r="N68" s="577"/>
      <c r="O68" s="409"/>
      <c r="P68" s="410"/>
      <c r="Q68" s="410"/>
      <c r="R68" s="410"/>
      <c r="S68" s="411"/>
      <c r="T68" s="250" t="s">
        <v>171</v>
      </c>
      <c r="U68" s="251"/>
      <c r="V68" s="252"/>
      <c r="W68" s="176"/>
      <c r="X68" s="177"/>
      <c r="Y68" s="177"/>
      <c r="Z68" s="177"/>
      <c r="AA68" s="177"/>
      <c r="AB68" s="177"/>
      <c r="AC68" s="178"/>
      <c r="AD68" s="176"/>
      <c r="AE68" s="177"/>
      <c r="AF68" s="177"/>
      <c r="AG68" s="177"/>
      <c r="AH68" s="177"/>
      <c r="AI68" s="177"/>
      <c r="AJ68" s="178"/>
      <c r="AK68" s="176"/>
      <c r="AL68" s="177"/>
      <c r="AM68" s="177"/>
      <c r="AN68" s="177"/>
      <c r="AO68" s="177"/>
      <c r="AP68" s="177"/>
      <c r="AQ68" s="178"/>
      <c r="AR68" s="176"/>
      <c r="AS68" s="177"/>
      <c r="AT68" s="177"/>
      <c r="AU68" s="177"/>
      <c r="AV68" s="177"/>
      <c r="AW68" s="177"/>
      <c r="AX68" s="178"/>
      <c r="AY68" s="176"/>
      <c r="AZ68" s="177"/>
      <c r="BA68" s="177"/>
      <c r="BB68" s="636"/>
      <c r="BC68" s="543"/>
      <c r="BD68" s="540"/>
      <c r="BE68" s="543"/>
      <c r="BF68" s="531"/>
      <c r="BG68" s="532"/>
      <c r="BH68" s="532"/>
      <c r="BI68" s="532"/>
      <c r="BJ68" s="533"/>
    </row>
    <row r="69" spans="2:62" ht="20.25" customHeight="1" x14ac:dyDescent="0.45">
      <c r="B69" s="673">
        <f>B67+1</f>
        <v>28</v>
      </c>
      <c r="C69" s="675"/>
      <c r="D69" s="676"/>
      <c r="E69" s="434"/>
      <c r="F69" s="677"/>
      <c r="G69" s="572"/>
      <c r="H69" s="574"/>
      <c r="I69" s="556"/>
      <c r="J69" s="612"/>
      <c r="K69" s="702"/>
      <c r="L69" s="573"/>
      <c r="M69" s="573"/>
      <c r="N69" s="574"/>
      <c r="O69" s="409"/>
      <c r="P69" s="410"/>
      <c r="Q69" s="410"/>
      <c r="R69" s="410"/>
      <c r="S69" s="411"/>
      <c r="T69" s="253" t="s">
        <v>170</v>
      </c>
      <c r="U69" s="6"/>
      <c r="V69" s="254"/>
      <c r="W69" s="170"/>
      <c r="X69" s="171"/>
      <c r="Y69" s="171"/>
      <c r="Z69" s="171"/>
      <c r="AA69" s="171"/>
      <c r="AB69" s="171"/>
      <c r="AC69" s="172"/>
      <c r="AD69" s="170"/>
      <c r="AE69" s="171"/>
      <c r="AF69" s="171"/>
      <c r="AG69" s="171"/>
      <c r="AH69" s="171"/>
      <c r="AI69" s="171"/>
      <c r="AJ69" s="172"/>
      <c r="AK69" s="170"/>
      <c r="AL69" s="171"/>
      <c r="AM69" s="171"/>
      <c r="AN69" s="171"/>
      <c r="AO69" s="171"/>
      <c r="AP69" s="171"/>
      <c r="AQ69" s="172"/>
      <c r="AR69" s="170"/>
      <c r="AS69" s="171"/>
      <c r="AT69" s="171"/>
      <c r="AU69" s="171"/>
      <c r="AV69" s="171"/>
      <c r="AW69" s="171"/>
      <c r="AX69" s="172"/>
      <c r="AY69" s="170"/>
      <c r="AZ69" s="171"/>
      <c r="BA69" s="249"/>
      <c r="BB69" s="703"/>
      <c r="BC69" s="704"/>
      <c r="BD69" s="565"/>
      <c r="BE69" s="568"/>
      <c r="BF69" s="569"/>
      <c r="BG69" s="570"/>
      <c r="BH69" s="570"/>
      <c r="BI69" s="570"/>
      <c r="BJ69" s="571"/>
    </row>
    <row r="70" spans="2:62" ht="20.25" customHeight="1" x14ac:dyDescent="0.45">
      <c r="B70" s="674"/>
      <c r="C70" s="675"/>
      <c r="D70" s="676"/>
      <c r="E70" s="434"/>
      <c r="F70" s="677"/>
      <c r="G70" s="575"/>
      <c r="H70" s="577"/>
      <c r="I70" s="491"/>
      <c r="J70" s="613"/>
      <c r="K70" s="683"/>
      <c r="L70" s="576"/>
      <c r="M70" s="576"/>
      <c r="N70" s="577"/>
      <c r="O70" s="409"/>
      <c r="P70" s="410"/>
      <c r="Q70" s="410"/>
      <c r="R70" s="410"/>
      <c r="S70" s="411"/>
      <c r="T70" s="250" t="s">
        <v>171</v>
      </c>
      <c r="U70" s="251"/>
      <c r="V70" s="252"/>
      <c r="W70" s="176"/>
      <c r="X70" s="177"/>
      <c r="Y70" s="177"/>
      <c r="Z70" s="177"/>
      <c r="AA70" s="177"/>
      <c r="AB70" s="177"/>
      <c r="AC70" s="178"/>
      <c r="AD70" s="176"/>
      <c r="AE70" s="177"/>
      <c r="AF70" s="177"/>
      <c r="AG70" s="177"/>
      <c r="AH70" s="177"/>
      <c r="AI70" s="177"/>
      <c r="AJ70" s="178"/>
      <c r="AK70" s="176"/>
      <c r="AL70" s="177"/>
      <c r="AM70" s="177"/>
      <c r="AN70" s="177"/>
      <c r="AO70" s="177"/>
      <c r="AP70" s="177"/>
      <c r="AQ70" s="178"/>
      <c r="AR70" s="176"/>
      <c r="AS70" s="177"/>
      <c r="AT70" s="177"/>
      <c r="AU70" s="177"/>
      <c r="AV70" s="177"/>
      <c r="AW70" s="177"/>
      <c r="AX70" s="178"/>
      <c r="AY70" s="176"/>
      <c r="AZ70" s="177"/>
      <c r="BA70" s="177"/>
      <c r="BB70" s="636"/>
      <c r="BC70" s="543"/>
      <c r="BD70" s="540"/>
      <c r="BE70" s="543"/>
      <c r="BF70" s="531"/>
      <c r="BG70" s="532"/>
      <c r="BH70" s="532"/>
      <c r="BI70" s="532"/>
      <c r="BJ70" s="533"/>
    </row>
    <row r="71" spans="2:62" ht="20.25" customHeight="1" x14ac:dyDescent="0.45">
      <c r="B71" s="673">
        <f>B69+1</f>
        <v>29</v>
      </c>
      <c r="C71" s="675"/>
      <c r="D71" s="676"/>
      <c r="E71" s="434"/>
      <c r="F71" s="677"/>
      <c r="G71" s="572"/>
      <c r="H71" s="574"/>
      <c r="I71" s="556"/>
      <c r="J71" s="612"/>
      <c r="K71" s="702"/>
      <c r="L71" s="573"/>
      <c r="M71" s="573"/>
      <c r="N71" s="574"/>
      <c r="O71" s="409"/>
      <c r="P71" s="410"/>
      <c r="Q71" s="410"/>
      <c r="R71" s="410"/>
      <c r="S71" s="411"/>
      <c r="T71" s="253" t="s">
        <v>170</v>
      </c>
      <c r="U71" s="6"/>
      <c r="V71" s="254"/>
      <c r="W71" s="170"/>
      <c r="X71" s="171"/>
      <c r="Y71" s="171"/>
      <c r="Z71" s="171"/>
      <c r="AA71" s="171"/>
      <c r="AB71" s="171"/>
      <c r="AC71" s="172"/>
      <c r="AD71" s="170"/>
      <c r="AE71" s="171"/>
      <c r="AF71" s="171"/>
      <c r="AG71" s="171"/>
      <c r="AH71" s="171"/>
      <c r="AI71" s="171"/>
      <c r="AJ71" s="172"/>
      <c r="AK71" s="170"/>
      <c r="AL71" s="171"/>
      <c r="AM71" s="171"/>
      <c r="AN71" s="171"/>
      <c r="AO71" s="171"/>
      <c r="AP71" s="171"/>
      <c r="AQ71" s="172"/>
      <c r="AR71" s="170"/>
      <c r="AS71" s="171"/>
      <c r="AT71" s="171"/>
      <c r="AU71" s="171"/>
      <c r="AV71" s="171"/>
      <c r="AW71" s="171"/>
      <c r="AX71" s="172"/>
      <c r="AY71" s="170"/>
      <c r="AZ71" s="171"/>
      <c r="BA71" s="249"/>
      <c r="BB71" s="703"/>
      <c r="BC71" s="704"/>
      <c r="BD71" s="565"/>
      <c r="BE71" s="568"/>
      <c r="BF71" s="569"/>
      <c r="BG71" s="570"/>
      <c r="BH71" s="570"/>
      <c r="BI71" s="570"/>
      <c r="BJ71" s="571"/>
    </row>
    <row r="72" spans="2:62" ht="20.25" customHeight="1" x14ac:dyDescent="0.45">
      <c r="B72" s="674"/>
      <c r="C72" s="675"/>
      <c r="D72" s="676"/>
      <c r="E72" s="434"/>
      <c r="F72" s="677"/>
      <c r="G72" s="578"/>
      <c r="H72" s="580"/>
      <c r="I72" s="559"/>
      <c r="J72" s="614"/>
      <c r="K72" s="707"/>
      <c r="L72" s="579"/>
      <c r="M72" s="579"/>
      <c r="N72" s="580"/>
      <c r="O72" s="409"/>
      <c r="P72" s="410"/>
      <c r="Q72" s="410"/>
      <c r="R72" s="410"/>
      <c r="S72" s="411"/>
      <c r="T72" s="250" t="s">
        <v>171</v>
      </c>
      <c r="U72" s="251"/>
      <c r="V72" s="252"/>
      <c r="W72" s="176"/>
      <c r="X72" s="177"/>
      <c r="Y72" s="177"/>
      <c r="Z72" s="177"/>
      <c r="AA72" s="177"/>
      <c r="AB72" s="177"/>
      <c r="AC72" s="178"/>
      <c r="AD72" s="176"/>
      <c r="AE72" s="177"/>
      <c r="AF72" s="177"/>
      <c r="AG72" s="177"/>
      <c r="AH72" s="177"/>
      <c r="AI72" s="177"/>
      <c r="AJ72" s="178"/>
      <c r="AK72" s="176"/>
      <c r="AL72" s="177"/>
      <c r="AM72" s="177"/>
      <c r="AN72" s="177"/>
      <c r="AO72" s="177"/>
      <c r="AP72" s="177"/>
      <c r="AQ72" s="178"/>
      <c r="AR72" s="176"/>
      <c r="AS72" s="177"/>
      <c r="AT72" s="177"/>
      <c r="AU72" s="177"/>
      <c r="AV72" s="177"/>
      <c r="AW72" s="177"/>
      <c r="AX72" s="178"/>
      <c r="AY72" s="176"/>
      <c r="AZ72" s="177"/>
      <c r="BA72" s="177"/>
      <c r="BB72" s="637"/>
      <c r="BC72" s="550"/>
      <c r="BD72" s="547"/>
      <c r="BE72" s="550"/>
      <c r="BF72" s="534"/>
      <c r="BG72" s="535"/>
      <c r="BH72" s="535"/>
      <c r="BI72" s="535"/>
      <c r="BJ72" s="536"/>
    </row>
    <row r="73" spans="2:62" ht="20.25" customHeight="1" x14ac:dyDescent="0.45">
      <c r="B73" s="673">
        <f>B71+1</f>
        <v>30</v>
      </c>
      <c r="C73" s="675"/>
      <c r="D73" s="676"/>
      <c r="E73" s="434"/>
      <c r="F73" s="677"/>
      <c r="G73" s="572"/>
      <c r="H73" s="574"/>
      <c r="I73" s="556"/>
      <c r="J73" s="612"/>
      <c r="K73" s="702"/>
      <c r="L73" s="573"/>
      <c r="M73" s="573"/>
      <c r="N73" s="574"/>
      <c r="O73" s="409"/>
      <c r="P73" s="410"/>
      <c r="Q73" s="410"/>
      <c r="R73" s="410"/>
      <c r="S73" s="411"/>
      <c r="T73" s="246" t="s">
        <v>170</v>
      </c>
      <c r="U73" s="247"/>
      <c r="V73" s="248"/>
      <c r="W73" s="170"/>
      <c r="X73" s="171"/>
      <c r="Y73" s="171"/>
      <c r="Z73" s="171"/>
      <c r="AA73" s="171"/>
      <c r="AB73" s="171"/>
      <c r="AC73" s="172"/>
      <c r="AD73" s="170"/>
      <c r="AE73" s="171"/>
      <c r="AF73" s="171"/>
      <c r="AG73" s="171"/>
      <c r="AH73" s="171"/>
      <c r="AI73" s="171"/>
      <c r="AJ73" s="172"/>
      <c r="AK73" s="170"/>
      <c r="AL73" s="171"/>
      <c r="AM73" s="171"/>
      <c r="AN73" s="171"/>
      <c r="AO73" s="171"/>
      <c r="AP73" s="171"/>
      <c r="AQ73" s="172"/>
      <c r="AR73" s="170"/>
      <c r="AS73" s="171"/>
      <c r="AT73" s="171"/>
      <c r="AU73" s="171"/>
      <c r="AV73" s="171"/>
      <c r="AW73" s="171"/>
      <c r="AX73" s="172"/>
      <c r="AY73" s="170"/>
      <c r="AZ73" s="171"/>
      <c r="BA73" s="249"/>
      <c r="BB73" s="703"/>
      <c r="BC73" s="704"/>
      <c r="BD73" s="565"/>
      <c r="BE73" s="568"/>
      <c r="BF73" s="569"/>
      <c r="BG73" s="570"/>
      <c r="BH73" s="570"/>
      <c r="BI73" s="570"/>
      <c r="BJ73" s="571"/>
    </row>
    <row r="74" spans="2:62" ht="20.25" customHeight="1" thickBot="1" x14ac:dyDescent="0.5">
      <c r="B74" s="444"/>
      <c r="C74" s="708"/>
      <c r="D74" s="709"/>
      <c r="E74" s="710"/>
      <c r="F74" s="711"/>
      <c r="G74" s="639"/>
      <c r="H74" s="641"/>
      <c r="I74" s="643"/>
      <c r="J74" s="645"/>
      <c r="K74" s="712"/>
      <c r="L74" s="640"/>
      <c r="M74" s="640"/>
      <c r="N74" s="641"/>
      <c r="O74" s="416"/>
      <c r="P74" s="417"/>
      <c r="Q74" s="417"/>
      <c r="R74" s="417"/>
      <c r="S74" s="418"/>
      <c r="T74" s="255" t="s">
        <v>171</v>
      </c>
      <c r="U74" s="256"/>
      <c r="V74" s="257"/>
      <c r="W74" s="258"/>
      <c r="X74" s="259"/>
      <c r="Y74" s="259"/>
      <c r="Z74" s="259"/>
      <c r="AA74" s="259"/>
      <c r="AB74" s="259"/>
      <c r="AC74" s="260"/>
      <c r="AD74" s="258"/>
      <c r="AE74" s="259"/>
      <c r="AF74" s="259"/>
      <c r="AG74" s="259"/>
      <c r="AH74" s="259"/>
      <c r="AI74" s="259"/>
      <c r="AJ74" s="260"/>
      <c r="AK74" s="258"/>
      <c r="AL74" s="259"/>
      <c r="AM74" s="259"/>
      <c r="AN74" s="259"/>
      <c r="AO74" s="259"/>
      <c r="AP74" s="259"/>
      <c r="AQ74" s="260"/>
      <c r="AR74" s="258"/>
      <c r="AS74" s="259"/>
      <c r="AT74" s="259"/>
      <c r="AU74" s="259"/>
      <c r="AV74" s="259"/>
      <c r="AW74" s="259"/>
      <c r="AX74" s="260"/>
      <c r="AY74" s="258"/>
      <c r="AZ74" s="259"/>
      <c r="BA74" s="259"/>
      <c r="BB74" s="716"/>
      <c r="BC74" s="717"/>
      <c r="BD74" s="718"/>
      <c r="BE74" s="717"/>
      <c r="BF74" s="713"/>
      <c r="BG74" s="714"/>
      <c r="BH74" s="714"/>
      <c r="BI74" s="714"/>
      <c r="BJ74" s="715"/>
    </row>
    <row r="75" spans="2:62" ht="20.25" customHeight="1" x14ac:dyDescent="0.45">
      <c r="B75" s="224"/>
      <c r="C75" s="224"/>
      <c r="D75" s="224"/>
      <c r="E75" s="224"/>
      <c r="F75" s="224"/>
      <c r="G75" s="225"/>
      <c r="H75" s="225"/>
      <c r="I75" s="226"/>
      <c r="J75" s="226"/>
      <c r="K75" s="225"/>
      <c r="L75" s="225"/>
      <c r="M75" s="225"/>
      <c r="N75" s="225"/>
      <c r="O75" s="227"/>
      <c r="P75" s="227"/>
      <c r="Q75" s="227"/>
      <c r="R75" s="228"/>
      <c r="S75" s="228"/>
      <c r="T75" s="228"/>
      <c r="U75" s="229"/>
      <c r="V75" s="230"/>
      <c r="W75" s="231"/>
      <c r="X75" s="231"/>
      <c r="Y75" s="231"/>
      <c r="Z75" s="231"/>
      <c r="AA75" s="231"/>
      <c r="AB75" s="231"/>
      <c r="AC75" s="231"/>
      <c r="AD75" s="231"/>
      <c r="AE75" s="231"/>
      <c r="AF75" s="231"/>
      <c r="AG75" s="231"/>
      <c r="AH75" s="231"/>
      <c r="AI75" s="231"/>
      <c r="AJ75" s="231"/>
      <c r="AK75" s="231"/>
      <c r="AL75" s="231"/>
      <c r="AM75" s="231"/>
      <c r="AN75" s="231"/>
      <c r="AO75" s="231"/>
      <c r="AP75" s="231"/>
      <c r="AQ75" s="231"/>
      <c r="AR75" s="231"/>
      <c r="AS75" s="231"/>
      <c r="AT75" s="231"/>
      <c r="AU75" s="231"/>
      <c r="AV75" s="231"/>
      <c r="AW75" s="231"/>
      <c r="AX75" s="231"/>
      <c r="AY75" s="231"/>
      <c r="AZ75" s="231"/>
      <c r="BA75" s="231"/>
      <c r="BB75" s="231"/>
      <c r="BC75" s="231"/>
      <c r="BD75" s="232"/>
      <c r="BE75" s="232"/>
      <c r="BF75" s="227"/>
      <c r="BG75" s="227"/>
      <c r="BH75" s="227"/>
      <c r="BI75" s="227"/>
      <c r="BJ75" s="227"/>
    </row>
    <row r="76" spans="2:62" ht="24.9" customHeight="1" x14ac:dyDescent="0.45"/>
    <row r="77" spans="2:62" ht="24.9" customHeight="1" x14ac:dyDescent="0.45">
      <c r="B77" s="91" t="s">
        <v>82</v>
      </c>
      <c r="C77" s="91"/>
      <c r="D77" s="91"/>
      <c r="E77" s="91"/>
      <c r="F77" s="91"/>
      <c r="G77" s="91"/>
      <c r="H77" s="91"/>
      <c r="I77" s="91"/>
      <c r="J77" s="91"/>
    </row>
    <row r="78" spans="2:62" ht="24.9" customHeight="1" x14ac:dyDescent="0.45">
      <c r="B78" s="91" t="s">
        <v>83</v>
      </c>
      <c r="C78" s="91"/>
      <c r="D78" s="91"/>
      <c r="E78" s="91"/>
      <c r="F78" s="91"/>
      <c r="G78" s="91"/>
      <c r="H78" s="91"/>
      <c r="I78" s="91"/>
      <c r="J78" s="91"/>
    </row>
    <row r="79" spans="2:62" ht="24.9" customHeight="1" x14ac:dyDescent="0.45">
      <c r="B79" s="91" t="s">
        <v>84</v>
      </c>
      <c r="C79" s="91"/>
      <c r="D79" s="91"/>
      <c r="E79" s="91"/>
      <c r="F79" s="91"/>
      <c r="G79" s="91"/>
      <c r="H79" s="91"/>
      <c r="I79" s="91"/>
      <c r="J79" s="91"/>
    </row>
    <row r="80" spans="2:62" ht="24.9" customHeight="1" x14ac:dyDescent="0.45">
      <c r="B80" s="91" t="s">
        <v>85</v>
      </c>
      <c r="C80" s="91"/>
      <c r="D80" s="91"/>
      <c r="E80" s="91"/>
      <c r="F80" s="91"/>
      <c r="G80" s="91"/>
      <c r="H80" s="91"/>
      <c r="I80" s="91"/>
      <c r="J80" s="91"/>
    </row>
    <row r="81" spans="2:10" ht="24.9" customHeight="1" x14ac:dyDescent="0.45">
      <c r="B81" s="91" t="s">
        <v>172</v>
      </c>
      <c r="C81" s="91"/>
      <c r="D81" s="91"/>
      <c r="E81" s="91"/>
      <c r="F81" s="91"/>
      <c r="G81" s="91"/>
      <c r="H81" s="91"/>
      <c r="I81" s="91"/>
      <c r="J81" s="91"/>
    </row>
    <row r="82" spans="2:10" ht="24.9" customHeight="1" x14ac:dyDescent="0.45">
      <c r="B82" s="91" t="s">
        <v>173</v>
      </c>
      <c r="C82" s="91"/>
      <c r="D82" s="91"/>
      <c r="E82" s="91"/>
      <c r="F82" s="91"/>
      <c r="G82" s="91"/>
      <c r="H82" s="91"/>
      <c r="I82" s="91"/>
      <c r="J82" s="91"/>
    </row>
    <row r="83" spans="2:10" ht="24.9" customHeight="1" x14ac:dyDescent="0.45">
      <c r="B83" s="91" t="s">
        <v>174</v>
      </c>
      <c r="C83" s="91"/>
      <c r="D83" s="91"/>
      <c r="E83" s="91"/>
      <c r="F83" s="91"/>
      <c r="G83" s="91"/>
      <c r="H83" s="91"/>
      <c r="I83" s="91"/>
      <c r="J83" s="91"/>
    </row>
    <row r="84" spans="2:10" ht="24.9" customHeight="1" x14ac:dyDescent="0.45">
      <c r="B84" s="91" t="s">
        <v>175</v>
      </c>
      <c r="C84" s="91"/>
      <c r="D84" s="91"/>
      <c r="E84" s="91"/>
      <c r="F84" s="91"/>
      <c r="G84" s="91"/>
      <c r="H84" s="91"/>
      <c r="I84" s="91"/>
      <c r="J84" s="91"/>
    </row>
    <row r="85" spans="2:10" ht="24.9" customHeight="1" x14ac:dyDescent="0.45">
      <c r="B85" s="91" t="s">
        <v>176</v>
      </c>
      <c r="C85" s="91"/>
      <c r="D85" s="91"/>
      <c r="E85" s="91"/>
      <c r="F85" s="91"/>
      <c r="G85" s="91"/>
      <c r="H85" s="91"/>
      <c r="I85" s="91"/>
      <c r="J85" s="91"/>
    </row>
    <row r="86" spans="2:10" ht="24.9" customHeight="1" x14ac:dyDescent="0.45">
      <c r="B86" s="91" t="s">
        <v>177</v>
      </c>
      <c r="C86" s="91"/>
      <c r="D86" s="91"/>
      <c r="E86" s="91"/>
      <c r="F86" s="91"/>
      <c r="G86" s="91"/>
      <c r="H86" s="91"/>
      <c r="I86" s="91"/>
      <c r="J86" s="91"/>
    </row>
    <row r="87" spans="2:10" ht="24.9" customHeight="1" x14ac:dyDescent="0.45">
      <c r="B87" s="91" t="s">
        <v>178</v>
      </c>
      <c r="C87" s="91"/>
      <c r="D87" s="91"/>
      <c r="E87" s="91"/>
      <c r="F87" s="91"/>
      <c r="G87" s="91"/>
      <c r="H87" s="91"/>
      <c r="I87" s="91"/>
      <c r="J87" s="91"/>
    </row>
    <row r="88" spans="2:10" ht="24.9" customHeight="1" x14ac:dyDescent="0.45">
      <c r="B88" s="91" t="s">
        <v>179</v>
      </c>
      <c r="C88" s="91"/>
      <c r="D88" s="91"/>
      <c r="E88" s="91"/>
      <c r="F88" s="91"/>
      <c r="G88" s="91"/>
      <c r="H88" s="91"/>
      <c r="I88" s="91"/>
      <c r="J88" s="91"/>
    </row>
    <row r="89" spans="2:10" ht="24.9" customHeight="1" x14ac:dyDescent="0.45">
      <c r="B89" s="91" t="s">
        <v>180</v>
      </c>
      <c r="C89" s="91"/>
      <c r="D89" s="91"/>
      <c r="E89" s="91"/>
      <c r="F89" s="91"/>
      <c r="G89" s="91"/>
      <c r="H89" s="91"/>
      <c r="I89" s="91"/>
      <c r="J89" s="91"/>
    </row>
    <row r="90" spans="2:10" ht="24.9" customHeight="1" x14ac:dyDescent="0.45">
      <c r="B90" s="91" t="s">
        <v>188</v>
      </c>
      <c r="C90" s="91"/>
      <c r="D90" s="91"/>
      <c r="E90" s="91"/>
      <c r="F90" s="91"/>
      <c r="G90" s="91"/>
      <c r="H90" s="91"/>
      <c r="I90" s="91"/>
      <c r="J90" s="91"/>
    </row>
    <row r="91" spans="2:10" ht="24.9" customHeight="1" x14ac:dyDescent="0.45">
      <c r="B91" s="91" t="s">
        <v>181</v>
      </c>
      <c r="C91" s="91"/>
      <c r="D91" s="91"/>
      <c r="E91" s="91"/>
      <c r="F91" s="91"/>
      <c r="G91" s="91"/>
      <c r="H91" s="91"/>
      <c r="I91" s="91"/>
      <c r="J91" s="91"/>
    </row>
    <row r="92" spans="2:10" ht="24.9" customHeight="1" x14ac:dyDescent="0.45">
      <c r="B92" s="91" t="s">
        <v>189</v>
      </c>
      <c r="C92" s="91"/>
      <c r="D92" s="91"/>
      <c r="E92" s="91"/>
      <c r="F92" s="91"/>
      <c r="G92" s="91"/>
      <c r="H92" s="91"/>
      <c r="I92" s="91"/>
      <c r="J92" s="91"/>
    </row>
    <row r="93" spans="2:10" ht="24.9" customHeight="1" x14ac:dyDescent="0.45">
      <c r="B93" s="91"/>
      <c r="C93" s="91"/>
      <c r="D93" s="91"/>
      <c r="E93" s="91"/>
      <c r="F93" s="91"/>
      <c r="G93" s="91"/>
      <c r="H93" s="91"/>
      <c r="I93" s="91"/>
      <c r="J93" s="91"/>
    </row>
    <row r="94" spans="2:10" ht="24.9" customHeight="1" x14ac:dyDescent="0.45">
      <c r="B94" s="91"/>
      <c r="C94" s="83" t="s">
        <v>5</v>
      </c>
      <c r="D94" s="430" t="s">
        <v>6</v>
      </c>
      <c r="E94" s="430"/>
      <c r="F94" s="430"/>
      <c r="G94" s="430"/>
      <c r="H94" s="430"/>
      <c r="I94" s="91"/>
      <c r="J94" s="91"/>
    </row>
    <row r="95" spans="2:10" ht="24.9" customHeight="1" x14ac:dyDescent="0.45">
      <c r="B95" s="91"/>
      <c r="C95" s="88" t="s">
        <v>1</v>
      </c>
      <c r="D95" s="430" t="s">
        <v>24</v>
      </c>
      <c r="E95" s="430"/>
      <c r="F95" s="430"/>
      <c r="G95" s="430"/>
      <c r="H95" s="430"/>
      <c r="I95" s="91"/>
      <c r="J95" s="91"/>
    </row>
    <row r="96" spans="2:10" ht="24.9" customHeight="1" x14ac:dyDescent="0.45">
      <c r="B96" s="91"/>
      <c r="C96" s="88" t="s">
        <v>2</v>
      </c>
      <c r="D96" s="430" t="s">
        <v>25</v>
      </c>
      <c r="E96" s="430"/>
      <c r="F96" s="430"/>
      <c r="G96" s="430"/>
      <c r="H96" s="430"/>
      <c r="I96" s="91"/>
      <c r="J96" s="91"/>
    </row>
    <row r="97" spans="1:59" ht="24.9" customHeight="1" x14ac:dyDescent="0.45">
      <c r="B97" s="91"/>
      <c r="C97" s="88" t="s">
        <v>3</v>
      </c>
      <c r="D97" s="430" t="s">
        <v>26</v>
      </c>
      <c r="E97" s="430"/>
      <c r="F97" s="430"/>
      <c r="G97" s="430"/>
      <c r="H97" s="430"/>
      <c r="I97" s="91"/>
      <c r="J97" s="91"/>
    </row>
    <row r="98" spans="1:59" ht="24.9" customHeight="1" x14ac:dyDescent="0.45">
      <c r="B98" s="91"/>
      <c r="C98" s="88" t="s">
        <v>4</v>
      </c>
      <c r="D98" s="430" t="s">
        <v>37</v>
      </c>
      <c r="E98" s="430"/>
      <c r="F98" s="430"/>
      <c r="G98" s="430"/>
      <c r="H98" s="430"/>
      <c r="I98" s="91"/>
      <c r="J98" s="91"/>
    </row>
    <row r="99" spans="1:59" ht="24.9" customHeight="1" x14ac:dyDescent="0.45">
      <c r="B99" s="91"/>
      <c r="C99" s="91"/>
      <c r="D99" s="91"/>
      <c r="E99" s="91"/>
      <c r="F99" s="91"/>
      <c r="G99" s="91"/>
      <c r="H99" s="91"/>
      <c r="I99" s="91"/>
      <c r="J99" s="91"/>
    </row>
    <row r="100" spans="1:59" ht="24.9" customHeight="1" x14ac:dyDescent="0.45">
      <c r="B100" s="91"/>
      <c r="C100" s="91" t="s">
        <v>89</v>
      </c>
      <c r="D100" s="91"/>
      <c r="E100" s="91"/>
      <c r="F100" s="91"/>
      <c r="G100" s="91"/>
      <c r="H100" s="91"/>
      <c r="I100" s="91"/>
      <c r="J100" s="91"/>
    </row>
    <row r="101" spans="1:59" ht="24.9" customHeight="1" x14ac:dyDescent="0.45">
      <c r="B101" s="91"/>
      <c r="C101" s="91" t="s">
        <v>97</v>
      </c>
      <c r="D101" s="91"/>
      <c r="E101" s="91"/>
      <c r="F101" s="91"/>
      <c r="G101" s="91"/>
      <c r="H101" s="91"/>
      <c r="I101" s="91"/>
      <c r="J101" s="91"/>
    </row>
    <row r="102" spans="1:59" ht="24.9" customHeight="1" x14ac:dyDescent="0.45">
      <c r="A102" s="166"/>
      <c r="B102" s="186"/>
      <c r="C102" s="186" t="s">
        <v>90</v>
      </c>
      <c r="D102" s="186"/>
      <c r="E102" s="186"/>
      <c r="F102" s="186"/>
      <c r="G102" s="190"/>
      <c r="H102" s="190"/>
      <c r="I102" s="190"/>
      <c r="J102" s="190"/>
      <c r="K102" s="234"/>
      <c r="L102" s="234"/>
      <c r="M102" s="234"/>
      <c r="N102" s="234"/>
      <c r="O102" s="234"/>
      <c r="P102" s="234"/>
      <c r="Q102" s="234"/>
      <c r="R102" s="234"/>
      <c r="S102" s="234"/>
      <c r="T102" s="234"/>
      <c r="U102" s="234"/>
      <c r="V102" s="234"/>
      <c r="W102" s="234"/>
      <c r="X102" s="234"/>
      <c r="Y102" s="234"/>
      <c r="Z102" s="234"/>
      <c r="AA102" s="234"/>
      <c r="AB102" s="234"/>
      <c r="AC102" s="234"/>
      <c r="AD102" s="234"/>
      <c r="AE102" s="234"/>
      <c r="AF102" s="234"/>
      <c r="AG102" s="234"/>
      <c r="AH102" s="234"/>
      <c r="AI102" s="234"/>
      <c r="AJ102" s="234"/>
      <c r="AK102" s="234"/>
      <c r="AL102" s="234"/>
      <c r="AM102" s="234"/>
      <c r="AN102" s="234"/>
      <c r="AO102" s="234"/>
      <c r="AP102" s="234"/>
      <c r="AQ102" s="234"/>
      <c r="AR102" s="234"/>
      <c r="AS102" s="234"/>
      <c r="AT102" s="234"/>
      <c r="AU102" s="234"/>
      <c r="AV102" s="234"/>
      <c r="AW102" s="234"/>
      <c r="AX102" s="234"/>
      <c r="AY102" s="234"/>
      <c r="AZ102" s="235"/>
      <c r="BA102" s="235"/>
      <c r="BB102" s="235"/>
      <c r="BC102" s="235"/>
      <c r="BD102" s="235"/>
      <c r="BE102" s="235"/>
      <c r="BF102" s="235"/>
      <c r="BG102" s="235"/>
    </row>
    <row r="103" spans="1:59" ht="24.9" customHeight="1" x14ac:dyDescent="0.45">
      <c r="A103" s="166"/>
      <c r="B103" s="186"/>
      <c r="C103" s="186"/>
      <c r="D103" s="186"/>
      <c r="E103" s="186"/>
      <c r="F103" s="186"/>
      <c r="G103" s="190"/>
      <c r="H103" s="190"/>
      <c r="I103" s="190"/>
      <c r="J103" s="190"/>
      <c r="K103" s="234"/>
      <c r="L103" s="234"/>
      <c r="M103" s="234"/>
      <c r="N103" s="234"/>
      <c r="O103" s="234"/>
      <c r="P103" s="234"/>
      <c r="Q103" s="234"/>
      <c r="R103" s="234"/>
      <c r="S103" s="234"/>
      <c r="T103" s="234"/>
      <c r="U103" s="234"/>
      <c r="V103" s="234"/>
      <c r="W103" s="234"/>
      <c r="X103" s="234"/>
      <c r="Y103" s="234"/>
      <c r="Z103" s="234"/>
      <c r="AA103" s="234"/>
      <c r="AB103" s="234"/>
      <c r="AC103" s="234"/>
      <c r="AD103" s="234"/>
      <c r="AE103" s="234"/>
      <c r="AF103" s="234"/>
      <c r="AG103" s="234"/>
      <c r="AH103" s="234"/>
      <c r="AI103" s="234"/>
      <c r="AJ103" s="234"/>
      <c r="AK103" s="234"/>
      <c r="AL103" s="234"/>
      <c r="AM103" s="234"/>
      <c r="AN103" s="234"/>
      <c r="AO103" s="234"/>
      <c r="AP103" s="234"/>
      <c r="AQ103" s="234"/>
      <c r="AR103" s="234"/>
      <c r="AS103" s="234"/>
      <c r="AT103" s="234"/>
      <c r="AU103" s="234"/>
      <c r="AV103" s="234"/>
      <c r="AW103" s="234"/>
      <c r="AX103" s="234"/>
      <c r="AY103" s="234"/>
      <c r="AZ103" s="235"/>
      <c r="BA103" s="235"/>
      <c r="BB103" s="235"/>
      <c r="BC103" s="235"/>
      <c r="BD103" s="235"/>
      <c r="BE103" s="235"/>
      <c r="BF103" s="235"/>
      <c r="BG103" s="235"/>
    </row>
    <row r="104" spans="1:59" ht="24.9" customHeight="1" x14ac:dyDescent="0.45">
      <c r="A104" s="166"/>
      <c r="B104" s="186" t="s">
        <v>190</v>
      </c>
      <c r="C104" s="186"/>
      <c r="D104" s="186"/>
      <c r="E104" s="186"/>
      <c r="F104" s="186"/>
      <c r="G104" s="189"/>
      <c r="H104" s="189"/>
      <c r="I104" s="189"/>
      <c r="J104" s="189"/>
      <c r="K104" s="169"/>
      <c r="L104" s="169"/>
      <c r="M104" s="166"/>
      <c r="N104" s="166"/>
      <c r="O104" s="166"/>
      <c r="P104" s="166"/>
      <c r="Q104" s="166"/>
      <c r="R104" s="166"/>
    </row>
    <row r="105" spans="1:59" ht="24.9" customHeight="1" x14ac:dyDescent="0.45">
      <c r="A105" s="166"/>
      <c r="B105" s="186" t="s">
        <v>182</v>
      </c>
      <c r="C105" s="186"/>
      <c r="D105" s="186"/>
      <c r="E105" s="186"/>
      <c r="F105" s="186"/>
      <c r="G105" s="189"/>
      <c r="H105" s="189"/>
      <c r="I105" s="189"/>
      <c r="J105" s="189"/>
      <c r="K105" s="169"/>
      <c r="L105" s="169"/>
      <c r="M105" s="166"/>
      <c r="N105" s="166"/>
      <c r="O105" s="166"/>
      <c r="P105" s="166"/>
      <c r="Q105" s="166"/>
      <c r="R105" s="166"/>
    </row>
    <row r="106" spans="1:59" ht="24.9" customHeight="1" x14ac:dyDescent="0.45">
      <c r="B106" s="91" t="s">
        <v>183</v>
      </c>
      <c r="C106" s="91"/>
      <c r="D106" s="91"/>
      <c r="E106" s="91"/>
      <c r="F106" s="91"/>
      <c r="G106" s="92"/>
      <c r="H106" s="92"/>
      <c r="I106" s="92"/>
      <c r="J106" s="92"/>
    </row>
    <row r="107" spans="1:59" ht="24.9" customHeight="1" x14ac:dyDescent="0.45">
      <c r="B107" s="91" t="s">
        <v>184</v>
      </c>
      <c r="C107" s="91"/>
      <c r="D107" s="91"/>
      <c r="E107" s="91"/>
      <c r="F107" s="91"/>
      <c r="G107" s="92"/>
      <c r="H107" s="92"/>
      <c r="I107" s="92"/>
      <c r="J107" s="92"/>
    </row>
    <row r="108" spans="1:59" ht="24.9" customHeight="1" x14ac:dyDescent="0.45">
      <c r="B108" s="91" t="s">
        <v>185</v>
      </c>
      <c r="C108" s="91"/>
      <c r="D108" s="91"/>
      <c r="E108" s="91"/>
      <c r="F108" s="91"/>
      <c r="G108" s="92"/>
      <c r="H108" s="92"/>
      <c r="I108" s="92"/>
      <c r="J108" s="92"/>
    </row>
    <row r="109" spans="1:59" ht="24.9" customHeight="1" x14ac:dyDescent="0.45">
      <c r="B109" s="91" t="s">
        <v>186</v>
      </c>
      <c r="C109" s="91"/>
      <c r="D109" s="91"/>
      <c r="E109" s="91"/>
      <c r="F109" s="91"/>
      <c r="G109" s="91"/>
      <c r="H109" s="91"/>
      <c r="I109" s="91"/>
      <c r="J109" s="91"/>
    </row>
    <row r="110" spans="1:59" ht="24.9" customHeight="1" x14ac:dyDescent="0.45">
      <c r="B110" s="91" t="s">
        <v>53</v>
      </c>
      <c r="C110" s="91"/>
      <c r="D110" s="91"/>
      <c r="E110" s="91"/>
      <c r="F110" s="91"/>
      <c r="G110" s="91"/>
      <c r="H110" s="91"/>
      <c r="I110" s="91"/>
      <c r="J110" s="91"/>
    </row>
    <row r="111" spans="1:59" ht="24.9" customHeight="1" x14ac:dyDescent="0.45">
      <c r="B111" s="91" t="s">
        <v>191</v>
      </c>
      <c r="C111" s="91"/>
      <c r="D111" s="91"/>
      <c r="E111" s="91"/>
      <c r="F111" s="91"/>
      <c r="G111" s="91"/>
      <c r="H111" s="91"/>
      <c r="I111" s="91"/>
      <c r="J111" s="91"/>
    </row>
    <row r="112" spans="1:59" ht="24.9" customHeight="1" x14ac:dyDescent="0.45">
      <c r="B112" s="91" t="s">
        <v>94</v>
      </c>
      <c r="C112" s="91"/>
      <c r="D112" s="91"/>
      <c r="E112" s="91"/>
      <c r="F112" s="91"/>
      <c r="G112" s="91"/>
      <c r="H112" s="91"/>
      <c r="I112" s="91"/>
      <c r="J112" s="91"/>
    </row>
    <row r="113" spans="2:10" ht="24.9" customHeight="1" x14ac:dyDescent="0.45">
      <c r="B113" s="91" t="s">
        <v>192</v>
      </c>
      <c r="C113" s="91"/>
      <c r="D113" s="91"/>
      <c r="E113" s="91"/>
      <c r="F113" s="91"/>
      <c r="G113" s="91"/>
      <c r="H113" s="91"/>
      <c r="I113" s="91"/>
      <c r="J113" s="91"/>
    </row>
    <row r="114" spans="2:10" ht="24.9" customHeight="1" x14ac:dyDescent="0.45">
      <c r="B114" s="91" t="s">
        <v>187</v>
      </c>
      <c r="C114" s="91"/>
      <c r="D114" s="91"/>
      <c r="E114" s="91"/>
      <c r="F114" s="91"/>
      <c r="G114" s="91"/>
      <c r="H114" s="91"/>
      <c r="I114" s="91"/>
      <c r="J114" s="91"/>
    </row>
    <row r="115" spans="2:10" ht="24.9" customHeight="1" x14ac:dyDescent="0.45">
      <c r="B115" s="91" t="s">
        <v>96</v>
      </c>
      <c r="C115" s="91"/>
      <c r="D115" s="91"/>
      <c r="E115" s="91"/>
      <c r="F115" s="91"/>
      <c r="G115" s="91"/>
      <c r="H115" s="91"/>
      <c r="I115" s="91"/>
      <c r="J115" s="91"/>
    </row>
    <row r="116" spans="2:10" ht="24.9" customHeight="1" x14ac:dyDescent="0.45">
      <c r="B116" s="91" t="s">
        <v>48</v>
      </c>
      <c r="C116" s="91"/>
      <c r="D116" s="91"/>
      <c r="E116" s="91"/>
      <c r="F116" s="91"/>
      <c r="G116" s="91"/>
      <c r="H116" s="91"/>
      <c r="I116" s="91"/>
      <c r="J116" s="91"/>
    </row>
    <row r="117" spans="2:10" ht="24.9" customHeight="1" x14ac:dyDescent="0.45">
      <c r="B117" s="345" t="s">
        <v>244</v>
      </c>
      <c r="C117" s="91"/>
      <c r="D117" s="91"/>
      <c r="E117" s="91"/>
      <c r="F117" s="91"/>
      <c r="G117" s="91"/>
      <c r="H117" s="91"/>
      <c r="I117" s="91"/>
      <c r="J117" s="91"/>
    </row>
    <row r="118" spans="2:10" ht="24.9" customHeight="1" x14ac:dyDescent="0.45">
      <c r="B118" s="345" t="s">
        <v>245</v>
      </c>
      <c r="C118" s="91"/>
      <c r="D118" s="91"/>
      <c r="E118" s="91"/>
      <c r="F118" s="91"/>
      <c r="G118" s="91"/>
      <c r="H118" s="91"/>
      <c r="I118" s="91"/>
      <c r="J118" s="91"/>
    </row>
    <row r="119" spans="2:10" ht="24.9" customHeight="1" x14ac:dyDescent="0.45">
      <c r="B119" s="5" t="s">
        <v>243</v>
      </c>
    </row>
  </sheetData>
  <sheetProtection insertRows="0" deleteRows="0"/>
  <mergeCells count="391">
    <mergeCell ref="D97:H97"/>
    <mergeCell ref="D98:H98"/>
    <mergeCell ref="D95:H95"/>
    <mergeCell ref="D96:H96"/>
    <mergeCell ref="D94:H94"/>
    <mergeCell ref="O73:S74"/>
    <mergeCell ref="BB73:BC73"/>
    <mergeCell ref="BD73:BE73"/>
    <mergeCell ref="BF73:BJ74"/>
    <mergeCell ref="BB74:BC74"/>
    <mergeCell ref="BD74:BE74"/>
    <mergeCell ref="B73:B74"/>
    <mergeCell ref="C73:C74"/>
    <mergeCell ref="D73:F74"/>
    <mergeCell ref="G73:H74"/>
    <mergeCell ref="I73:J74"/>
    <mergeCell ref="K73:N74"/>
    <mergeCell ref="O71:S72"/>
    <mergeCell ref="BB71:BC71"/>
    <mergeCell ref="BD71:BE71"/>
    <mergeCell ref="BF71:BJ72"/>
    <mergeCell ref="BB72:BC72"/>
    <mergeCell ref="BD72:BE72"/>
    <mergeCell ref="B71:B72"/>
    <mergeCell ref="C71:C72"/>
    <mergeCell ref="D71:F72"/>
    <mergeCell ref="G71:H72"/>
    <mergeCell ref="I71:J72"/>
    <mergeCell ref="K71:N72"/>
    <mergeCell ref="O69:S70"/>
    <mergeCell ref="BB69:BC69"/>
    <mergeCell ref="BD69:BE69"/>
    <mergeCell ref="BF69:BJ70"/>
    <mergeCell ref="BB70:BC70"/>
    <mergeCell ref="BD70:BE70"/>
    <mergeCell ref="B69:B70"/>
    <mergeCell ref="C69:C70"/>
    <mergeCell ref="D69:F70"/>
    <mergeCell ref="G69:H70"/>
    <mergeCell ref="I69:J70"/>
    <mergeCell ref="K69:N70"/>
    <mergeCell ref="O67:S68"/>
    <mergeCell ref="BB67:BC67"/>
    <mergeCell ref="BD67:BE67"/>
    <mergeCell ref="BF67:BJ68"/>
    <mergeCell ref="BB68:BC68"/>
    <mergeCell ref="BD68:BE68"/>
    <mergeCell ref="B67:B68"/>
    <mergeCell ref="C67:C68"/>
    <mergeCell ref="D67:F68"/>
    <mergeCell ref="G67:H68"/>
    <mergeCell ref="I67:J68"/>
    <mergeCell ref="K67:N68"/>
    <mergeCell ref="O65:S66"/>
    <mergeCell ref="BB65:BC65"/>
    <mergeCell ref="BD65:BE65"/>
    <mergeCell ref="BF65:BJ66"/>
    <mergeCell ref="BB66:BC66"/>
    <mergeCell ref="BD66:BE66"/>
    <mergeCell ref="B65:B66"/>
    <mergeCell ref="C65:C66"/>
    <mergeCell ref="D65:F66"/>
    <mergeCell ref="G65:H66"/>
    <mergeCell ref="I65:J66"/>
    <mergeCell ref="K65:N66"/>
    <mergeCell ref="O63:S64"/>
    <mergeCell ref="BB63:BC63"/>
    <mergeCell ref="BD63:BE63"/>
    <mergeCell ref="BF63:BJ64"/>
    <mergeCell ref="BB64:BC64"/>
    <mergeCell ref="BD64:BE64"/>
    <mergeCell ref="B63:B64"/>
    <mergeCell ref="C63:C64"/>
    <mergeCell ref="D63:F64"/>
    <mergeCell ref="G63:H64"/>
    <mergeCell ref="I63:J64"/>
    <mergeCell ref="K63:N64"/>
    <mergeCell ref="O61:S62"/>
    <mergeCell ref="BB61:BC61"/>
    <mergeCell ref="BD61:BE61"/>
    <mergeCell ref="BF61:BJ62"/>
    <mergeCell ref="BB62:BC62"/>
    <mergeCell ref="BD62:BE62"/>
    <mergeCell ref="B61:B62"/>
    <mergeCell ref="C61:C62"/>
    <mergeCell ref="D61:F62"/>
    <mergeCell ref="G61:H62"/>
    <mergeCell ref="I61:J62"/>
    <mergeCell ref="K61:N62"/>
    <mergeCell ref="O59:S60"/>
    <mergeCell ref="BB59:BC59"/>
    <mergeCell ref="BD59:BE59"/>
    <mergeCell ref="BF59:BJ60"/>
    <mergeCell ref="BB60:BC60"/>
    <mergeCell ref="BD60:BE60"/>
    <mergeCell ref="B59:B60"/>
    <mergeCell ref="C59:C60"/>
    <mergeCell ref="D59:F60"/>
    <mergeCell ref="G59:H60"/>
    <mergeCell ref="I59:J60"/>
    <mergeCell ref="K59:N60"/>
    <mergeCell ref="O57:S58"/>
    <mergeCell ref="BB57:BC57"/>
    <mergeCell ref="BD57:BE57"/>
    <mergeCell ref="BF57:BJ58"/>
    <mergeCell ref="BB58:BC58"/>
    <mergeCell ref="BD58:BE58"/>
    <mergeCell ref="B57:B58"/>
    <mergeCell ref="C57:C58"/>
    <mergeCell ref="D57:F58"/>
    <mergeCell ref="G57:H58"/>
    <mergeCell ref="I57:J58"/>
    <mergeCell ref="K57:N58"/>
    <mergeCell ref="O55:S56"/>
    <mergeCell ref="BB55:BC55"/>
    <mergeCell ref="BD55:BE55"/>
    <mergeCell ref="BF55:BJ56"/>
    <mergeCell ref="BB56:BC56"/>
    <mergeCell ref="BD56:BE56"/>
    <mergeCell ref="B55:B56"/>
    <mergeCell ref="C55:C56"/>
    <mergeCell ref="D55:F56"/>
    <mergeCell ref="G55:H56"/>
    <mergeCell ref="I55:J56"/>
    <mergeCell ref="K55:N56"/>
    <mergeCell ref="O53:S54"/>
    <mergeCell ref="BB53:BC53"/>
    <mergeCell ref="BD53:BE53"/>
    <mergeCell ref="BF53:BJ54"/>
    <mergeCell ref="BB54:BC54"/>
    <mergeCell ref="BD54:BE54"/>
    <mergeCell ref="B53:B54"/>
    <mergeCell ref="C53:C54"/>
    <mergeCell ref="D53:F54"/>
    <mergeCell ref="G53:H54"/>
    <mergeCell ref="I53:J54"/>
    <mergeCell ref="K53:N54"/>
    <mergeCell ref="O51:S52"/>
    <mergeCell ref="BB51:BC51"/>
    <mergeCell ref="BD51:BE51"/>
    <mergeCell ref="BF51:BJ52"/>
    <mergeCell ref="BB52:BC52"/>
    <mergeCell ref="BD52:BE52"/>
    <mergeCell ref="B51:B52"/>
    <mergeCell ref="C51:C52"/>
    <mergeCell ref="D51:F52"/>
    <mergeCell ref="G51:H52"/>
    <mergeCell ref="I51:J52"/>
    <mergeCell ref="K51:N52"/>
    <mergeCell ref="O49:S50"/>
    <mergeCell ref="BB49:BC49"/>
    <mergeCell ref="BD49:BE49"/>
    <mergeCell ref="BF49:BJ50"/>
    <mergeCell ref="BB50:BC50"/>
    <mergeCell ref="BD50:BE50"/>
    <mergeCell ref="B49:B50"/>
    <mergeCell ref="C49:C50"/>
    <mergeCell ref="D49:F50"/>
    <mergeCell ref="G49:H50"/>
    <mergeCell ref="I49:J50"/>
    <mergeCell ref="K49:N50"/>
    <mergeCell ref="O47:S48"/>
    <mergeCell ref="BB47:BC47"/>
    <mergeCell ref="BD47:BE47"/>
    <mergeCell ref="BF47:BJ48"/>
    <mergeCell ref="BB48:BC48"/>
    <mergeCell ref="BD48:BE48"/>
    <mergeCell ref="B47:B48"/>
    <mergeCell ref="C47:C48"/>
    <mergeCell ref="D47:F48"/>
    <mergeCell ref="G47:H48"/>
    <mergeCell ref="I47:J48"/>
    <mergeCell ref="K47:N48"/>
    <mergeCell ref="O45:S46"/>
    <mergeCell ref="BB45:BC45"/>
    <mergeCell ref="BD45:BE45"/>
    <mergeCell ref="BF45:BJ46"/>
    <mergeCell ref="BB46:BC46"/>
    <mergeCell ref="BD46:BE46"/>
    <mergeCell ref="B45:B46"/>
    <mergeCell ref="C45:C46"/>
    <mergeCell ref="D45:F46"/>
    <mergeCell ref="G45:H46"/>
    <mergeCell ref="I45:J46"/>
    <mergeCell ref="K45:N46"/>
    <mergeCell ref="O43:S44"/>
    <mergeCell ref="BB43:BC43"/>
    <mergeCell ref="BD43:BE43"/>
    <mergeCell ref="BF43:BJ44"/>
    <mergeCell ref="BB44:BC44"/>
    <mergeCell ref="BD44:BE44"/>
    <mergeCell ref="B43:B44"/>
    <mergeCell ref="C43:C44"/>
    <mergeCell ref="D43:F44"/>
    <mergeCell ref="G43:H44"/>
    <mergeCell ref="I43:J44"/>
    <mergeCell ref="K43:N44"/>
    <mergeCell ref="O41:S42"/>
    <mergeCell ref="BB41:BC41"/>
    <mergeCell ref="BD41:BE41"/>
    <mergeCell ref="BF41:BJ42"/>
    <mergeCell ref="BB42:BC42"/>
    <mergeCell ref="BD42:BE42"/>
    <mergeCell ref="B41:B42"/>
    <mergeCell ref="C41:C42"/>
    <mergeCell ref="D41:F42"/>
    <mergeCell ref="G41:H42"/>
    <mergeCell ref="I41:J42"/>
    <mergeCell ref="K41:N42"/>
    <mergeCell ref="O39:S40"/>
    <mergeCell ref="BB39:BC39"/>
    <mergeCell ref="BD39:BE39"/>
    <mergeCell ref="BF39:BJ40"/>
    <mergeCell ref="BB40:BC40"/>
    <mergeCell ref="BD40:BE40"/>
    <mergeCell ref="B39:B40"/>
    <mergeCell ref="C39:C40"/>
    <mergeCell ref="D39:F40"/>
    <mergeCell ref="G39:H40"/>
    <mergeCell ref="I39:J40"/>
    <mergeCell ref="K39:N40"/>
    <mergeCell ref="O37:S38"/>
    <mergeCell ref="BB37:BC37"/>
    <mergeCell ref="BD37:BE37"/>
    <mergeCell ref="BF37:BJ38"/>
    <mergeCell ref="BB38:BC38"/>
    <mergeCell ref="BD38:BE38"/>
    <mergeCell ref="B37:B38"/>
    <mergeCell ref="C37:C38"/>
    <mergeCell ref="D37:F38"/>
    <mergeCell ref="G37:H38"/>
    <mergeCell ref="I37:J38"/>
    <mergeCell ref="K37:N38"/>
    <mergeCell ref="O35:S36"/>
    <mergeCell ref="BB35:BC35"/>
    <mergeCell ref="BD35:BE35"/>
    <mergeCell ref="BF35:BJ36"/>
    <mergeCell ref="BB36:BC36"/>
    <mergeCell ref="BD36:BE36"/>
    <mergeCell ref="B35:B36"/>
    <mergeCell ref="C35:C36"/>
    <mergeCell ref="D35:F36"/>
    <mergeCell ref="G35:H36"/>
    <mergeCell ref="I35:J36"/>
    <mergeCell ref="K35:N36"/>
    <mergeCell ref="O33:S34"/>
    <mergeCell ref="BB33:BC33"/>
    <mergeCell ref="BD33:BE33"/>
    <mergeCell ref="BF33:BJ34"/>
    <mergeCell ref="BB34:BC34"/>
    <mergeCell ref="BD34:BE34"/>
    <mergeCell ref="B33:B34"/>
    <mergeCell ref="C33:C34"/>
    <mergeCell ref="D33:F34"/>
    <mergeCell ref="G33:H34"/>
    <mergeCell ref="I33:J34"/>
    <mergeCell ref="K33:N34"/>
    <mergeCell ref="O31:S32"/>
    <mergeCell ref="BB31:BC31"/>
    <mergeCell ref="BD31:BE31"/>
    <mergeCell ref="BF31:BJ32"/>
    <mergeCell ref="BB32:BC32"/>
    <mergeCell ref="BD32:BE32"/>
    <mergeCell ref="B31:B32"/>
    <mergeCell ref="C31:C32"/>
    <mergeCell ref="D31:F32"/>
    <mergeCell ref="G31:H32"/>
    <mergeCell ref="I31:J32"/>
    <mergeCell ref="K31:N32"/>
    <mergeCell ref="O29:S30"/>
    <mergeCell ref="BB29:BC29"/>
    <mergeCell ref="BD29:BE29"/>
    <mergeCell ref="BF29:BJ30"/>
    <mergeCell ref="BB30:BC30"/>
    <mergeCell ref="BD30:BE30"/>
    <mergeCell ref="B29:B30"/>
    <mergeCell ref="C29:C30"/>
    <mergeCell ref="D29:F30"/>
    <mergeCell ref="G29:H30"/>
    <mergeCell ref="I29:J30"/>
    <mergeCell ref="K29:N30"/>
    <mergeCell ref="O27:S28"/>
    <mergeCell ref="BB27:BC27"/>
    <mergeCell ref="BD27:BE27"/>
    <mergeCell ref="BF27:BJ28"/>
    <mergeCell ref="BB28:BC28"/>
    <mergeCell ref="BD28:BE28"/>
    <mergeCell ref="B27:B28"/>
    <mergeCell ref="C27:C28"/>
    <mergeCell ref="D27:F28"/>
    <mergeCell ref="G27:H28"/>
    <mergeCell ref="I27:J28"/>
    <mergeCell ref="K27:N28"/>
    <mergeCell ref="O25:S26"/>
    <mergeCell ref="BB25:BC25"/>
    <mergeCell ref="BD25:BE25"/>
    <mergeCell ref="BF25:BJ26"/>
    <mergeCell ref="BB26:BC26"/>
    <mergeCell ref="BD26:BE26"/>
    <mergeCell ref="B25:B26"/>
    <mergeCell ref="C25:C26"/>
    <mergeCell ref="D25:F26"/>
    <mergeCell ref="G25:H26"/>
    <mergeCell ref="I25:J26"/>
    <mergeCell ref="K25:N26"/>
    <mergeCell ref="O23:S24"/>
    <mergeCell ref="BB23:BC23"/>
    <mergeCell ref="BD23:BE23"/>
    <mergeCell ref="BF23:BJ24"/>
    <mergeCell ref="BB24:BC24"/>
    <mergeCell ref="BD24:BE24"/>
    <mergeCell ref="B23:B24"/>
    <mergeCell ref="C23:C24"/>
    <mergeCell ref="D23:F24"/>
    <mergeCell ref="G23:H24"/>
    <mergeCell ref="I23:J24"/>
    <mergeCell ref="K23:N24"/>
    <mergeCell ref="O21:S22"/>
    <mergeCell ref="BB21:BC21"/>
    <mergeCell ref="BD21:BE21"/>
    <mergeCell ref="BF21:BJ22"/>
    <mergeCell ref="BB22:BC22"/>
    <mergeCell ref="BD22:BE22"/>
    <mergeCell ref="B21:B22"/>
    <mergeCell ref="C21:C22"/>
    <mergeCell ref="D21:F22"/>
    <mergeCell ref="G21:H22"/>
    <mergeCell ref="I21:J22"/>
    <mergeCell ref="K21:N22"/>
    <mergeCell ref="O19:S20"/>
    <mergeCell ref="BB19:BC19"/>
    <mergeCell ref="BD19:BE19"/>
    <mergeCell ref="BF19:BJ20"/>
    <mergeCell ref="BB20:BC20"/>
    <mergeCell ref="BD20:BE20"/>
    <mergeCell ref="B19:B20"/>
    <mergeCell ref="C19:C20"/>
    <mergeCell ref="D19:F20"/>
    <mergeCell ref="G19:H20"/>
    <mergeCell ref="I19:J20"/>
    <mergeCell ref="K19:N20"/>
    <mergeCell ref="BB17:BC17"/>
    <mergeCell ref="BD17:BE17"/>
    <mergeCell ref="BF17:BJ18"/>
    <mergeCell ref="BB18:BC18"/>
    <mergeCell ref="BD18:BE18"/>
    <mergeCell ref="BB15:BC15"/>
    <mergeCell ref="BD15:BE15"/>
    <mergeCell ref="BF15:BJ16"/>
    <mergeCell ref="BB16:BC16"/>
    <mergeCell ref="BD16:BE16"/>
    <mergeCell ref="B17:B18"/>
    <mergeCell ref="C17:C18"/>
    <mergeCell ref="D17:F18"/>
    <mergeCell ref="G17:H18"/>
    <mergeCell ref="I17:J18"/>
    <mergeCell ref="AY11:BA11"/>
    <mergeCell ref="B15:B16"/>
    <mergeCell ref="C15:C16"/>
    <mergeCell ref="D15:F16"/>
    <mergeCell ref="G15:H16"/>
    <mergeCell ref="I15:J16"/>
    <mergeCell ref="K15:N16"/>
    <mergeCell ref="O15:S16"/>
    <mergeCell ref="K10:N14"/>
    <mergeCell ref="O10:S14"/>
    <mergeCell ref="W10:BA10"/>
    <mergeCell ref="B10:B14"/>
    <mergeCell ref="C10:C14"/>
    <mergeCell ref="D10:F14"/>
    <mergeCell ref="G10:H14"/>
    <mergeCell ref="I10:J14"/>
    <mergeCell ref="K17:N18"/>
    <mergeCell ref="O17:S18"/>
    <mergeCell ref="AT1:BI1"/>
    <mergeCell ref="AC2:AD2"/>
    <mergeCell ref="AF2:AG2"/>
    <mergeCell ref="AJ2:AK2"/>
    <mergeCell ref="AT2:BI2"/>
    <mergeCell ref="BE3:BH3"/>
    <mergeCell ref="BB10:BC14"/>
    <mergeCell ref="BD10:BE14"/>
    <mergeCell ref="BF10:BJ14"/>
    <mergeCell ref="W11:AC11"/>
    <mergeCell ref="AD11:AJ11"/>
    <mergeCell ref="AK11:AQ11"/>
    <mergeCell ref="AR11:AX11"/>
    <mergeCell ref="BE4:BH4"/>
    <mergeCell ref="BA6:BB6"/>
    <mergeCell ref="BE6:BF6"/>
    <mergeCell ref="BE8:BF8"/>
  </mergeCells>
  <phoneticPr fontId="1"/>
  <conditionalFormatting sqref="BB16:BE16">
    <cfRule type="expression" dxfId="59" priority="205">
      <formula>INDIRECT(ADDRESS(ROW(),COLUMN()))=TRUNC(INDIRECT(ADDRESS(ROW(),COLUMN())))</formula>
    </cfRule>
  </conditionalFormatting>
  <conditionalFormatting sqref="BB18:BE18">
    <cfRule type="expression" dxfId="58" priority="204">
      <formula>INDIRECT(ADDRESS(ROW(),COLUMN()))=TRUNC(INDIRECT(ADDRESS(ROW(),COLUMN())))</formula>
    </cfRule>
  </conditionalFormatting>
  <conditionalFormatting sqref="BB20:BE20">
    <cfRule type="expression" dxfId="57" priority="203">
      <formula>INDIRECT(ADDRESS(ROW(),COLUMN()))=TRUNC(INDIRECT(ADDRESS(ROW(),COLUMN())))</formula>
    </cfRule>
  </conditionalFormatting>
  <conditionalFormatting sqref="BB22:BE22">
    <cfRule type="expression" dxfId="56" priority="202">
      <formula>INDIRECT(ADDRESS(ROW(),COLUMN()))=TRUNC(INDIRECT(ADDRESS(ROW(),COLUMN())))</formula>
    </cfRule>
  </conditionalFormatting>
  <conditionalFormatting sqref="BB24:BE24">
    <cfRule type="expression" dxfId="55" priority="201">
      <formula>INDIRECT(ADDRESS(ROW(),COLUMN()))=TRUNC(INDIRECT(ADDRESS(ROW(),COLUMN())))</formula>
    </cfRule>
  </conditionalFormatting>
  <conditionalFormatting sqref="BB26:BE26">
    <cfRule type="expression" dxfId="54" priority="200">
      <formula>INDIRECT(ADDRESS(ROW(),COLUMN()))=TRUNC(INDIRECT(ADDRESS(ROW(),COLUMN())))</formula>
    </cfRule>
  </conditionalFormatting>
  <conditionalFormatting sqref="BB28:BE28">
    <cfRule type="expression" dxfId="53" priority="199">
      <formula>INDIRECT(ADDRESS(ROW(),COLUMN()))=TRUNC(INDIRECT(ADDRESS(ROW(),COLUMN())))</formula>
    </cfRule>
  </conditionalFormatting>
  <conditionalFormatting sqref="BB30:BE30">
    <cfRule type="expression" dxfId="52" priority="198">
      <formula>INDIRECT(ADDRESS(ROW(),COLUMN()))=TRUNC(INDIRECT(ADDRESS(ROW(),COLUMN())))</formula>
    </cfRule>
  </conditionalFormatting>
  <conditionalFormatting sqref="BB32:BE32">
    <cfRule type="expression" dxfId="51" priority="197">
      <formula>INDIRECT(ADDRESS(ROW(),COLUMN()))=TRUNC(INDIRECT(ADDRESS(ROW(),COLUMN())))</formula>
    </cfRule>
  </conditionalFormatting>
  <conditionalFormatting sqref="BB34:BE34">
    <cfRule type="expression" dxfId="50" priority="196">
      <formula>INDIRECT(ADDRESS(ROW(),COLUMN()))=TRUNC(INDIRECT(ADDRESS(ROW(),COLUMN())))</formula>
    </cfRule>
  </conditionalFormatting>
  <conditionalFormatting sqref="BB36:BE36">
    <cfRule type="expression" dxfId="49" priority="195">
      <formula>INDIRECT(ADDRESS(ROW(),COLUMN()))=TRUNC(INDIRECT(ADDRESS(ROW(),COLUMN())))</formula>
    </cfRule>
  </conditionalFormatting>
  <conditionalFormatting sqref="BB38:BE38">
    <cfRule type="expression" dxfId="48" priority="194">
      <formula>INDIRECT(ADDRESS(ROW(),COLUMN()))=TRUNC(INDIRECT(ADDRESS(ROW(),COLUMN())))</formula>
    </cfRule>
  </conditionalFormatting>
  <conditionalFormatting sqref="BB40:BE40">
    <cfRule type="expression" dxfId="47" priority="193">
      <formula>INDIRECT(ADDRESS(ROW(),COLUMN()))=TRUNC(INDIRECT(ADDRESS(ROW(),COLUMN())))</formula>
    </cfRule>
  </conditionalFormatting>
  <conditionalFormatting sqref="BB42:BE42">
    <cfRule type="expression" dxfId="46" priority="192">
      <formula>INDIRECT(ADDRESS(ROW(),COLUMN()))=TRUNC(INDIRECT(ADDRESS(ROW(),COLUMN())))</formula>
    </cfRule>
  </conditionalFormatting>
  <conditionalFormatting sqref="BB44:BE44">
    <cfRule type="expression" dxfId="45" priority="191">
      <formula>INDIRECT(ADDRESS(ROW(),COLUMN()))=TRUNC(INDIRECT(ADDRESS(ROW(),COLUMN())))</formula>
    </cfRule>
  </conditionalFormatting>
  <conditionalFormatting sqref="BB46:BE46">
    <cfRule type="expression" dxfId="44" priority="190">
      <formula>INDIRECT(ADDRESS(ROW(),COLUMN()))=TRUNC(INDIRECT(ADDRESS(ROW(),COLUMN())))</formula>
    </cfRule>
  </conditionalFormatting>
  <conditionalFormatting sqref="BB48:BE48">
    <cfRule type="expression" dxfId="43" priority="189">
      <formula>INDIRECT(ADDRESS(ROW(),COLUMN()))=TRUNC(INDIRECT(ADDRESS(ROW(),COLUMN())))</formula>
    </cfRule>
  </conditionalFormatting>
  <conditionalFormatting sqref="BB50:BE50">
    <cfRule type="expression" dxfId="42" priority="188">
      <formula>INDIRECT(ADDRESS(ROW(),COLUMN()))=TRUNC(INDIRECT(ADDRESS(ROW(),COLUMN())))</formula>
    </cfRule>
  </conditionalFormatting>
  <conditionalFormatting sqref="BB52:BE52">
    <cfRule type="expression" dxfId="41" priority="187">
      <formula>INDIRECT(ADDRESS(ROW(),COLUMN()))=TRUNC(INDIRECT(ADDRESS(ROW(),COLUMN())))</formula>
    </cfRule>
  </conditionalFormatting>
  <conditionalFormatting sqref="BB54:BE54">
    <cfRule type="expression" dxfId="40" priority="186">
      <formula>INDIRECT(ADDRESS(ROW(),COLUMN()))=TRUNC(INDIRECT(ADDRESS(ROW(),COLUMN())))</formula>
    </cfRule>
  </conditionalFormatting>
  <conditionalFormatting sqref="BB56:BE56">
    <cfRule type="expression" dxfId="39" priority="185">
      <formula>INDIRECT(ADDRESS(ROW(),COLUMN()))=TRUNC(INDIRECT(ADDRESS(ROW(),COLUMN())))</formula>
    </cfRule>
  </conditionalFormatting>
  <conditionalFormatting sqref="BB58:BE58">
    <cfRule type="expression" dxfId="38" priority="184">
      <formula>INDIRECT(ADDRESS(ROW(),COLUMN()))=TRUNC(INDIRECT(ADDRESS(ROW(),COLUMN())))</formula>
    </cfRule>
  </conditionalFormatting>
  <conditionalFormatting sqref="BB60:BE60">
    <cfRule type="expression" dxfId="37" priority="183">
      <formula>INDIRECT(ADDRESS(ROW(),COLUMN()))=TRUNC(INDIRECT(ADDRESS(ROW(),COLUMN())))</formula>
    </cfRule>
  </conditionalFormatting>
  <conditionalFormatting sqref="BB62:BE62">
    <cfRule type="expression" dxfId="36" priority="182">
      <formula>INDIRECT(ADDRESS(ROW(),COLUMN()))=TRUNC(INDIRECT(ADDRESS(ROW(),COLUMN())))</formula>
    </cfRule>
  </conditionalFormatting>
  <conditionalFormatting sqref="BB64:BE64">
    <cfRule type="expression" dxfId="35" priority="181">
      <formula>INDIRECT(ADDRESS(ROW(),COLUMN()))=TRUNC(INDIRECT(ADDRESS(ROW(),COLUMN())))</formula>
    </cfRule>
  </conditionalFormatting>
  <conditionalFormatting sqref="BB66:BE66">
    <cfRule type="expression" dxfId="34" priority="180">
      <formula>INDIRECT(ADDRESS(ROW(),COLUMN()))=TRUNC(INDIRECT(ADDRESS(ROW(),COLUMN())))</formula>
    </cfRule>
  </conditionalFormatting>
  <conditionalFormatting sqref="BB68:BE68">
    <cfRule type="expression" dxfId="33" priority="179">
      <formula>INDIRECT(ADDRESS(ROW(),COLUMN()))=TRUNC(INDIRECT(ADDRESS(ROW(),COLUMN())))</formula>
    </cfRule>
  </conditionalFormatting>
  <conditionalFormatting sqref="BB70:BE70">
    <cfRule type="expression" dxfId="32" priority="178">
      <formula>INDIRECT(ADDRESS(ROW(),COLUMN()))=TRUNC(INDIRECT(ADDRESS(ROW(),COLUMN())))</formula>
    </cfRule>
  </conditionalFormatting>
  <conditionalFormatting sqref="BB72:BE72">
    <cfRule type="expression" dxfId="31" priority="177">
      <formula>INDIRECT(ADDRESS(ROW(),COLUMN()))=TRUNC(INDIRECT(ADDRESS(ROW(),COLUMN())))</formula>
    </cfRule>
  </conditionalFormatting>
  <conditionalFormatting sqref="W16:BA16">
    <cfRule type="expression" dxfId="30" priority="170">
      <formula>INDIRECT(ADDRESS(ROW(),COLUMN()))=TRUNC(INDIRECT(ADDRESS(ROW(),COLUMN())))</formula>
    </cfRule>
  </conditionalFormatting>
  <conditionalFormatting sqref="W18:BA18">
    <cfRule type="expression" dxfId="29" priority="171">
      <formula>INDIRECT(ADDRESS(ROW(),COLUMN()))=TRUNC(INDIRECT(ADDRESS(ROW(),COLUMN())))</formula>
    </cfRule>
  </conditionalFormatting>
  <conditionalFormatting sqref="W20:BA20">
    <cfRule type="expression" dxfId="28" priority="169">
      <formula>INDIRECT(ADDRESS(ROW(),COLUMN()))=TRUNC(INDIRECT(ADDRESS(ROW(),COLUMN())))</formula>
    </cfRule>
  </conditionalFormatting>
  <conditionalFormatting sqref="W22:BA22">
    <cfRule type="expression" dxfId="27" priority="168">
      <formula>INDIRECT(ADDRESS(ROW(),COLUMN()))=TRUNC(INDIRECT(ADDRESS(ROW(),COLUMN())))</formula>
    </cfRule>
  </conditionalFormatting>
  <conditionalFormatting sqref="W24:BA24">
    <cfRule type="expression" dxfId="26" priority="167">
      <formula>INDIRECT(ADDRESS(ROW(),COLUMN()))=TRUNC(INDIRECT(ADDRESS(ROW(),COLUMN())))</formula>
    </cfRule>
  </conditionalFormatting>
  <conditionalFormatting sqref="W26:BA26">
    <cfRule type="expression" dxfId="25" priority="166">
      <formula>INDIRECT(ADDRESS(ROW(),COLUMN()))=TRUNC(INDIRECT(ADDRESS(ROW(),COLUMN())))</formula>
    </cfRule>
  </conditionalFormatting>
  <conditionalFormatting sqref="W28:BA28">
    <cfRule type="expression" dxfId="24" priority="165">
      <formula>INDIRECT(ADDRESS(ROW(),COLUMN()))=TRUNC(INDIRECT(ADDRESS(ROW(),COLUMN())))</formula>
    </cfRule>
  </conditionalFormatting>
  <conditionalFormatting sqref="W30:BA30">
    <cfRule type="expression" dxfId="23" priority="164">
      <formula>INDIRECT(ADDRESS(ROW(),COLUMN()))=TRUNC(INDIRECT(ADDRESS(ROW(),COLUMN())))</formula>
    </cfRule>
  </conditionalFormatting>
  <conditionalFormatting sqref="W32:BA32">
    <cfRule type="expression" dxfId="22" priority="163">
      <formula>INDIRECT(ADDRESS(ROW(),COLUMN()))=TRUNC(INDIRECT(ADDRESS(ROW(),COLUMN())))</formula>
    </cfRule>
  </conditionalFormatting>
  <conditionalFormatting sqref="W34:BA34">
    <cfRule type="expression" dxfId="21" priority="162">
      <formula>INDIRECT(ADDRESS(ROW(),COLUMN()))=TRUNC(INDIRECT(ADDRESS(ROW(),COLUMN())))</formula>
    </cfRule>
  </conditionalFormatting>
  <conditionalFormatting sqref="W36:BA36">
    <cfRule type="expression" dxfId="20" priority="161">
      <formula>INDIRECT(ADDRESS(ROW(),COLUMN()))=TRUNC(INDIRECT(ADDRESS(ROW(),COLUMN())))</formula>
    </cfRule>
  </conditionalFormatting>
  <conditionalFormatting sqref="W38:BA38">
    <cfRule type="expression" dxfId="19" priority="160">
      <formula>INDIRECT(ADDRESS(ROW(),COLUMN()))=TRUNC(INDIRECT(ADDRESS(ROW(),COLUMN())))</formula>
    </cfRule>
  </conditionalFormatting>
  <conditionalFormatting sqref="W40:BA40">
    <cfRule type="expression" dxfId="18" priority="159">
      <formula>INDIRECT(ADDRESS(ROW(),COLUMN()))=TRUNC(INDIRECT(ADDRESS(ROW(),COLUMN())))</formula>
    </cfRule>
  </conditionalFormatting>
  <conditionalFormatting sqref="W42:BA42">
    <cfRule type="expression" dxfId="17" priority="158">
      <formula>INDIRECT(ADDRESS(ROW(),COLUMN()))=TRUNC(INDIRECT(ADDRESS(ROW(),COLUMN())))</formula>
    </cfRule>
  </conditionalFormatting>
  <conditionalFormatting sqref="W44:BA44">
    <cfRule type="expression" dxfId="16" priority="157">
      <formula>INDIRECT(ADDRESS(ROW(),COLUMN()))=TRUNC(INDIRECT(ADDRESS(ROW(),COLUMN())))</formula>
    </cfRule>
  </conditionalFormatting>
  <conditionalFormatting sqref="W46:BA46">
    <cfRule type="expression" dxfId="15" priority="156">
      <formula>INDIRECT(ADDRESS(ROW(),COLUMN()))=TRUNC(INDIRECT(ADDRESS(ROW(),COLUMN())))</formula>
    </cfRule>
  </conditionalFormatting>
  <conditionalFormatting sqref="W48:BA48">
    <cfRule type="expression" dxfId="14" priority="155">
      <formula>INDIRECT(ADDRESS(ROW(),COLUMN()))=TRUNC(INDIRECT(ADDRESS(ROW(),COLUMN())))</formula>
    </cfRule>
  </conditionalFormatting>
  <conditionalFormatting sqref="W50:BA50">
    <cfRule type="expression" dxfId="13" priority="154">
      <formula>INDIRECT(ADDRESS(ROW(),COLUMN()))=TRUNC(INDIRECT(ADDRESS(ROW(),COLUMN())))</formula>
    </cfRule>
  </conditionalFormatting>
  <conditionalFormatting sqref="W52:BA52">
    <cfRule type="expression" dxfId="12" priority="153">
      <formula>INDIRECT(ADDRESS(ROW(),COLUMN()))=TRUNC(INDIRECT(ADDRESS(ROW(),COLUMN())))</formula>
    </cfRule>
  </conditionalFormatting>
  <conditionalFormatting sqref="W54:BA54">
    <cfRule type="expression" dxfId="11" priority="152">
      <formula>INDIRECT(ADDRESS(ROW(),COLUMN()))=TRUNC(INDIRECT(ADDRESS(ROW(),COLUMN())))</formula>
    </cfRule>
  </conditionalFormatting>
  <conditionalFormatting sqref="W56:BA56">
    <cfRule type="expression" dxfId="10" priority="151">
      <formula>INDIRECT(ADDRESS(ROW(),COLUMN()))=TRUNC(INDIRECT(ADDRESS(ROW(),COLUMN())))</formula>
    </cfRule>
  </conditionalFormatting>
  <conditionalFormatting sqref="W58:BA58">
    <cfRule type="expression" dxfId="9" priority="150">
      <formula>INDIRECT(ADDRESS(ROW(),COLUMN()))=TRUNC(INDIRECT(ADDRESS(ROW(),COLUMN())))</formula>
    </cfRule>
  </conditionalFormatting>
  <conditionalFormatting sqref="W60:BA60">
    <cfRule type="expression" dxfId="8" priority="149">
      <formula>INDIRECT(ADDRESS(ROW(),COLUMN()))=TRUNC(INDIRECT(ADDRESS(ROW(),COLUMN())))</formula>
    </cfRule>
  </conditionalFormatting>
  <conditionalFormatting sqref="W62:BA62">
    <cfRule type="expression" dxfId="7" priority="148">
      <formula>INDIRECT(ADDRESS(ROW(),COLUMN()))=TRUNC(INDIRECT(ADDRESS(ROW(),COLUMN())))</formula>
    </cfRule>
  </conditionalFormatting>
  <conditionalFormatting sqref="W64:BA64">
    <cfRule type="expression" dxfId="6" priority="147">
      <formula>INDIRECT(ADDRESS(ROW(),COLUMN()))=TRUNC(INDIRECT(ADDRESS(ROW(),COLUMN())))</formula>
    </cfRule>
  </conditionalFormatting>
  <conditionalFormatting sqref="W66:BA66">
    <cfRule type="expression" dxfId="5" priority="146">
      <formula>INDIRECT(ADDRESS(ROW(),COLUMN()))=TRUNC(INDIRECT(ADDRESS(ROW(),COLUMN())))</formula>
    </cfRule>
  </conditionalFormatting>
  <conditionalFormatting sqref="W68:BA68">
    <cfRule type="expression" dxfId="4" priority="145">
      <formula>INDIRECT(ADDRESS(ROW(),COLUMN()))=TRUNC(INDIRECT(ADDRESS(ROW(),COLUMN())))</formula>
    </cfRule>
  </conditionalFormatting>
  <conditionalFormatting sqref="W70:BA70">
    <cfRule type="expression" dxfId="3" priority="144">
      <formula>INDIRECT(ADDRESS(ROW(),COLUMN()))=TRUNC(INDIRECT(ADDRESS(ROW(),COLUMN())))</formula>
    </cfRule>
  </conditionalFormatting>
  <conditionalFormatting sqref="W72:BA72">
    <cfRule type="expression" dxfId="2" priority="143">
      <formula>INDIRECT(ADDRESS(ROW(),COLUMN()))=TRUNC(INDIRECT(ADDRESS(ROW(),COLUMN())))</formula>
    </cfRule>
  </conditionalFormatting>
  <conditionalFormatting sqref="W74:BA74">
    <cfRule type="expression" dxfId="1" priority="141">
      <formula>INDIRECT(ADDRESS(ROW(),COLUMN()))=TRUNC(INDIRECT(ADDRESS(ROW(),COLUMN())))</formula>
    </cfRule>
  </conditionalFormatting>
  <conditionalFormatting sqref="BB74:BE74">
    <cfRule type="expression" dxfId="0" priority="142">
      <formula>INDIRECT(ADDRESS(ROW(),COLUMN()))=TRUNC(INDIRECT(ADDRESS(ROW(),COLUMN())))</formula>
    </cfRule>
  </conditionalFormatting>
  <dataValidations count="8">
    <dataValidation errorStyle="information" allowBlank="1" showInputMessage="1" error="プルダウンにないケースは直接入力してください。" sqref="AT1:BI1" xr:uid="{00000000-0002-0000-0500-000000000000}"/>
    <dataValidation allowBlank="1" showInputMessage="1" showErrorMessage="1" error="入力可能範囲　32～40" sqref="BE8" xr:uid="{00000000-0002-0000-0500-000001000000}"/>
    <dataValidation type="list" allowBlank="1" showInputMessage="1" showErrorMessage="1" sqref="BE4:BH4" xr:uid="{00000000-0002-0000-0500-000002000000}">
      <formula1>"予定,実績,予定・実績"</formula1>
    </dataValidation>
    <dataValidation type="decimal" allowBlank="1" showInputMessage="1" showErrorMessage="1" error="入力可能範囲　32～40" sqref="BA6:BB6" xr:uid="{00000000-0002-0000-0500-000003000000}">
      <formula1>32</formula1>
      <formula2>40</formula2>
    </dataValidation>
    <dataValidation type="list" allowBlank="1" showInputMessage="1" showErrorMessage="1" sqref="AF3:AF4" xr:uid="{00000000-0002-0000-0500-000004000000}">
      <formula1>#REF!</formula1>
    </dataValidation>
    <dataValidation type="list" allowBlank="1" showInputMessage="1" showErrorMessage="1" sqref="BE3:BH3" xr:uid="{00000000-0002-0000-0500-000005000000}">
      <formula1>"４週,暦月"</formula1>
    </dataValidation>
    <dataValidation type="list" allowBlank="1" showInputMessage="1" sqref="C75" xr:uid="{00000000-0002-0000-0500-000006000000}">
      <formula1>"◎,○"</formula1>
    </dataValidation>
    <dataValidation allowBlank="1" showInputMessage="1" sqref="W15:BA74" xr:uid="{00000000-0002-0000-0500-000007000000}"/>
  </dataValidations>
  <printOptions horizontalCentered="1"/>
  <pageMargins left="0.15748031496062992" right="0.15748031496062992" top="0.59055118110236227" bottom="0.27559055118110237" header="0.15748031496062992" footer="0.15748031496062992"/>
  <pageSetup paperSize="9" scale="38" fitToHeight="0" orientation="landscape" r:id="rId1"/>
  <headerFooter>
    <oddFooter>&amp;R&amp;16&amp;P/&amp;N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N54"/>
  <sheetViews>
    <sheetView zoomScaleNormal="100" workbookViewId="0"/>
  </sheetViews>
  <sheetFormatPr defaultColWidth="9" defaultRowHeight="26.4" x14ac:dyDescent="0.45"/>
  <cols>
    <col min="1" max="1" width="1.59765625" style="199" customWidth="1"/>
    <col min="2" max="2" width="5.59765625" style="198" customWidth="1"/>
    <col min="3" max="3" width="10.59765625" style="198" customWidth="1"/>
    <col min="4" max="4" width="10.59765625" style="198" hidden="1" customWidth="1"/>
    <col min="5" max="5" width="3.3984375" style="198" bestFit="1" customWidth="1"/>
    <col min="6" max="6" width="15.59765625" style="199" customWidth="1"/>
    <col min="7" max="7" width="3.3984375" style="199" bestFit="1" customWidth="1"/>
    <col min="8" max="8" width="15.59765625" style="199" customWidth="1"/>
    <col min="9" max="9" width="3.3984375" style="199" bestFit="1" customWidth="1"/>
    <col min="10" max="10" width="15.59765625" style="198" customWidth="1"/>
    <col min="11" max="11" width="3.3984375" style="199" bestFit="1" customWidth="1"/>
    <col min="12" max="12" width="15.59765625" style="199" customWidth="1"/>
    <col min="13" max="13" width="3.3984375" style="199" customWidth="1"/>
    <col min="14" max="14" width="50.59765625" style="199" customWidth="1"/>
    <col min="15" max="16384" width="9" style="199"/>
  </cols>
  <sheetData>
    <row r="1" spans="2:14" x14ac:dyDescent="0.45">
      <c r="B1" s="197" t="s">
        <v>107</v>
      </c>
    </row>
    <row r="2" spans="2:14" x14ac:dyDescent="0.45">
      <c r="B2" s="200" t="s">
        <v>108</v>
      </c>
      <c r="F2" s="262"/>
      <c r="G2" s="263"/>
      <c r="H2" s="263"/>
      <c r="I2" s="263"/>
      <c r="J2" s="264"/>
      <c r="K2" s="263"/>
      <c r="L2" s="263"/>
    </row>
    <row r="3" spans="2:14" x14ac:dyDescent="0.45">
      <c r="B3" s="262" t="s">
        <v>193</v>
      </c>
      <c r="F3" s="264" t="s">
        <v>194</v>
      </c>
      <c r="G3" s="263"/>
      <c r="H3" s="263"/>
      <c r="I3" s="263"/>
      <c r="J3" s="264"/>
      <c r="K3" s="263"/>
      <c r="L3" s="263"/>
    </row>
    <row r="4" spans="2:14" x14ac:dyDescent="0.45">
      <c r="B4" s="200"/>
      <c r="F4" s="597" t="s">
        <v>111</v>
      </c>
      <c r="G4" s="597"/>
      <c r="H4" s="597"/>
      <c r="I4" s="597"/>
      <c r="J4" s="597"/>
      <c r="K4" s="597"/>
      <c r="L4" s="597"/>
      <c r="N4" s="597" t="s">
        <v>114</v>
      </c>
    </row>
    <row r="5" spans="2:14" x14ac:dyDescent="0.45">
      <c r="B5" s="198" t="s">
        <v>22</v>
      </c>
      <c r="C5" s="198" t="s">
        <v>5</v>
      </c>
      <c r="F5" s="198" t="s">
        <v>115</v>
      </c>
      <c r="G5" s="198"/>
      <c r="H5" s="198" t="s">
        <v>116</v>
      </c>
      <c r="J5" s="198" t="s">
        <v>117</v>
      </c>
      <c r="L5" s="198" t="s">
        <v>111</v>
      </c>
      <c r="N5" s="597"/>
    </row>
    <row r="6" spans="2:14" x14ac:dyDescent="0.45">
      <c r="B6" s="265">
        <v>1</v>
      </c>
      <c r="C6" s="203" t="s">
        <v>120</v>
      </c>
      <c r="D6" s="266" t="str">
        <f>C6</f>
        <v>a</v>
      </c>
      <c r="E6" s="265" t="s">
        <v>121</v>
      </c>
      <c r="F6" s="204"/>
      <c r="G6" s="265" t="s">
        <v>67</v>
      </c>
      <c r="H6" s="204"/>
      <c r="I6" s="267" t="s">
        <v>122</v>
      </c>
      <c r="J6" s="204">
        <v>0</v>
      </c>
      <c r="K6" s="268" t="s">
        <v>0</v>
      </c>
      <c r="L6" s="207" t="str">
        <f>IF(OR(F6="",H6=""),"",(H6+IF(F6&gt;H6,1,0)-F6-J6)*24)</f>
        <v/>
      </c>
      <c r="N6" s="208"/>
    </row>
    <row r="7" spans="2:14" x14ac:dyDescent="0.45">
      <c r="B7" s="265">
        <v>2</v>
      </c>
      <c r="C7" s="203" t="s">
        <v>123</v>
      </c>
      <c r="D7" s="266" t="str">
        <f t="shared" ref="D7:D38" si="0">C7</f>
        <v>b</v>
      </c>
      <c r="E7" s="265" t="s">
        <v>121</v>
      </c>
      <c r="F7" s="204"/>
      <c r="G7" s="265" t="s">
        <v>67</v>
      </c>
      <c r="H7" s="204"/>
      <c r="I7" s="267" t="s">
        <v>122</v>
      </c>
      <c r="J7" s="204">
        <v>0</v>
      </c>
      <c r="K7" s="268" t="s">
        <v>0</v>
      </c>
      <c r="L7" s="207" t="str">
        <f>IF(OR(F7="",H7=""),"",(H7+IF(F7&gt;H7,1,0)-F7-J7)*24)</f>
        <v/>
      </c>
      <c r="N7" s="208"/>
    </row>
    <row r="8" spans="2:14" x14ac:dyDescent="0.45">
      <c r="B8" s="265">
        <v>3</v>
      </c>
      <c r="C8" s="203" t="s">
        <v>124</v>
      </c>
      <c r="D8" s="266" t="str">
        <f t="shared" si="0"/>
        <v>c</v>
      </c>
      <c r="E8" s="265" t="s">
        <v>121</v>
      </c>
      <c r="F8" s="204"/>
      <c r="G8" s="265" t="s">
        <v>67</v>
      </c>
      <c r="H8" s="204"/>
      <c r="I8" s="267" t="s">
        <v>122</v>
      </c>
      <c r="J8" s="204">
        <v>0</v>
      </c>
      <c r="K8" s="268" t="s">
        <v>0</v>
      </c>
      <c r="L8" s="207" t="str">
        <f>IF(OR(F8="",H8=""),"",(H8+IF(F8&gt;H8,1,0)-F8-J8)*24)</f>
        <v/>
      </c>
      <c r="N8" s="208"/>
    </row>
    <row r="9" spans="2:14" x14ac:dyDescent="0.45">
      <c r="B9" s="265">
        <v>4</v>
      </c>
      <c r="C9" s="203" t="s">
        <v>125</v>
      </c>
      <c r="D9" s="266" t="str">
        <f t="shared" si="0"/>
        <v>d</v>
      </c>
      <c r="E9" s="265" t="s">
        <v>121</v>
      </c>
      <c r="F9" s="204"/>
      <c r="G9" s="265" t="s">
        <v>67</v>
      </c>
      <c r="H9" s="204"/>
      <c r="I9" s="267" t="s">
        <v>122</v>
      </c>
      <c r="J9" s="204">
        <v>0</v>
      </c>
      <c r="K9" s="268" t="s">
        <v>0</v>
      </c>
      <c r="L9" s="207" t="str">
        <f>IF(OR(F9="",H9=""),"",(H9+IF(F9&gt;H9,1,0)-F9-J9)*24)</f>
        <v/>
      </c>
      <c r="N9" s="208"/>
    </row>
    <row r="10" spans="2:14" x14ac:dyDescent="0.45">
      <c r="B10" s="265">
        <v>5</v>
      </c>
      <c r="C10" s="203" t="s">
        <v>126</v>
      </c>
      <c r="D10" s="266" t="str">
        <f t="shared" si="0"/>
        <v>e</v>
      </c>
      <c r="E10" s="265" t="s">
        <v>121</v>
      </c>
      <c r="F10" s="204"/>
      <c r="G10" s="265" t="s">
        <v>67</v>
      </c>
      <c r="H10" s="204"/>
      <c r="I10" s="267" t="s">
        <v>122</v>
      </c>
      <c r="J10" s="204">
        <v>0</v>
      </c>
      <c r="K10" s="268" t="s">
        <v>0</v>
      </c>
      <c r="L10" s="207" t="str">
        <f t="shared" ref="L10:L22" si="1">IF(OR(F10="",H10=""),"",(H10+IF(F10&gt;H10,1,0)-F10-J10)*24)</f>
        <v/>
      </c>
      <c r="N10" s="208"/>
    </row>
    <row r="11" spans="2:14" x14ac:dyDescent="0.45">
      <c r="B11" s="265">
        <v>6</v>
      </c>
      <c r="C11" s="203" t="s">
        <v>127</v>
      </c>
      <c r="D11" s="266" t="str">
        <f t="shared" si="0"/>
        <v>f</v>
      </c>
      <c r="E11" s="265" t="s">
        <v>121</v>
      </c>
      <c r="F11" s="204"/>
      <c r="G11" s="265" t="s">
        <v>67</v>
      </c>
      <c r="H11" s="204"/>
      <c r="I11" s="267" t="s">
        <v>122</v>
      </c>
      <c r="J11" s="204">
        <v>0</v>
      </c>
      <c r="K11" s="268" t="s">
        <v>0</v>
      </c>
      <c r="L11" s="207" t="str">
        <f>IF(OR(F11="",H11=""),"",(H11+IF(F11&gt;H11,1,0)-F11-J11)*24)</f>
        <v/>
      </c>
      <c r="N11" s="208"/>
    </row>
    <row r="12" spans="2:14" x14ac:dyDescent="0.45">
      <c r="B12" s="265">
        <v>7</v>
      </c>
      <c r="C12" s="203" t="s">
        <v>128</v>
      </c>
      <c r="D12" s="266" t="str">
        <f t="shared" si="0"/>
        <v>g</v>
      </c>
      <c r="E12" s="265" t="s">
        <v>121</v>
      </c>
      <c r="F12" s="204"/>
      <c r="G12" s="265" t="s">
        <v>67</v>
      </c>
      <c r="H12" s="204"/>
      <c r="I12" s="267" t="s">
        <v>122</v>
      </c>
      <c r="J12" s="204">
        <v>0</v>
      </c>
      <c r="K12" s="268" t="s">
        <v>0</v>
      </c>
      <c r="L12" s="207" t="str">
        <f t="shared" si="1"/>
        <v/>
      </c>
      <c r="N12" s="208"/>
    </row>
    <row r="13" spans="2:14" x14ac:dyDescent="0.45">
      <c r="B13" s="265">
        <v>8</v>
      </c>
      <c r="C13" s="203" t="s">
        <v>129</v>
      </c>
      <c r="D13" s="266" t="str">
        <f t="shared" si="0"/>
        <v>h</v>
      </c>
      <c r="E13" s="265" t="s">
        <v>121</v>
      </c>
      <c r="F13" s="204"/>
      <c r="G13" s="265" t="s">
        <v>67</v>
      </c>
      <c r="H13" s="204"/>
      <c r="I13" s="267" t="s">
        <v>122</v>
      </c>
      <c r="J13" s="204">
        <v>0</v>
      </c>
      <c r="K13" s="268" t="s">
        <v>0</v>
      </c>
      <c r="L13" s="207" t="str">
        <f t="shared" si="1"/>
        <v/>
      </c>
      <c r="N13" s="208"/>
    </row>
    <row r="14" spans="2:14" x14ac:dyDescent="0.45">
      <c r="B14" s="265">
        <v>9</v>
      </c>
      <c r="C14" s="203" t="s">
        <v>130</v>
      </c>
      <c r="D14" s="266" t="str">
        <f t="shared" si="0"/>
        <v>i</v>
      </c>
      <c r="E14" s="265" t="s">
        <v>121</v>
      </c>
      <c r="F14" s="204"/>
      <c r="G14" s="265" t="s">
        <v>67</v>
      </c>
      <c r="H14" s="204"/>
      <c r="I14" s="267" t="s">
        <v>122</v>
      </c>
      <c r="J14" s="204">
        <v>0</v>
      </c>
      <c r="K14" s="268" t="s">
        <v>0</v>
      </c>
      <c r="L14" s="207" t="str">
        <f t="shared" si="1"/>
        <v/>
      </c>
      <c r="N14" s="208"/>
    </row>
    <row r="15" spans="2:14" x14ac:dyDescent="0.45">
      <c r="B15" s="265">
        <v>10</v>
      </c>
      <c r="C15" s="203" t="s">
        <v>131</v>
      </c>
      <c r="D15" s="266" t="str">
        <f t="shared" si="0"/>
        <v>j</v>
      </c>
      <c r="E15" s="265" t="s">
        <v>121</v>
      </c>
      <c r="F15" s="204"/>
      <c r="G15" s="265" t="s">
        <v>67</v>
      </c>
      <c r="H15" s="204"/>
      <c r="I15" s="267" t="s">
        <v>122</v>
      </c>
      <c r="J15" s="204">
        <v>0</v>
      </c>
      <c r="K15" s="268" t="s">
        <v>0</v>
      </c>
      <c r="L15" s="207" t="str">
        <f t="shared" si="1"/>
        <v/>
      </c>
      <c r="N15" s="208"/>
    </row>
    <row r="16" spans="2:14" x14ac:dyDescent="0.45">
      <c r="B16" s="265">
        <v>11</v>
      </c>
      <c r="C16" s="203" t="s">
        <v>132</v>
      </c>
      <c r="D16" s="266" t="str">
        <f t="shared" si="0"/>
        <v>k</v>
      </c>
      <c r="E16" s="265" t="s">
        <v>121</v>
      </c>
      <c r="F16" s="204"/>
      <c r="G16" s="265" t="s">
        <v>67</v>
      </c>
      <c r="H16" s="204"/>
      <c r="I16" s="267" t="s">
        <v>122</v>
      </c>
      <c r="J16" s="204">
        <v>0</v>
      </c>
      <c r="K16" s="268" t="s">
        <v>0</v>
      </c>
      <c r="L16" s="207" t="str">
        <f t="shared" si="1"/>
        <v/>
      </c>
      <c r="N16" s="208"/>
    </row>
    <row r="17" spans="2:14" x14ac:dyDescent="0.45">
      <c r="B17" s="265">
        <v>12</v>
      </c>
      <c r="C17" s="203" t="s">
        <v>133</v>
      </c>
      <c r="D17" s="266" t="str">
        <f t="shared" si="0"/>
        <v>l</v>
      </c>
      <c r="E17" s="265" t="s">
        <v>121</v>
      </c>
      <c r="F17" s="204"/>
      <c r="G17" s="265" t="s">
        <v>67</v>
      </c>
      <c r="H17" s="204"/>
      <c r="I17" s="267" t="s">
        <v>122</v>
      </c>
      <c r="J17" s="204">
        <v>0</v>
      </c>
      <c r="K17" s="268" t="s">
        <v>0</v>
      </c>
      <c r="L17" s="207" t="str">
        <f t="shared" si="1"/>
        <v/>
      </c>
      <c r="N17" s="208"/>
    </row>
    <row r="18" spans="2:14" x14ac:dyDescent="0.45">
      <c r="B18" s="265">
        <v>13</v>
      </c>
      <c r="C18" s="203" t="s">
        <v>134</v>
      </c>
      <c r="D18" s="266" t="str">
        <f t="shared" si="0"/>
        <v>m</v>
      </c>
      <c r="E18" s="265" t="s">
        <v>121</v>
      </c>
      <c r="F18" s="204"/>
      <c r="G18" s="265" t="s">
        <v>67</v>
      </c>
      <c r="H18" s="204"/>
      <c r="I18" s="267" t="s">
        <v>122</v>
      </c>
      <c r="J18" s="204">
        <v>0</v>
      </c>
      <c r="K18" s="268" t="s">
        <v>0</v>
      </c>
      <c r="L18" s="207" t="str">
        <f t="shared" si="1"/>
        <v/>
      </c>
      <c r="N18" s="208"/>
    </row>
    <row r="19" spans="2:14" x14ac:dyDescent="0.45">
      <c r="B19" s="265">
        <v>14</v>
      </c>
      <c r="C19" s="203" t="s">
        <v>135</v>
      </c>
      <c r="D19" s="266" t="str">
        <f t="shared" si="0"/>
        <v>n</v>
      </c>
      <c r="E19" s="265" t="s">
        <v>121</v>
      </c>
      <c r="F19" s="204"/>
      <c r="G19" s="265" t="s">
        <v>67</v>
      </c>
      <c r="H19" s="204"/>
      <c r="I19" s="267" t="s">
        <v>122</v>
      </c>
      <c r="J19" s="204">
        <v>0</v>
      </c>
      <c r="K19" s="268" t="s">
        <v>0</v>
      </c>
      <c r="L19" s="207" t="str">
        <f t="shared" si="1"/>
        <v/>
      </c>
      <c r="N19" s="208"/>
    </row>
    <row r="20" spans="2:14" x14ac:dyDescent="0.45">
      <c r="B20" s="265">
        <v>15</v>
      </c>
      <c r="C20" s="203" t="s">
        <v>136</v>
      </c>
      <c r="D20" s="266" t="str">
        <f t="shared" si="0"/>
        <v>o</v>
      </c>
      <c r="E20" s="265" t="s">
        <v>121</v>
      </c>
      <c r="F20" s="204"/>
      <c r="G20" s="265" t="s">
        <v>67</v>
      </c>
      <c r="H20" s="204"/>
      <c r="I20" s="267" t="s">
        <v>122</v>
      </c>
      <c r="J20" s="204">
        <v>0</v>
      </c>
      <c r="K20" s="268" t="s">
        <v>0</v>
      </c>
      <c r="L20" s="207" t="str">
        <f t="shared" si="1"/>
        <v/>
      </c>
      <c r="N20" s="208"/>
    </row>
    <row r="21" spans="2:14" x14ac:dyDescent="0.45">
      <c r="B21" s="265">
        <v>16</v>
      </c>
      <c r="C21" s="203" t="s">
        <v>137</v>
      </c>
      <c r="D21" s="266" t="str">
        <f t="shared" si="0"/>
        <v>p</v>
      </c>
      <c r="E21" s="265" t="s">
        <v>121</v>
      </c>
      <c r="F21" s="204"/>
      <c r="G21" s="265" t="s">
        <v>67</v>
      </c>
      <c r="H21" s="204"/>
      <c r="I21" s="267" t="s">
        <v>122</v>
      </c>
      <c r="J21" s="204">
        <v>0</v>
      </c>
      <c r="K21" s="268" t="s">
        <v>0</v>
      </c>
      <c r="L21" s="207" t="str">
        <f t="shared" si="1"/>
        <v/>
      </c>
      <c r="N21" s="208"/>
    </row>
    <row r="22" spans="2:14" x14ac:dyDescent="0.45">
      <c r="B22" s="265">
        <v>17</v>
      </c>
      <c r="C22" s="203" t="s">
        <v>138</v>
      </c>
      <c r="D22" s="266" t="str">
        <f t="shared" si="0"/>
        <v>q</v>
      </c>
      <c r="E22" s="265" t="s">
        <v>121</v>
      </c>
      <c r="F22" s="204"/>
      <c r="G22" s="265" t="s">
        <v>67</v>
      </c>
      <c r="H22" s="204"/>
      <c r="I22" s="267" t="s">
        <v>122</v>
      </c>
      <c r="J22" s="204">
        <v>0</v>
      </c>
      <c r="K22" s="268" t="s">
        <v>0</v>
      </c>
      <c r="L22" s="207" t="str">
        <f t="shared" si="1"/>
        <v/>
      </c>
      <c r="N22" s="208"/>
    </row>
    <row r="23" spans="2:14" x14ac:dyDescent="0.45">
      <c r="B23" s="265">
        <v>18</v>
      </c>
      <c r="C23" s="203" t="s">
        <v>139</v>
      </c>
      <c r="D23" s="266" t="str">
        <f t="shared" si="0"/>
        <v>r</v>
      </c>
      <c r="E23" s="265" t="s">
        <v>121</v>
      </c>
      <c r="F23" s="269"/>
      <c r="G23" s="265" t="s">
        <v>67</v>
      </c>
      <c r="H23" s="269"/>
      <c r="I23" s="267" t="s">
        <v>122</v>
      </c>
      <c r="J23" s="269"/>
      <c r="K23" s="268" t="s">
        <v>0</v>
      </c>
      <c r="L23" s="203">
        <v>1</v>
      </c>
      <c r="N23" s="208"/>
    </row>
    <row r="24" spans="2:14" x14ac:dyDescent="0.45">
      <c r="B24" s="265">
        <v>19</v>
      </c>
      <c r="C24" s="203" t="s">
        <v>140</v>
      </c>
      <c r="D24" s="266" t="str">
        <f t="shared" si="0"/>
        <v>s</v>
      </c>
      <c r="E24" s="265" t="s">
        <v>121</v>
      </c>
      <c r="F24" s="269"/>
      <c r="G24" s="265" t="s">
        <v>67</v>
      </c>
      <c r="H24" s="269"/>
      <c r="I24" s="267" t="s">
        <v>122</v>
      </c>
      <c r="J24" s="269"/>
      <c r="K24" s="268" t="s">
        <v>0</v>
      </c>
      <c r="L24" s="203">
        <v>2</v>
      </c>
      <c r="N24" s="208"/>
    </row>
    <row r="25" spans="2:14" x14ac:dyDescent="0.45">
      <c r="B25" s="265">
        <v>20</v>
      </c>
      <c r="C25" s="203" t="s">
        <v>141</v>
      </c>
      <c r="D25" s="266" t="str">
        <f t="shared" si="0"/>
        <v>t</v>
      </c>
      <c r="E25" s="265" t="s">
        <v>121</v>
      </c>
      <c r="F25" s="269"/>
      <c r="G25" s="265" t="s">
        <v>67</v>
      </c>
      <c r="H25" s="269"/>
      <c r="I25" s="267" t="s">
        <v>122</v>
      </c>
      <c r="J25" s="269"/>
      <c r="K25" s="268" t="s">
        <v>0</v>
      </c>
      <c r="L25" s="203">
        <v>3</v>
      </c>
      <c r="N25" s="208"/>
    </row>
    <row r="26" spans="2:14" x14ac:dyDescent="0.45">
      <c r="B26" s="265">
        <v>21</v>
      </c>
      <c r="C26" s="203" t="s">
        <v>142</v>
      </c>
      <c r="D26" s="266" t="str">
        <f t="shared" si="0"/>
        <v>u</v>
      </c>
      <c r="E26" s="265" t="s">
        <v>121</v>
      </c>
      <c r="F26" s="269"/>
      <c r="G26" s="265" t="s">
        <v>67</v>
      </c>
      <c r="H26" s="269"/>
      <c r="I26" s="267" t="s">
        <v>122</v>
      </c>
      <c r="J26" s="269"/>
      <c r="K26" s="268" t="s">
        <v>0</v>
      </c>
      <c r="L26" s="203">
        <v>4</v>
      </c>
      <c r="N26" s="208"/>
    </row>
    <row r="27" spans="2:14" x14ac:dyDescent="0.45">
      <c r="B27" s="265">
        <v>22</v>
      </c>
      <c r="C27" s="203" t="s">
        <v>143</v>
      </c>
      <c r="D27" s="266" t="str">
        <f t="shared" si="0"/>
        <v>v</v>
      </c>
      <c r="E27" s="265" t="s">
        <v>121</v>
      </c>
      <c r="F27" s="269"/>
      <c r="G27" s="265" t="s">
        <v>67</v>
      </c>
      <c r="H27" s="269"/>
      <c r="I27" s="267" t="s">
        <v>122</v>
      </c>
      <c r="J27" s="269"/>
      <c r="K27" s="268" t="s">
        <v>0</v>
      </c>
      <c r="L27" s="203">
        <v>5</v>
      </c>
      <c r="N27" s="208"/>
    </row>
    <row r="28" spans="2:14" x14ac:dyDescent="0.45">
      <c r="B28" s="265">
        <v>23</v>
      </c>
      <c r="C28" s="203" t="s">
        <v>144</v>
      </c>
      <c r="D28" s="266" t="str">
        <f t="shared" si="0"/>
        <v>w</v>
      </c>
      <c r="E28" s="265" t="s">
        <v>121</v>
      </c>
      <c r="F28" s="269"/>
      <c r="G28" s="265" t="s">
        <v>67</v>
      </c>
      <c r="H28" s="269"/>
      <c r="I28" s="267" t="s">
        <v>122</v>
      </c>
      <c r="J28" s="269"/>
      <c r="K28" s="268" t="s">
        <v>0</v>
      </c>
      <c r="L28" s="203">
        <v>6</v>
      </c>
      <c r="N28" s="208"/>
    </row>
    <row r="29" spans="2:14" x14ac:dyDescent="0.45">
      <c r="B29" s="265">
        <v>24</v>
      </c>
      <c r="C29" s="203" t="s">
        <v>145</v>
      </c>
      <c r="D29" s="266" t="str">
        <f t="shared" si="0"/>
        <v>x</v>
      </c>
      <c r="E29" s="265" t="s">
        <v>121</v>
      </c>
      <c r="F29" s="269"/>
      <c r="G29" s="265" t="s">
        <v>67</v>
      </c>
      <c r="H29" s="269"/>
      <c r="I29" s="267" t="s">
        <v>122</v>
      </c>
      <c r="J29" s="269"/>
      <c r="K29" s="268" t="s">
        <v>0</v>
      </c>
      <c r="L29" s="203">
        <v>7</v>
      </c>
      <c r="N29" s="208"/>
    </row>
    <row r="30" spans="2:14" x14ac:dyDescent="0.45">
      <c r="B30" s="265">
        <v>25</v>
      </c>
      <c r="C30" s="203" t="s">
        <v>146</v>
      </c>
      <c r="D30" s="266" t="str">
        <f t="shared" si="0"/>
        <v>y</v>
      </c>
      <c r="E30" s="265" t="s">
        <v>121</v>
      </c>
      <c r="F30" s="269"/>
      <c r="G30" s="265" t="s">
        <v>67</v>
      </c>
      <c r="H30" s="269"/>
      <c r="I30" s="267" t="s">
        <v>122</v>
      </c>
      <c r="J30" s="269"/>
      <c r="K30" s="268" t="s">
        <v>0</v>
      </c>
      <c r="L30" s="203">
        <v>8</v>
      </c>
      <c r="N30" s="208"/>
    </row>
    <row r="31" spans="2:14" x14ac:dyDescent="0.45">
      <c r="B31" s="265">
        <v>26</v>
      </c>
      <c r="C31" s="203" t="s">
        <v>147</v>
      </c>
      <c r="D31" s="266" t="str">
        <f t="shared" si="0"/>
        <v>z</v>
      </c>
      <c r="E31" s="265" t="s">
        <v>121</v>
      </c>
      <c r="F31" s="269"/>
      <c r="G31" s="265" t="s">
        <v>67</v>
      </c>
      <c r="H31" s="269"/>
      <c r="I31" s="267" t="s">
        <v>122</v>
      </c>
      <c r="J31" s="269"/>
      <c r="K31" s="268" t="s">
        <v>0</v>
      </c>
      <c r="L31" s="203">
        <v>1</v>
      </c>
      <c r="N31" s="208"/>
    </row>
    <row r="32" spans="2:14" x14ac:dyDescent="0.45">
      <c r="B32" s="265">
        <v>27</v>
      </c>
      <c r="C32" s="203" t="s">
        <v>145</v>
      </c>
      <c r="D32" s="266" t="str">
        <f t="shared" si="0"/>
        <v>x</v>
      </c>
      <c r="E32" s="265" t="s">
        <v>121</v>
      </c>
      <c r="F32" s="269"/>
      <c r="G32" s="265" t="s">
        <v>67</v>
      </c>
      <c r="H32" s="269"/>
      <c r="I32" s="267" t="s">
        <v>122</v>
      </c>
      <c r="J32" s="269"/>
      <c r="K32" s="268" t="s">
        <v>0</v>
      </c>
      <c r="L32" s="203">
        <v>2</v>
      </c>
      <c r="N32" s="208"/>
    </row>
    <row r="33" spans="2:14" x14ac:dyDescent="0.45">
      <c r="B33" s="265">
        <v>28</v>
      </c>
      <c r="C33" s="203" t="s">
        <v>195</v>
      </c>
      <c r="D33" s="266" t="str">
        <f t="shared" si="0"/>
        <v>aa</v>
      </c>
      <c r="E33" s="265" t="s">
        <v>121</v>
      </c>
      <c r="F33" s="269"/>
      <c r="G33" s="265" t="s">
        <v>67</v>
      </c>
      <c r="H33" s="269"/>
      <c r="I33" s="267" t="s">
        <v>122</v>
      </c>
      <c r="J33" s="269"/>
      <c r="K33" s="268" t="s">
        <v>0</v>
      </c>
      <c r="L33" s="203">
        <v>3</v>
      </c>
      <c r="N33" s="208"/>
    </row>
    <row r="34" spans="2:14" x14ac:dyDescent="0.45">
      <c r="B34" s="265">
        <v>29</v>
      </c>
      <c r="C34" s="203" t="s">
        <v>196</v>
      </c>
      <c r="D34" s="266" t="str">
        <f t="shared" si="0"/>
        <v>ab</v>
      </c>
      <c r="E34" s="265" t="s">
        <v>121</v>
      </c>
      <c r="F34" s="269"/>
      <c r="G34" s="265" t="s">
        <v>67</v>
      </c>
      <c r="H34" s="269"/>
      <c r="I34" s="267" t="s">
        <v>122</v>
      </c>
      <c r="J34" s="269"/>
      <c r="K34" s="268" t="s">
        <v>0</v>
      </c>
      <c r="L34" s="203">
        <v>4</v>
      </c>
      <c r="N34" s="208"/>
    </row>
    <row r="35" spans="2:14" x14ac:dyDescent="0.45">
      <c r="B35" s="265">
        <v>30</v>
      </c>
      <c r="C35" s="203" t="s">
        <v>197</v>
      </c>
      <c r="D35" s="266" t="str">
        <f t="shared" si="0"/>
        <v>ac</v>
      </c>
      <c r="E35" s="265" t="s">
        <v>121</v>
      </c>
      <c r="F35" s="269"/>
      <c r="G35" s="265" t="s">
        <v>67</v>
      </c>
      <c r="H35" s="269"/>
      <c r="I35" s="267" t="s">
        <v>122</v>
      </c>
      <c r="J35" s="269"/>
      <c r="K35" s="268" t="s">
        <v>0</v>
      </c>
      <c r="L35" s="203">
        <v>5</v>
      </c>
      <c r="N35" s="208"/>
    </row>
    <row r="36" spans="2:14" x14ac:dyDescent="0.45">
      <c r="B36" s="265">
        <v>31</v>
      </c>
      <c r="C36" s="203" t="s">
        <v>198</v>
      </c>
      <c r="D36" s="266" t="str">
        <f t="shared" si="0"/>
        <v>ad</v>
      </c>
      <c r="E36" s="265" t="s">
        <v>121</v>
      </c>
      <c r="F36" s="269"/>
      <c r="G36" s="265" t="s">
        <v>67</v>
      </c>
      <c r="H36" s="269"/>
      <c r="I36" s="267" t="s">
        <v>122</v>
      </c>
      <c r="J36" s="269"/>
      <c r="K36" s="268" t="s">
        <v>0</v>
      </c>
      <c r="L36" s="203">
        <v>6</v>
      </c>
      <c r="N36" s="208"/>
    </row>
    <row r="37" spans="2:14" x14ac:dyDescent="0.45">
      <c r="B37" s="265">
        <v>32</v>
      </c>
      <c r="C37" s="203" t="s">
        <v>199</v>
      </c>
      <c r="D37" s="266" t="str">
        <f t="shared" si="0"/>
        <v>ae</v>
      </c>
      <c r="E37" s="265" t="s">
        <v>121</v>
      </c>
      <c r="F37" s="269"/>
      <c r="G37" s="265" t="s">
        <v>67</v>
      </c>
      <c r="H37" s="269"/>
      <c r="I37" s="267" t="s">
        <v>122</v>
      </c>
      <c r="J37" s="269"/>
      <c r="K37" s="268" t="s">
        <v>0</v>
      </c>
      <c r="L37" s="203">
        <v>7</v>
      </c>
      <c r="N37" s="208"/>
    </row>
    <row r="38" spans="2:14" x14ac:dyDescent="0.45">
      <c r="B38" s="265">
        <v>33</v>
      </c>
      <c r="C38" s="203" t="s">
        <v>200</v>
      </c>
      <c r="D38" s="266" t="str">
        <f t="shared" si="0"/>
        <v>af</v>
      </c>
      <c r="E38" s="265" t="s">
        <v>121</v>
      </c>
      <c r="F38" s="269"/>
      <c r="G38" s="265" t="s">
        <v>67</v>
      </c>
      <c r="H38" s="269"/>
      <c r="I38" s="267" t="s">
        <v>122</v>
      </c>
      <c r="J38" s="269"/>
      <c r="K38" s="268" t="s">
        <v>0</v>
      </c>
      <c r="L38" s="203">
        <v>8</v>
      </c>
      <c r="N38" s="208"/>
    </row>
    <row r="39" spans="2:14" x14ac:dyDescent="0.45">
      <c r="B39" s="265">
        <v>34</v>
      </c>
      <c r="C39" s="270" t="s">
        <v>201</v>
      </c>
      <c r="D39" s="266"/>
      <c r="E39" s="265" t="s">
        <v>121</v>
      </c>
      <c r="F39" s="204"/>
      <c r="G39" s="265" t="s">
        <v>67</v>
      </c>
      <c r="H39" s="204"/>
      <c r="I39" s="267" t="s">
        <v>122</v>
      </c>
      <c r="J39" s="204">
        <v>0</v>
      </c>
      <c r="K39" s="268" t="s">
        <v>0</v>
      </c>
      <c r="L39" s="207" t="str">
        <f t="shared" ref="L39:L40" si="2">IF(OR(F39="",H39=""),"",(H39+IF(F39&gt;H39,1,0)-F39-J39)*24)</f>
        <v/>
      </c>
      <c r="N39" s="208"/>
    </row>
    <row r="40" spans="2:14" x14ac:dyDescent="0.45">
      <c r="B40" s="265"/>
      <c r="C40" s="271" t="s">
        <v>150</v>
      </c>
      <c r="D40" s="266"/>
      <c r="E40" s="265" t="s">
        <v>121</v>
      </c>
      <c r="F40" s="204"/>
      <c r="G40" s="265" t="s">
        <v>67</v>
      </c>
      <c r="H40" s="204"/>
      <c r="I40" s="267" t="s">
        <v>122</v>
      </c>
      <c r="J40" s="204">
        <v>0</v>
      </c>
      <c r="K40" s="268" t="s">
        <v>0</v>
      </c>
      <c r="L40" s="207" t="str">
        <f t="shared" si="2"/>
        <v/>
      </c>
      <c r="N40" s="208"/>
    </row>
    <row r="41" spans="2:14" x14ac:dyDescent="0.45">
      <c r="B41" s="265"/>
      <c r="C41" s="272" t="s">
        <v>150</v>
      </c>
      <c r="D41" s="266" t="str">
        <f>C39</f>
        <v>ag</v>
      </c>
      <c r="E41" s="265" t="s">
        <v>121</v>
      </c>
      <c r="F41" s="204" t="s">
        <v>150</v>
      </c>
      <c r="G41" s="265" t="s">
        <v>67</v>
      </c>
      <c r="H41" s="204" t="s">
        <v>150</v>
      </c>
      <c r="I41" s="267" t="s">
        <v>122</v>
      </c>
      <c r="J41" s="204" t="s">
        <v>150</v>
      </c>
      <c r="K41" s="268" t="s">
        <v>0</v>
      </c>
      <c r="L41" s="207" t="str">
        <f>IF(OR(L39="",L40=""),"",L39+L40)</f>
        <v/>
      </c>
      <c r="N41" s="208" t="s">
        <v>202</v>
      </c>
    </row>
    <row r="42" spans="2:14" x14ac:dyDescent="0.45">
      <c r="B42" s="265"/>
      <c r="C42" s="270" t="s">
        <v>203</v>
      </c>
      <c r="D42" s="266"/>
      <c r="E42" s="265" t="s">
        <v>121</v>
      </c>
      <c r="F42" s="204"/>
      <c r="G42" s="265" t="s">
        <v>67</v>
      </c>
      <c r="H42" s="204"/>
      <c r="I42" s="267" t="s">
        <v>122</v>
      </c>
      <c r="J42" s="204">
        <v>0</v>
      </c>
      <c r="K42" s="268" t="s">
        <v>0</v>
      </c>
      <c r="L42" s="207" t="str">
        <f t="shared" ref="L42:L43" si="3">IF(OR(F42="",H42=""),"",(H42+IF(F42&gt;H42,1,0)-F42-J42)*24)</f>
        <v/>
      </c>
      <c r="N42" s="208"/>
    </row>
    <row r="43" spans="2:14" x14ac:dyDescent="0.45">
      <c r="B43" s="265">
        <v>35</v>
      </c>
      <c r="C43" s="271" t="s">
        <v>150</v>
      </c>
      <c r="D43" s="266"/>
      <c r="E43" s="265" t="s">
        <v>121</v>
      </c>
      <c r="F43" s="204"/>
      <c r="G43" s="265" t="s">
        <v>67</v>
      </c>
      <c r="H43" s="204"/>
      <c r="I43" s="267" t="s">
        <v>122</v>
      </c>
      <c r="J43" s="204">
        <v>0</v>
      </c>
      <c r="K43" s="268" t="s">
        <v>0</v>
      </c>
      <c r="L43" s="207" t="str">
        <f t="shared" si="3"/>
        <v/>
      </c>
      <c r="N43" s="208"/>
    </row>
    <row r="44" spans="2:14" x14ac:dyDescent="0.45">
      <c r="B44" s="265"/>
      <c r="C44" s="272" t="s">
        <v>150</v>
      </c>
      <c r="D44" s="266" t="str">
        <f>C42</f>
        <v>ah</v>
      </c>
      <c r="E44" s="265" t="s">
        <v>121</v>
      </c>
      <c r="F44" s="204" t="s">
        <v>150</v>
      </c>
      <c r="G44" s="265" t="s">
        <v>67</v>
      </c>
      <c r="H44" s="204" t="s">
        <v>150</v>
      </c>
      <c r="I44" s="267" t="s">
        <v>122</v>
      </c>
      <c r="J44" s="204" t="s">
        <v>150</v>
      </c>
      <c r="K44" s="268" t="s">
        <v>0</v>
      </c>
      <c r="L44" s="207" t="str">
        <f>IF(OR(L42="",L43=""),"",L42+L43)</f>
        <v/>
      </c>
      <c r="N44" s="208" t="s">
        <v>204</v>
      </c>
    </row>
    <row r="45" spans="2:14" x14ac:dyDescent="0.45">
      <c r="B45" s="265"/>
      <c r="C45" s="270" t="s">
        <v>205</v>
      </c>
      <c r="D45" s="266"/>
      <c r="E45" s="265" t="s">
        <v>121</v>
      </c>
      <c r="F45" s="204"/>
      <c r="G45" s="265" t="s">
        <v>67</v>
      </c>
      <c r="H45" s="204"/>
      <c r="I45" s="267" t="s">
        <v>122</v>
      </c>
      <c r="J45" s="204">
        <v>0</v>
      </c>
      <c r="K45" s="268" t="s">
        <v>0</v>
      </c>
      <c r="L45" s="207" t="str">
        <f t="shared" ref="L45:L46" si="4">IF(OR(F45="",H45=""),"",(H45+IF(F45&gt;H45,1,0)-F45-J45)*24)</f>
        <v/>
      </c>
      <c r="N45" s="208"/>
    </row>
    <row r="46" spans="2:14" x14ac:dyDescent="0.45">
      <c r="B46" s="265">
        <v>36</v>
      </c>
      <c r="C46" s="271" t="s">
        <v>150</v>
      </c>
      <c r="D46" s="266"/>
      <c r="E46" s="265" t="s">
        <v>121</v>
      </c>
      <c r="F46" s="204"/>
      <c r="G46" s="265" t="s">
        <v>67</v>
      </c>
      <c r="H46" s="204"/>
      <c r="I46" s="267" t="s">
        <v>122</v>
      </c>
      <c r="J46" s="204">
        <v>0</v>
      </c>
      <c r="K46" s="268" t="s">
        <v>0</v>
      </c>
      <c r="L46" s="207" t="str">
        <f t="shared" si="4"/>
        <v/>
      </c>
      <c r="N46" s="208"/>
    </row>
    <row r="47" spans="2:14" x14ac:dyDescent="0.45">
      <c r="B47" s="265"/>
      <c r="C47" s="272" t="s">
        <v>150</v>
      </c>
      <c r="D47" s="266" t="str">
        <f>C45</f>
        <v>ai</v>
      </c>
      <c r="E47" s="265" t="s">
        <v>121</v>
      </c>
      <c r="F47" s="204" t="s">
        <v>150</v>
      </c>
      <c r="G47" s="265" t="s">
        <v>67</v>
      </c>
      <c r="H47" s="204" t="s">
        <v>150</v>
      </c>
      <c r="I47" s="267" t="s">
        <v>122</v>
      </c>
      <c r="J47" s="204" t="s">
        <v>150</v>
      </c>
      <c r="K47" s="268" t="s">
        <v>0</v>
      </c>
      <c r="L47" s="207" t="str">
        <f>IF(OR(L45="",L46=""),"",L45+L46)</f>
        <v/>
      </c>
      <c r="N47" s="208" t="s">
        <v>204</v>
      </c>
    </row>
    <row r="49" spans="3:4" x14ac:dyDescent="0.45">
      <c r="C49" s="200" t="s">
        <v>248</v>
      </c>
      <c r="D49" s="200"/>
    </row>
    <row r="50" spans="3:4" x14ac:dyDescent="0.45">
      <c r="C50" s="200" t="s">
        <v>249</v>
      </c>
      <c r="D50" s="200"/>
    </row>
    <row r="51" spans="3:4" x14ac:dyDescent="0.45">
      <c r="C51" s="200" t="s">
        <v>246</v>
      </c>
      <c r="D51" s="200"/>
    </row>
    <row r="52" spans="3:4" x14ac:dyDescent="0.45">
      <c r="C52" s="200" t="s">
        <v>247</v>
      </c>
      <c r="D52" s="200"/>
    </row>
    <row r="53" spans="3:4" x14ac:dyDescent="0.45">
      <c r="C53" s="200" t="s">
        <v>153</v>
      </c>
      <c r="D53" s="200"/>
    </row>
    <row r="54" spans="3:4" x14ac:dyDescent="0.45">
      <c r="C54" s="200" t="s">
        <v>154</v>
      </c>
      <c r="D54" s="200"/>
    </row>
  </sheetData>
  <sheetProtection insertRows="0" deleteRows="0"/>
  <mergeCells count="2">
    <mergeCell ref="F4:L4"/>
    <mergeCell ref="N4:N5"/>
  </mergeCells>
  <phoneticPr fontId="1"/>
  <printOptions horizontalCentered="1"/>
  <pageMargins left="0.70866141732283472" right="0.70866141732283472" top="0.55118110236220474" bottom="0.35433070866141736" header="0.31496062992125984" footer="0.31496062992125984"/>
  <pageSetup paperSize="9" scale="5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様式１</vt:lpstr>
      <vt:lpstr>様式２（通所系）</vt:lpstr>
      <vt:lpstr>様式２（シフト記号表）</vt:lpstr>
      <vt:lpstr>様式３（小多機等）</vt:lpstr>
      <vt:lpstr>様式３（シフト記号表）</vt:lpstr>
      <vt:lpstr>様式４（施設）</vt:lpstr>
      <vt:lpstr>様式４（シフト記号表）</vt:lpstr>
      <vt:lpstr>'様式２（通所系）'!Print_Area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斎藤 明哲(saitou-akisato.20z)</cp:lastModifiedBy>
  <cp:lastPrinted>2021-03-24T10:23:59Z</cp:lastPrinted>
  <dcterms:created xsi:type="dcterms:W3CDTF">2020-01-14T23:44:41Z</dcterms:created>
  <dcterms:modified xsi:type="dcterms:W3CDTF">2023-12-25T01:29:40Z</dcterms:modified>
</cp:coreProperties>
</file>