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14_新型コロナ感染症対策係\18_医政局所管補助事業\R7年度\03_国費\03_希望調査(2次)\03_案内\"/>
    </mc:Choice>
  </mc:AlternateContent>
  <xr:revisionPtr revIDLastSave="0" documentId="8_{8343275D-B345-4254-B98E-1DD5898041D9}" xr6:coauthVersionLast="47" xr6:coauthVersionMax="47" xr10:uidLastSave="{00000000-0000-0000-0000-000000000000}"/>
  <bookViews>
    <workbookView xWindow="-120" yWindow="-120" windowWidth="29040" windowHeight="15840" tabRatio="832" xr2:uid="{00000000-000D-0000-FFFF-FFFF00000000}"/>
  </bookViews>
  <sheets>
    <sheet name="希望調査票" sheetId="53" r:id="rId1"/>
    <sheet name="【要記入】所要額調書" sheetId="57" r:id="rId2"/>
    <sheet name="【要記入】(様式2) 事業費内訳書（病室以外）" sheetId="52" r:id="rId3"/>
    <sheet name="12-1 スプリンクラー（総括表）見直し前" sheetId="25" state="hidden" r:id="rId4"/>
    <sheet name="12-2スプリンクラー（個別計画書）見直し前" sheetId="26" state="hidden" r:id="rId5"/>
    <sheet name="【要記入】16 新興感染症（病室以外（個人防護具））" sheetId="51" r:id="rId6"/>
    <sheet name="（様式2）事業費内訳書 (記載例) " sheetId="55" r:id="rId7"/>
    <sheet name="１6 新興感染症（病室以外(個人防護具)） " sheetId="56" r:id="rId8"/>
    <sheet name="管理用（このシートは削除しないでください）" sheetId="9" r:id="rId9"/>
  </sheets>
  <externalReferences>
    <externalReference r:id="rId10"/>
    <externalReference r:id="rId11"/>
    <externalReference r:id="rId12"/>
  </externalReferences>
  <definedNames>
    <definedName name="_xlnm.Print_Area" localSheetId="6">'（様式2）事業費内訳書 (記載例) '!$A$1:$U$55</definedName>
    <definedName name="_xlnm.Print_Area" localSheetId="2">'【要記入】(様式2) 事業費内訳書（病室以外）'!$A$1:$U$64</definedName>
    <definedName name="_xlnm.Print_Area" localSheetId="5">'【要記入】16 新興感染症（病室以外（個人防護具））'!$A$1:$K$49</definedName>
    <definedName name="_xlnm.Print_Area" localSheetId="1">【要記入】所要額調書!$B$1:$L$38</definedName>
    <definedName name="_xlnm.Print_Area" localSheetId="3">'12-1 スプリンクラー（総括表）見直し前'!$A$1:$AI$43</definedName>
    <definedName name="_xlnm.Print_Area" localSheetId="4">'12-2スプリンクラー（個別計画書）見直し前'!$B$1:$BQ$41</definedName>
    <definedName name="_xlnm.Print_Area" localSheetId="7">'１6 新興感染症（病室以外(個人防護具)） '!$A$1:$O$57</definedName>
    <definedName name="_xlnm.Print_Area" localSheetId="8">'管理用（このシートは削除しないでください）'!$A$1:$W$72</definedName>
    <definedName name="_xlnm.Print_Area" localSheetId="0">希望調査票!$A$1:$I$14</definedName>
    <definedName name="_xlnm.Print_Titles" localSheetId="6">'（様式2）事業費内訳書 (記載例) '!$A:$C</definedName>
    <definedName name="_xlnm.Print_Titles" localSheetId="2">'【要記入】(様式2) 事業費内訳書（病室以外）'!$A:$C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事業分類">[1]事業分類・区分!$B$2:$H$2</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病床確保料" localSheetId="1">#REF!</definedName>
    <definedName name="病床確保料">#REF!</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 localSheetId="1">'[2]管理用（このシートは削除しないでください）'!#REF!</definedName>
    <definedName name="有床診療所等スプリンクラー等施設整備事業" localSheetId="0">'[3]管理用（このシートは削除しないでください）'!#REF!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57" l="1"/>
  <c r="D37" i="57"/>
  <c r="E37" i="57" s="1"/>
  <c r="Y36" i="57"/>
  <c r="X38" i="57" s="1"/>
  <c r="U36" i="57"/>
  <c r="T38" i="57" s="1"/>
  <c r="P9" i="57" s="1"/>
  <c r="K8" i="57" s="1"/>
  <c r="K37" i="57" s="1"/>
  <c r="Q36" i="57"/>
  <c r="P38" i="57" s="1"/>
  <c r="J36" i="57"/>
  <c r="F36" i="57"/>
  <c r="Y35" i="57"/>
  <c r="U35" i="57"/>
  <c r="Q35" i="57"/>
  <c r="J35" i="57"/>
  <c r="F35" i="57"/>
  <c r="J34" i="57"/>
  <c r="F34" i="57"/>
  <c r="J33" i="57"/>
  <c r="F33" i="57"/>
  <c r="J32" i="57"/>
  <c r="F32" i="57"/>
  <c r="J31" i="57"/>
  <c r="F31" i="57"/>
  <c r="J30" i="57"/>
  <c r="F30" i="57"/>
  <c r="J29" i="57"/>
  <c r="F29" i="57"/>
  <c r="J28" i="57"/>
  <c r="F28" i="57"/>
  <c r="J27" i="57"/>
  <c r="F27" i="57"/>
  <c r="J26" i="57"/>
  <c r="F26" i="57"/>
  <c r="J25" i="57"/>
  <c r="F25" i="57"/>
  <c r="J24" i="57"/>
  <c r="F24" i="57"/>
  <c r="J23" i="57"/>
  <c r="F23" i="57"/>
  <c r="J22" i="57"/>
  <c r="F22" i="57"/>
  <c r="J21" i="57"/>
  <c r="F21" i="57"/>
  <c r="J20" i="57"/>
  <c r="F20" i="57"/>
  <c r="J19" i="57"/>
  <c r="F19" i="57"/>
  <c r="J18" i="57"/>
  <c r="F18" i="57"/>
  <c r="J17" i="57"/>
  <c r="F17" i="57"/>
  <c r="J16" i="57"/>
  <c r="F16" i="57"/>
  <c r="J15" i="57"/>
  <c r="F15" i="57"/>
  <c r="J14" i="57"/>
  <c r="F14" i="57"/>
  <c r="J13" i="57"/>
  <c r="F13" i="57"/>
  <c r="J12" i="57"/>
  <c r="F12" i="57"/>
  <c r="J11" i="57"/>
  <c r="F11" i="57"/>
  <c r="AB10" i="57"/>
  <c r="K10" i="57"/>
  <c r="J10" i="57"/>
  <c r="F10" i="57"/>
  <c r="AB9" i="57"/>
  <c r="I10" i="57" s="1"/>
  <c r="J9" i="57"/>
  <c r="F9" i="57"/>
  <c r="AB8" i="57"/>
  <c r="J8" i="57"/>
  <c r="F8" i="57"/>
  <c r="AB7" i="57"/>
  <c r="I8" i="57" s="1"/>
  <c r="I37" i="57" s="1"/>
  <c r="J7" i="57"/>
  <c r="F7" i="57"/>
  <c r="F37" i="57" s="1"/>
  <c r="K32" i="56"/>
  <c r="K31" i="56"/>
  <c r="K30" i="56"/>
  <c r="K17" i="56"/>
  <c r="U55" i="55"/>
  <c r="R55" i="55"/>
  <c r="O55" i="55"/>
  <c r="L55" i="55"/>
  <c r="I55" i="55"/>
  <c r="F55" i="55"/>
  <c r="F54" i="55"/>
  <c r="F49" i="55"/>
  <c r="F48" i="55"/>
  <c r="T47" i="55"/>
  <c r="Q47" i="55"/>
  <c r="N47" i="55"/>
  <c r="K47" i="55"/>
  <c r="H47" i="55"/>
  <c r="U46" i="55"/>
  <c r="T46" i="55"/>
  <c r="R46" i="55"/>
  <c r="Q46" i="55"/>
  <c r="O46" i="55"/>
  <c r="N46" i="55"/>
  <c r="L46" i="55"/>
  <c r="K46" i="55"/>
  <c r="I46" i="55"/>
  <c r="H46" i="55"/>
  <c r="F46" i="55"/>
  <c r="D46" i="55"/>
  <c r="E46" i="55" s="1"/>
  <c r="T45" i="55"/>
  <c r="Q45" i="55"/>
  <c r="N45" i="55"/>
  <c r="H45" i="55"/>
  <c r="E45" i="55"/>
  <c r="T44" i="55"/>
  <c r="Q44" i="55"/>
  <c r="N44" i="55"/>
  <c r="H44" i="55"/>
  <c r="E44" i="55"/>
  <c r="T43" i="55"/>
  <c r="Q43" i="55"/>
  <c r="N43" i="55"/>
  <c r="H43" i="55"/>
  <c r="E43" i="55"/>
  <c r="T42" i="55"/>
  <c r="Q42" i="55"/>
  <c r="N42" i="55"/>
  <c r="H42" i="55"/>
  <c r="E42" i="55"/>
  <c r="T41" i="55"/>
  <c r="Q41" i="55"/>
  <c r="N41" i="55"/>
  <c r="H41" i="55"/>
  <c r="E41" i="55"/>
  <c r="T40" i="55"/>
  <c r="Q40" i="55"/>
  <c r="N40" i="55"/>
  <c r="H40" i="55"/>
  <c r="E40" i="55"/>
  <c r="T39" i="55"/>
  <c r="Q39" i="55"/>
  <c r="N39" i="55"/>
  <c r="H39" i="55"/>
  <c r="E39" i="55"/>
  <c r="T38" i="55"/>
  <c r="Q38" i="55"/>
  <c r="N38" i="55"/>
  <c r="H38" i="55"/>
  <c r="E38" i="55"/>
  <c r="T37" i="55"/>
  <c r="Q37" i="55"/>
  <c r="N37" i="55"/>
  <c r="H37" i="55"/>
  <c r="E37" i="55"/>
  <c r="T36" i="55"/>
  <c r="Q36" i="55"/>
  <c r="N36" i="55"/>
  <c r="H36" i="55"/>
  <c r="E36" i="55"/>
  <c r="B36" i="55"/>
  <c r="U35" i="55"/>
  <c r="U47" i="55" s="1"/>
  <c r="T35" i="55"/>
  <c r="Q35" i="55"/>
  <c r="N35" i="55"/>
  <c r="K35" i="55"/>
  <c r="I35" i="55"/>
  <c r="I47" i="55" s="1"/>
  <c r="H35" i="55"/>
  <c r="U34" i="55"/>
  <c r="T34" i="55"/>
  <c r="R34" i="55"/>
  <c r="Q34" i="55"/>
  <c r="O34" i="55"/>
  <c r="N34" i="55"/>
  <c r="L34" i="55"/>
  <c r="K34" i="55"/>
  <c r="I34" i="55"/>
  <c r="H34" i="55"/>
  <c r="F34" i="55"/>
  <c r="E34" i="55"/>
  <c r="D34" i="55"/>
  <c r="D35" i="55" s="1"/>
  <c r="T33" i="55"/>
  <c r="Q33" i="55"/>
  <c r="N33" i="55"/>
  <c r="H33" i="55"/>
  <c r="E33" i="55"/>
  <c r="T32" i="55"/>
  <c r="Q32" i="55"/>
  <c r="N32" i="55"/>
  <c r="H32" i="55"/>
  <c r="E32" i="55"/>
  <c r="T31" i="55"/>
  <c r="Q31" i="55"/>
  <c r="N31" i="55"/>
  <c r="H31" i="55"/>
  <c r="E31" i="55"/>
  <c r="T30" i="55"/>
  <c r="Q30" i="55"/>
  <c r="N30" i="55"/>
  <c r="H30" i="55"/>
  <c r="E30" i="55"/>
  <c r="T29" i="55"/>
  <c r="Q29" i="55"/>
  <c r="N29" i="55"/>
  <c r="H29" i="55"/>
  <c r="E29" i="55"/>
  <c r="U28" i="55"/>
  <c r="T28" i="55"/>
  <c r="R28" i="55"/>
  <c r="R8" i="55" s="1"/>
  <c r="Q28" i="55"/>
  <c r="O28" i="55"/>
  <c r="O35" i="55" s="1"/>
  <c r="O47" i="55" s="1"/>
  <c r="N28" i="55"/>
  <c r="L28" i="55"/>
  <c r="L35" i="55" s="1"/>
  <c r="L47" i="55" s="1"/>
  <c r="K28" i="55"/>
  <c r="I28" i="55"/>
  <c r="H28" i="55"/>
  <c r="F28" i="55"/>
  <c r="F35" i="55" s="1"/>
  <c r="F47" i="55" s="1"/>
  <c r="F56" i="55" s="1"/>
  <c r="D28" i="55"/>
  <c r="E28" i="55" s="1"/>
  <c r="T27" i="55"/>
  <c r="Q27" i="55"/>
  <c r="N27" i="55"/>
  <c r="H27" i="55"/>
  <c r="E27" i="55"/>
  <c r="T26" i="55"/>
  <c r="Q26" i="55"/>
  <c r="N26" i="55"/>
  <c r="H26" i="55"/>
  <c r="E26" i="55"/>
  <c r="T25" i="55"/>
  <c r="Q25" i="55"/>
  <c r="N25" i="55"/>
  <c r="H25" i="55"/>
  <c r="E25" i="55"/>
  <c r="T24" i="55"/>
  <c r="Q24" i="55"/>
  <c r="N24" i="55"/>
  <c r="H24" i="55"/>
  <c r="E24" i="55"/>
  <c r="T23" i="55"/>
  <c r="Q23" i="55"/>
  <c r="N23" i="55"/>
  <c r="H23" i="55"/>
  <c r="E23" i="55"/>
  <c r="T22" i="55"/>
  <c r="Q22" i="55"/>
  <c r="N22" i="55"/>
  <c r="H22" i="55"/>
  <c r="E22" i="55"/>
  <c r="T21" i="55"/>
  <c r="Q21" i="55"/>
  <c r="N21" i="55"/>
  <c r="H21" i="55"/>
  <c r="E21" i="55"/>
  <c r="T20" i="55"/>
  <c r="Q20" i="55"/>
  <c r="N20" i="55"/>
  <c r="H20" i="55"/>
  <c r="E20" i="55"/>
  <c r="C20" i="55"/>
  <c r="B42" i="55" s="1"/>
  <c r="T19" i="55"/>
  <c r="Q19" i="55"/>
  <c r="N19" i="55"/>
  <c r="H19" i="55"/>
  <c r="E19" i="55"/>
  <c r="C19" i="55"/>
  <c r="T18" i="55"/>
  <c r="Q18" i="55"/>
  <c r="N18" i="55"/>
  <c r="H18" i="55"/>
  <c r="E18" i="55"/>
  <c r="T17" i="55"/>
  <c r="Q17" i="55"/>
  <c r="N17" i="55"/>
  <c r="H17" i="55"/>
  <c r="E17" i="55"/>
  <c r="T16" i="55"/>
  <c r="Q16" i="55"/>
  <c r="N16" i="55"/>
  <c r="H16" i="55"/>
  <c r="E16" i="55"/>
  <c r="T15" i="55"/>
  <c r="Q15" i="55"/>
  <c r="N15" i="55"/>
  <c r="H15" i="55"/>
  <c r="E15" i="55"/>
  <c r="T14" i="55"/>
  <c r="Q14" i="55"/>
  <c r="N14" i="55"/>
  <c r="H14" i="55"/>
  <c r="E14" i="55"/>
  <c r="T13" i="55"/>
  <c r="Q13" i="55"/>
  <c r="N13" i="55"/>
  <c r="H13" i="55"/>
  <c r="E13" i="55"/>
  <c r="T12" i="55"/>
  <c r="Q12" i="55"/>
  <c r="N12" i="55"/>
  <c r="H12" i="55"/>
  <c r="E12" i="55"/>
  <c r="T11" i="55"/>
  <c r="Q11" i="55"/>
  <c r="N11" i="55"/>
  <c r="K11" i="55"/>
  <c r="H11" i="55"/>
  <c r="E11" i="55"/>
  <c r="U8" i="55"/>
  <c r="O8" i="55"/>
  <c r="I8" i="55"/>
  <c r="L8" i="55" s="1"/>
  <c r="P40" i="57"/>
  <c r="P42" i="57"/>
  <c r="P44" i="57"/>
  <c r="J37" i="57" l="1"/>
  <c r="E35" i="55"/>
  <c r="D47" i="55"/>
  <c r="E47" i="55" s="1"/>
  <c r="R35" i="55"/>
  <c r="R47" i="55" s="1"/>
  <c r="B37" i="55"/>
  <c r="D56" i="52" l="1"/>
  <c r="D55" i="52"/>
  <c r="F38" i="52"/>
  <c r="D39" i="52"/>
  <c r="D38" i="52"/>
  <c r="F32" i="52"/>
  <c r="D32" i="52"/>
  <c r="U32" i="52"/>
  <c r="R32" i="52"/>
  <c r="O32" i="52"/>
  <c r="L32" i="52"/>
  <c r="I32" i="52"/>
  <c r="E31" i="52"/>
  <c r="E30" i="52"/>
  <c r="E28" i="52"/>
  <c r="U64" i="52" l="1"/>
  <c r="R64" i="52"/>
  <c r="O64" i="52"/>
  <c r="L64" i="52"/>
  <c r="I64" i="52"/>
  <c r="F64" i="52"/>
  <c r="T56" i="52"/>
  <c r="Q56" i="52"/>
  <c r="N56" i="52"/>
  <c r="K56" i="52"/>
  <c r="H56" i="52"/>
  <c r="E56" i="52"/>
  <c r="U55" i="52"/>
  <c r="T55" i="52"/>
  <c r="R55" i="52"/>
  <c r="Q55" i="52"/>
  <c r="O55" i="52"/>
  <c r="N55" i="52"/>
  <c r="L55" i="52"/>
  <c r="K55" i="52"/>
  <c r="I55" i="52"/>
  <c r="H55" i="52"/>
  <c r="F55" i="52"/>
  <c r="E55" i="52"/>
  <c r="T54" i="52"/>
  <c r="Q54" i="52"/>
  <c r="N54" i="52"/>
  <c r="K54" i="52"/>
  <c r="H54" i="52"/>
  <c r="E54" i="52"/>
  <c r="T53" i="52"/>
  <c r="Q53" i="52"/>
  <c r="N53" i="52"/>
  <c r="K53" i="52"/>
  <c r="H53" i="52"/>
  <c r="E53" i="52"/>
  <c r="T52" i="52"/>
  <c r="Q52" i="52"/>
  <c r="N52" i="52"/>
  <c r="K52" i="52"/>
  <c r="H52" i="52"/>
  <c r="E52" i="52"/>
  <c r="T51" i="52"/>
  <c r="Q51" i="52"/>
  <c r="N51" i="52"/>
  <c r="K51" i="52"/>
  <c r="H51" i="52"/>
  <c r="E51" i="52"/>
  <c r="T50" i="52"/>
  <c r="Q50" i="52"/>
  <c r="N50" i="52"/>
  <c r="K50" i="52"/>
  <c r="H50" i="52"/>
  <c r="E50"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T39" i="52"/>
  <c r="Q39" i="52"/>
  <c r="N39" i="52"/>
  <c r="K39" i="52"/>
  <c r="H39" i="52"/>
  <c r="U38" i="52"/>
  <c r="T38" i="52"/>
  <c r="R38" i="52"/>
  <c r="Q38" i="52"/>
  <c r="O38" i="52"/>
  <c r="N38" i="52"/>
  <c r="L38" i="52"/>
  <c r="K38" i="52"/>
  <c r="I38" i="52"/>
  <c r="H38" i="52"/>
  <c r="E38" i="52"/>
  <c r="T37" i="52"/>
  <c r="Q37" i="52"/>
  <c r="N37" i="52"/>
  <c r="K37" i="52"/>
  <c r="H37" i="52"/>
  <c r="E37" i="52"/>
  <c r="T36" i="52"/>
  <c r="Q36" i="52"/>
  <c r="N36" i="52"/>
  <c r="K36" i="52"/>
  <c r="H36" i="52"/>
  <c r="E36" i="52"/>
  <c r="T35" i="52"/>
  <c r="Q35" i="52"/>
  <c r="N35" i="52"/>
  <c r="K35" i="52"/>
  <c r="H35" i="52"/>
  <c r="E35" i="52"/>
  <c r="T34" i="52"/>
  <c r="Q34" i="52"/>
  <c r="N34" i="52"/>
  <c r="K34" i="52"/>
  <c r="H34" i="52"/>
  <c r="E34" i="52"/>
  <c r="T33" i="52"/>
  <c r="Q33" i="52"/>
  <c r="N33" i="52"/>
  <c r="K33" i="52"/>
  <c r="H33" i="52"/>
  <c r="E33" i="52"/>
  <c r="U39" i="52"/>
  <c r="U56" i="52" s="1"/>
  <c r="T32" i="52"/>
  <c r="R39" i="52"/>
  <c r="R56" i="52" s="1"/>
  <c r="Q32" i="52"/>
  <c r="O8" i="52"/>
  <c r="U8" i="52" s="1"/>
  <c r="N32" i="52"/>
  <c r="L39" i="52"/>
  <c r="L56" i="52" s="1"/>
  <c r="K32" i="52"/>
  <c r="I39" i="52"/>
  <c r="I56" i="52" s="1"/>
  <c r="H32" i="52"/>
  <c r="F39" i="52"/>
  <c r="F56" i="52" s="1"/>
  <c r="E32" i="52"/>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K18" i="52"/>
  <c r="H18" i="52"/>
  <c r="E18" i="52"/>
  <c r="T17" i="52"/>
  <c r="Q17" i="52"/>
  <c r="N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R8" i="52"/>
  <c r="I8" i="52"/>
  <c r="L8" i="52" s="1"/>
  <c r="K32" i="51"/>
  <c r="K31" i="51"/>
  <c r="K30" i="51"/>
  <c r="K17" i="51"/>
  <c r="E39" i="52" l="1"/>
  <c r="F65" i="52"/>
  <c r="O39" i="52"/>
  <c r="O56" i="52" s="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B7" authorId="0" shapeId="0" xr:uid="{0BFD8BE5-03C1-4BB2-AB17-849CCED5A541}">
      <text>
        <r>
          <rPr>
            <b/>
            <sz val="9"/>
            <color indexed="81"/>
            <rFont val="MS P ゴシック"/>
            <family val="3"/>
            <charset val="128"/>
          </rPr>
          <t>奈良県:</t>
        </r>
        <r>
          <rPr>
            <sz val="9"/>
            <color indexed="81"/>
            <rFont val="MS P ゴシック"/>
            <family val="3"/>
            <charset val="128"/>
          </rPr>
          <t xml:space="preserve">
開設者名(法人名)を記載してください。
</t>
        </r>
      </text>
    </comment>
    <comment ref="B8" authorId="0" shapeId="0" xr:uid="{B1C619C5-6A78-4956-A778-3DF355B82F11}">
      <text>
        <r>
          <rPr>
            <b/>
            <sz val="9"/>
            <color indexed="81"/>
            <rFont val="MS P ゴシック"/>
            <family val="3"/>
            <charset val="128"/>
          </rPr>
          <t>奈良県:</t>
        </r>
        <r>
          <rPr>
            <sz val="9"/>
            <color indexed="81"/>
            <rFont val="MS P ゴシック"/>
            <family val="3"/>
            <charset val="128"/>
          </rPr>
          <t xml:space="preserve">
医療機関名を入力してください。</t>
        </r>
      </text>
    </comment>
    <comment ref="D8" authorId="0" shapeId="0" xr:uid="{5A926695-1C85-4879-9110-DFC55781F131}">
      <text>
        <r>
          <rPr>
            <b/>
            <sz val="9"/>
            <color indexed="81"/>
            <rFont val="MS P ゴシック"/>
            <family val="3"/>
            <charset val="128"/>
          </rPr>
          <t>奈良県:</t>
        </r>
        <r>
          <rPr>
            <sz val="9"/>
            <color indexed="81"/>
            <rFont val="MS P ゴシック"/>
            <family val="3"/>
            <charset val="128"/>
          </rPr>
          <t xml:space="preserve">
見積書に記載の額と一致させてください。</t>
        </r>
      </text>
    </comment>
    <comment ref="E8" authorId="0" shapeId="0" xr:uid="{17BDE002-B664-46A9-8D0C-49D937912FD2}">
      <text>
        <r>
          <rPr>
            <b/>
            <sz val="9"/>
            <color indexed="81"/>
            <rFont val="MS P ゴシック"/>
            <family val="3"/>
            <charset val="128"/>
          </rPr>
          <t>奈良県:</t>
        </r>
        <r>
          <rPr>
            <sz val="9"/>
            <color indexed="81"/>
            <rFont val="MS P ゴシック"/>
            <family val="3"/>
            <charset val="128"/>
          </rPr>
          <t xml:space="preserve">
なければ「0」を入力してください。</t>
        </r>
      </text>
    </comment>
    <comment ref="G8" authorId="0" shapeId="0" xr:uid="{520DDF0A-46A6-4DB9-96A8-79D3E2E7D11D}">
      <text>
        <r>
          <rPr>
            <b/>
            <sz val="9"/>
            <color indexed="81"/>
            <rFont val="MS P ゴシック"/>
            <family val="3"/>
            <charset val="128"/>
          </rPr>
          <t>奈良県:</t>
        </r>
        <r>
          <rPr>
            <sz val="9"/>
            <color indexed="81"/>
            <rFont val="MS P ゴシック"/>
            <family val="3"/>
            <charset val="128"/>
          </rPr>
          <t xml:space="preserve">
補助対象となる総額を入力してください。</t>
        </r>
      </text>
    </comment>
    <comment ref="H8" authorId="0" shapeId="0" xr:uid="{FFED9217-3F6E-4AD0-8065-DB3706F22C3D}">
      <text>
        <r>
          <rPr>
            <b/>
            <sz val="9"/>
            <color indexed="81"/>
            <rFont val="MS P ゴシック"/>
            <family val="3"/>
            <charset val="128"/>
          </rPr>
          <t>奈良県:</t>
        </r>
        <r>
          <rPr>
            <sz val="9"/>
            <color indexed="81"/>
            <rFont val="MS P ゴシック"/>
            <family val="3"/>
            <charset val="128"/>
          </rPr>
          <t xml:space="preserve">
整備する病室数を入力してください。
</t>
        </r>
      </text>
    </comment>
    <comment ref="K8" authorId="0" shapeId="0" xr:uid="{711F95C2-D6D4-42DA-A1B3-19A286C99CCD}">
      <text>
        <r>
          <rPr>
            <b/>
            <sz val="9"/>
            <color indexed="81"/>
            <rFont val="MS P ゴシック"/>
            <family val="3"/>
            <charset val="128"/>
          </rPr>
          <t>奈良県:</t>
        </r>
        <r>
          <rPr>
            <sz val="9"/>
            <color indexed="81"/>
            <rFont val="MS P ゴシック"/>
            <family val="3"/>
            <charset val="128"/>
          </rPr>
          <t xml:space="preserve">
補助額(見込み)となります。
今回交付申請いただく額です。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3BA92845-DDFE-4339-9993-E0FCF61DF89C}">
      <text>
        <r>
          <rPr>
            <sz val="9"/>
            <color indexed="81"/>
            <rFont val="ＭＳ Ｐゴシック"/>
            <family val="3"/>
            <charset val="128"/>
          </rPr>
          <t>年度欄が不足する場合は適宜追加すること</t>
        </r>
      </text>
    </comment>
    <comment ref="B10" authorId="1" shapeId="0" xr:uid="{6C73B14F-68DC-4FD5-8DEC-D91857A00FB7}">
      <text>
        <r>
          <rPr>
            <sz val="9"/>
            <color indexed="81"/>
            <rFont val="MS P ゴシック"/>
            <family val="3"/>
            <charset val="128"/>
          </rPr>
          <t>本事業の目的のために実施するもののうち、補助対象となる経費について記載。</t>
        </r>
      </text>
    </comment>
    <comment ref="C12" authorId="0" shapeId="0" xr:uid="{BED289ED-E534-42E1-8FEE-6307E28C970E}">
      <text>
        <r>
          <rPr>
            <sz val="9"/>
            <color indexed="81"/>
            <rFont val="ＭＳ Ｐゴシック"/>
            <family val="3"/>
            <charset val="128"/>
          </rPr>
          <t>改修工事の場合は
&lt;改修工事&gt;を選択</t>
        </r>
      </text>
    </comment>
    <comment ref="C13" authorId="0" shapeId="0" xr:uid="{680D51E1-A994-4C7D-885A-1D0B00A54074}">
      <text>
        <r>
          <rPr>
            <sz val="9"/>
            <color indexed="81"/>
            <rFont val="ＭＳ Ｐゴシック"/>
            <family val="3"/>
            <charset val="128"/>
          </rPr>
          <t>&lt;建築工事&gt;の場合は、
さらに工事種別を選択</t>
        </r>
      </text>
    </comment>
    <comment ref="B33" authorId="1" shapeId="0" xr:uid="{859EBFD3-E87D-4CC3-AEEC-7FF6FF44E459}">
      <text>
        <r>
          <rPr>
            <sz val="9"/>
            <color indexed="81"/>
            <rFont val="MS P ゴシック"/>
            <family val="3"/>
            <charset val="128"/>
          </rPr>
          <t>本事業の目的のために実施するもののうち。補助対象とならない経費について記載。該当なければ記載不要。</t>
        </r>
      </text>
    </comment>
    <comment ref="A40" authorId="1" shapeId="0" xr:uid="{054FA3A5-08BA-436F-B156-1F74C66FC301}">
      <text>
        <r>
          <rPr>
            <sz val="9"/>
            <color indexed="81"/>
            <rFont val="MS P ゴシック"/>
            <family val="3"/>
            <charset val="128"/>
          </rPr>
          <t>本事業の目的以外で実施するものを記載。
該当なければ記載不要</t>
        </r>
      </text>
    </comment>
    <comment ref="D56" authorId="1" shapeId="0" xr:uid="{4A5E2A68-BE83-4F96-BA47-F2E1C1E3F163}">
      <text>
        <r>
          <rPr>
            <sz val="9"/>
            <color indexed="81"/>
            <rFont val="MS P ゴシック"/>
            <family val="3"/>
            <charset val="128"/>
          </rPr>
          <t>ご提出いただく見積書の金額と一致させてください。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B15" authorId="0" shapeId="0" xr:uid="{9F777C39-5EA2-4AC1-8516-2AEB4D3C55C3}">
      <text>
        <r>
          <rPr>
            <sz val="9"/>
            <color indexed="10"/>
            <rFont val="ＭＳ Ｐゴシック"/>
            <family val="3"/>
            <charset val="128"/>
          </rPr>
          <t xml:space="preserve">実際の着手時期については、国または都道府県の指示に従うこと。
国または都道府県の指示を待たずに事業に着手した場合、原則、交付の対象とならないので留意すること。
</t>
        </r>
      </text>
    </comment>
    <comment ref="C17" authorId="0" shapeId="0" xr:uid="{8988A8EA-778E-49FA-AC6C-63F0662D16C3}">
      <text>
        <r>
          <rPr>
            <sz val="9"/>
            <color indexed="81"/>
            <rFont val="ＭＳ Ｐゴシック"/>
            <family val="3"/>
            <charset val="128"/>
          </rPr>
          <t>数値を入力</t>
        </r>
      </text>
    </comment>
    <comment ref="K22" authorId="0" shapeId="0" xr:uid="{4220A1F0-2B31-47E0-9BE8-6F9F3650F1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3B01E-3272-4A14-88E3-E0AF1D17E43D}">
      <text>
        <r>
          <rPr>
            <sz val="9"/>
            <color indexed="81"/>
            <rFont val="ＭＳ Ｐゴシック"/>
            <family val="3"/>
            <charset val="128"/>
          </rPr>
          <t>上段：補助対象部分を再掲で記載</t>
        </r>
      </text>
    </comment>
    <comment ref="C32" authorId="0" shapeId="0" xr:uid="{92B12887-9ABF-4EC5-BB5C-D9A2B2E80904}">
      <text>
        <r>
          <rPr>
            <sz val="9"/>
            <color indexed="81"/>
            <rFont val="ＭＳ Ｐゴシック"/>
            <family val="3"/>
            <charset val="128"/>
          </rPr>
          <t>下段：補助対象部分も含めた面積を記載</t>
        </r>
      </text>
    </comment>
    <comment ref="D48" authorId="1" shapeId="0" xr:uid="{F5D7CAFD-0418-4CF2-A7AE-4E8A76AA4BD6}">
      <text>
        <r>
          <rPr>
            <sz val="9"/>
            <color indexed="81"/>
            <rFont val="MS P ゴシック"/>
            <family val="3"/>
            <charset val="128"/>
          </rPr>
          <t>個人防護具保管施設の整備の場合は、医療措置協定において、「個人防護具の備蓄」について、締結いただくことが前提です。詳細は「よくあるご質問」を参照してください。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M7" authorId="0" shapeId="0" xr:uid="{DB256BD1-4121-4638-9296-553C6A29DAFB}">
      <text>
        <r>
          <rPr>
            <sz val="9"/>
            <color indexed="81"/>
            <rFont val="ＭＳ Ｐゴシック"/>
            <family val="3"/>
            <charset val="128"/>
          </rPr>
          <t>年度欄が不足する場合は適宜追加すること</t>
        </r>
      </text>
    </comment>
    <comment ref="A10" authorId="1" shapeId="0" xr:uid="{E85F03A5-0B66-4146-8BB2-4FF70A984ECB}">
      <text>
        <r>
          <rPr>
            <sz val="9"/>
            <color indexed="81"/>
            <rFont val="MS P ゴシック"/>
            <family val="3"/>
            <charset val="128"/>
          </rPr>
          <t>本事業の目的のために実施するものを指す。</t>
        </r>
      </text>
    </comment>
    <comment ref="B10" authorId="1" shapeId="0" xr:uid="{0F8B1F19-84F9-4DD1-90CF-C57EF678A8DB}">
      <text>
        <r>
          <rPr>
            <sz val="9"/>
            <color indexed="81"/>
            <rFont val="MS P ゴシック"/>
            <family val="3"/>
            <charset val="128"/>
          </rPr>
          <t>本事業の目的のために実施するもののうち、補助対象となる経費について記載。</t>
        </r>
      </text>
    </comment>
    <comment ref="C12" authorId="0" shapeId="0" xr:uid="{663CA0DF-9CE0-45C9-A9D8-3D236324CC6C}">
      <text>
        <r>
          <rPr>
            <sz val="9"/>
            <color indexed="81"/>
            <rFont val="ＭＳ Ｐゴシック"/>
            <family val="3"/>
            <charset val="128"/>
          </rPr>
          <t>改修工事の場合は
&lt;改修工事&gt;を選択</t>
        </r>
      </text>
    </comment>
    <comment ref="C13" authorId="0" shapeId="0" xr:uid="{41275008-BB5F-416F-B179-F9FA145E3FA1}">
      <text>
        <r>
          <rPr>
            <sz val="9"/>
            <color indexed="81"/>
            <rFont val="ＭＳ Ｐゴシック"/>
            <family val="3"/>
            <charset val="128"/>
          </rPr>
          <t>&lt;建築工事&gt;の場合は、
さらに工事種別を選択</t>
        </r>
      </text>
    </comment>
    <comment ref="B29" authorId="1" shapeId="0" xr:uid="{1FA563C3-6F0B-469E-B531-0F79D6EC8605}">
      <text>
        <r>
          <rPr>
            <sz val="9"/>
            <color indexed="81"/>
            <rFont val="MS P ゴシック"/>
            <family val="3"/>
            <charset val="128"/>
          </rPr>
          <t>本事業の目的のために実施するもののうち。補助対象とならない経費について記載。該当なければ記載不要。</t>
        </r>
      </text>
    </comment>
    <comment ref="A36" authorId="1" shapeId="0" xr:uid="{F4F35F5A-6650-4B11-BAA3-EADCA40E48DE}">
      <text>
        <r>
          <rPr>
            <b/>
            <sz val="9"/>
            <color indexed="81"/>
            <rFont val="MS P ゴシック"/>
            <family val="3"/>
            <charset val="128"/>
          </rPr>
          <t>奈良県:</t>
        </r>
        <r>
          <rPr>
            <sz val="9"/>
            <color indexed="81"/>
            <rFont val="MS P ゴシック"/>
            <family val="3"/>
            <charset val="128"/>
          </rPr>
          <t xml:space="preserve">
本事業の目的以外で実施するものを記載。
該当なければ記載不要</t>
        </r>
      </text>
    </comment>
    <comment ref="D47" authorId="1" shapeId="0" xr:uid="{AB1C073A-E518-4384-A682-A44CDA3FA44B}">
      <text>
        <r>
          <rPr>
            <sz val="9"/>
            <color indexed="81"/>
            <rFont val="MS P ゴシック"/>
            <family val="3"/>
            <charset val="128"/>
          </rPr>
          <t>ご提出いただく見積書の金額と一致させてください。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奈良県</author>
  </authors>
  <commentList>
    <comment ref="B15" authorId="0" shapeId="0" xr:uid="{A6798D9D-7A0D-4674-8C8C-B8BDC042E721}">
      <text>
        <r>
          <rPr>
            <sz val="9"/>
            <color indexed="10"/>
            <rFont val="ＭＳ Ｐゴシック"/>
            <family val="3"/>
            <charset val="128"/>
          </rPr>
          <t>実際の着手時期については、県の指示に従うこと。
県の指示を待たずに事業に着手した場合、原則、交付の対象とならないので留意すること。　</t>
        </r>
      </text>
    </comment>
    <comment ref="C17" authorId="0" shapeId="0" xr:uid="{AAFDF35C-992F-4094-BA56-8C27C86A8C1C}">
      <text>
        <r>
          <rPr>
            <sz val="9"/>
            <color indexed="81"/>
            <rFont val="ＭＳ Ｐゴシック"/>
            <family val="3"/>
            <charset val="128"/>
          </rPr>
          <t>数値を入力</t>
        </r>
      </text>
    </comment>
    <comment ref="K22" authorId="0" shapeId="0" xr:uid="{43F81025-DE69-4E03-A1B7-C7D74D634949}">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1203BBC-DAB3-49A5-8688-5F9FEE489FAA}">
      <text>
        <r>
          <rPr>
            <sz val="9"/>
            <color indexed="81"/>
            <rFont val="ＭＳ Ｐゴシック"/>
            <family val="3"/>
            <charset val="128"/>
          </rPr>
          <t>上段：補助対象部分を再掲で記載</t>
        </r>
      </text>
    </comment>
    <comment ref="C32" authorId="0" shapeId="0" xr:uid="{B7DDFD41-88DE-435D-92A7-07F215013CE7}">
      <text>
        <r>
          <rPr>
            <sz val="9"/>
            <color indexed="81"/>
            <rFont val="ＭＳ Ｐゴシック"/>
            <family val="3"/>
            <charset val="128"/>
          </rPr>
          <t>下段：補助対象部分も含めた面積を記載</t>
        </r>
      </text>
    </comment>
    <comment ref="D48" authorId="1" shapeId="0" xr:uid="{EC054AEE-EA66-49F8-93E0-20B5EECAD4B3}">
      <text>
        <r>
          <rPr>
            <b/>
            <sz val="9"/>
            <color indexed="81"/>
            <rFont val="MS P ゴシック"/>
            <family val="3"/>
            <charset val="128"/>
          </rPr>
          <t>奈良県:</t>
        </r>
        <r>
          <rPr>
            <sz val="9"/>
            <color indexed="81"/>
            <rFont val="MS P ゴシック"/>
            <family val="3"/>
            <charset val="128"/>
          </rPr>
          <t xml:space="preserve">
個人防護具保管施設の整備の場合は、医療措置協定において、「個人防護具の備蓄」について、締結いただくことが前提です。詳細は「よくあるご質問」を参照してください。</t>
        </r>
      </text>
    </comment>
  </commentList>
</comments>
</file>

<file path=xl/sharedStrings.xml><?xml version="1.0" encoding="utf-8"?>
<sst xmlns="http://schemas.openxmlformats.org/spreadsheetml/2006/main" count="878" uniqueCount="481">
  <si>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</si>
  <si>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</si>
  <si>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</si>
  <si>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</si>
  <si>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</si>
  <si>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</si>
  <si>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</si>
  <si>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</si>
  <si>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</si>
  <si>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</si>
  <si>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</si>
  <si>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</si>
  <si>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</si>
  <si>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</si>
  <si>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</si>
  <si>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</si>
  <si>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</si>
  <si>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</si>
  <si>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</si>
  <si>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</si>
  <si>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</si>
  <si>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</si>
  <si>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</si>
  <si>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</si>
  <si>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</si>
  <si>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</si>
  <si>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</si>
  <si>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</si>
  <si>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</si>
  <si>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</si>
  <si>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</si>
  <si>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</si>
  <si>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</si>
  <si>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</si>
  <si>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</si>
  <si>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</si>
  <si>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</si>
  <si>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</si>
  <si>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</si>
  <si>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</si>
  <si>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</si>
  <si>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</si>
  <si>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</si>
  <si>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</si>
  <si>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</si>
  <si>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</si>
  <si>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</si>
  <si>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</si>
  <si>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</si>
  <si>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</si>
  <si>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</si>
  <si>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</si>
  <si>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</si>
  <si>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</si>
  <si>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</si>
  <si>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</si>
  <si>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</si>
  <si>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</si>
  <si>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</si>
  <si>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</si>
  <si>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</si>
  <si>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</si>
  <si>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</si>
  <si>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</si>
  <si>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</si>
  <si>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</si>
  <si>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</si>
  <si>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</si>
  <si>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</si>
  <si>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</si>
  <si>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</si>
  <si>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</si>
  <si>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</si>
  <si>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</si>
  <si>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</si>
  <si>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</si>
  <si>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</si>
  <si>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</si>
  <si>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</si>
  <si>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</si>
  <si>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</si>
  <si>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</si>
  <si>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</si>
  <si>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</si>
  <si>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</si>
  <si>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</si>
  <si>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</si>
  <si>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</si>
  <si>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</si>
  <si>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</si>
  <si>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</si>
  <si>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</si>
  <si>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</si>
  <si>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</si>
  <si>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</si>
  <si>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</si>
  <si>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</si>
  <si>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</si>
  <si>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</si>
  <si>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</si>
  <si>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</si>
  <si>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</si>
  <si>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</si>
  <si>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</si>
  <si>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</si>
  <si>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</si>
  <si>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</si>
  <si>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</si>
  <si>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</si>
  <si>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</si>
  <si>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</si>
  <si>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</si>
  <si>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</si>
  <si>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</si>
  <si>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</si>
  <si>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</si>
  <si>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</si>
  <si>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</si>
  <si>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</si>
  <si>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</si>
  <si>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</si>
  <si>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</si>
  <si>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</si>
  <si>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</si>
  <si>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</si>
  <si>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</si>
  <si>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</si>
  <si>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</si>
  <si>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</si>
  <si>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</si>
  <si>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</si>
  <si>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</si>
  <si>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</si>
  <si>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</si>
  <si>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</si>
  <si>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</si>
  <si>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</si>
  <si>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</si>
  <si>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</si>
  <si>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</si>
  <si>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</si>
  <si>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</si>
  <si>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</si>
  <si>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</si>
  <si>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</si>
  <si>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</si>
  <si>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</si>
  <si>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</si>
  <si>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</si>
  <si>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</si>
  <si>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</si>
  <si>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</si>
  <si>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</si>
  <si>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</si>
  <si>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</si>
  <si>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</si>
  <si>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</si>
  <si>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</si>
  <si>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</si>
  <si>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</si>
  <si>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</si>
  <si>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</si>
  <si>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</si>
  <si>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</si>
  <si>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</si>
  <si>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</si>
  <si>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</si>
  <si>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</si>
  <si>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</si>
  <si>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</si>
  <si>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</si>
  <si>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</si>
  <si>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</si>
  <si>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</si>
  <si>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</si>
  <si>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</si>
  <si>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</si>
  <si>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</si>
  <si>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</si>
  <si>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</si>
  <si>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</si>
  <si>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</si>
  <si>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</si>
  <si>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</si>
  <si>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</si>
  <si>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</si>
  <si>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</si>
  <si>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</si>
  <si>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</si>
  <si>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</si>
  <si>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</si>
  <si>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</si>
  <si>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</si>
  <si>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</si>
  <si>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</si>
  <si>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</si>
  <si>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</si>
  <si>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</si>
  <si>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</si>
  <si>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</si>
  <si>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</si>
  <si>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</si>
  <si>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</si>
  <si>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</si>
  <si>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</si>
  <si>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</si>
  <si>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</si>
  <si>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</si>
  <si>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</si>
  <si>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</si>
  <si>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</si>
  <si>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</si>
  <si>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</si>
  <si>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</si>
  <si>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</si>
  <si>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</si>
  <si>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</si>
  <si>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</si>
  <si>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</si>
  <si>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</si>
  <si>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</si>
  <si>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</si>
  <si>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</si>
  <si>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</si>
  <si>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</si>
  <si>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</si>
  <si>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</si>
  <si>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</si>
  <si>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</si>
  <si>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</si>
  <si>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</si>
  <si>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</si>
  <si>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</si>
  <si>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</si>
  <si>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</si>
  <si>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</si>
  <si>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</si>
  <si>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</si>
  <si>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</si>
  <si>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</si>
  <si>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</si>
  <si>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</si>
  <si>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</si>
  <si>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</si>
  <si>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</si>
  <si>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</si>
  <si>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</si>
  <si>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</si>
  <si>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</si>
  <si>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</si>
  <si>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</si>
  <si>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</si>
  <si>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</si>
  <si>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</si>
  <si>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</si>
  <si>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</si>
  <si>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</si>
  <si>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</si>
  <si>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</si>
  <si>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</si>
  <si>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</si>
  <si>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</si>
  <si>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</si>
  <si>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</si>
  <si>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</si>
  <si>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</si>
  <si>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</si>
  <si>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</si>
  <si>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</si>
  <si>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</si>
  <si>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</si>
  <si>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</si>
  <si>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</si>
  <si>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</si>
  <si>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</si>
  <si>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</si>
  <si>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</si>
  <si>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</si>
  <si>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</si>
  <si>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</si>
  <si>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</si>
  <si>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</si>
  <si>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</si>
  <si>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</si>
  <si>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</si>
  <si>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</si>
  <si>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</si>
  <si>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</si>
  <si>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</si>
  <si>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</si>
  <si>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</si>
  <si>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</si>
  <si>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</si>
  <si>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</si>
  <si>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</si>
  <si>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</si>
  <si>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</si>
  <si>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</si>
  <si>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</si>
  <si>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</si>
  <si>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</si>
  <si>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</si>
  <si>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</si>
  <si>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</si>
  <si>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</si>
  <si>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</si>
  <si>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</si>
  <si>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</si>
  <si>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</si>
  <si>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</si>
  <si>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</si>
  <si>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</si>
  <si>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</si>
  <si>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</si>
  <si>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</si>
  <si>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</si>
  <si>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</si>
  <si>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</si>
  <si>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</si>
  <si>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</si>
  <si>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</si>
  <si>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</si>
  <si>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</si>
  <si>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</si>
  <si>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</si>
  <si>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</si>
  <si>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</si>
  <si>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</si>
  <si>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</si>
  <si>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</si>
  <si>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</si>
  <si>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</si>
  <si>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</si>
  <si>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</si>
  <si>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</si>
  <si>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</si>
  <si>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</si>
  <si>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</si>
  <si>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</si>
  <si>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</si>
  <si>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</si>
  <si>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</si>
  <si>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</si>
  <si>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</si>
  <si>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</si>
  <si>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</si>
  <si>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</si>
  <si>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</si>
  <si>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</si>
  <si>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</si>
  <si>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</si>
  <si>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</si>
  <si>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</si>
  <si>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</si>
  <si>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</si>
  <si>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</si>
  <si>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</si>
  <si>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</si>
  <si>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</si>
  <si>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</si>
  <si>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</si>
  <si>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</si>
  <si>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</si>
  <si>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</si>
  <si>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</si>
  <si>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</si>
  <si>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</si>
  <si>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</si>
  <si>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</si>
  <si>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</si>
  <si>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</si>
  <si>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</si>
  <si>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</si>
  <si>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</si>
  <si>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</si>
  <si>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</si>
  <si>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</si>
  <si>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</si>
  <si>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</si>
  <si>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</si>
  <si>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</si>
  <si>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</si>
  <si>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</si>
  <si>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</si>
  <si>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</si>
  <si>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</si>
  <si>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</si>
  <si>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</si>
  <si>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</si>
  <si>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</si>
  <si>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</si>
  <si>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</si>
  <si>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</si>
  <si>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</si>
  <si>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</si>
  <si>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</si>
  <si>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</si>
  <si>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</si>
  <si>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</si>
  <si>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</si>
  <si>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</si>
  <si>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</si>
  <si>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</si>
  <si>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</si>
  <si>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</si>
  <si>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（３）協定の内容</t>
    <rPh sb="3" eb="5">
      <t>キョウテイ</t>
    </rPh>
    <rPh sb="6" eb="8">
      <t>ナイヨウ</t>
    </rPh>
    <phoneticPr fontId="4"/>
  </si>
  <si>
    <t>医療法人○○会</t>
    <rPh sb="0" eb="2">
      <t>イリョウ</t>
    </rPh>
    <rPh sb="2" eb="4">
      <t>ホウジン</t>
    </rPh>
    <rPh sb="6" eb="7">
      <t>カイ</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</si>
  <si>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</si>
  <si>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</si>
  <si>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</si>
  <si>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（１６）新興感染症対応力強化事業（病室の感染対策に係る整備以外）</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</si>
  <si>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</si>
  <si>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寄附金</t>
    <rPh sb="0" eb="2">
      <t>キフ</t>
    </rPh>
    <phoneticPr fontId="4"/>
  </si>
  <si>
    <t>a</t>
  </si>
  <si>
    <t>令和○年度</t>
    <rPh sb="0" eb="2">
      <t>レイワ</t>
    </rPh>
    <phoneticPr fontId="4"/>
  </si>
  <si>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</si>
  <si>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</si>
  <si>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</si>
  <si>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</si>
  <si>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</si>
  <si>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</si>
  <si>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</si>
  <si>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無</t>
  </si>
  <si>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</si>
  <si>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</si>
  <si>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</si>
  <si>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様式３－１６（病室以外（個人防護具））</t>
    <rPh sb="0" eb="2">
      <t>ヨウシキ</t>
    </rPh>
    <rPh sb="7" eb="9">
      <t>ビョウシツ</t>
    </rPh>
    <rPh sb="9" eb="11">
      <t>イガイ</t>
    </rPh>
    <rPh sb="12" eb="14">
      <t>コジン</t>
    </rPh>
    <rPh sb="14" eb="16">
      <t>ボウゴ</t>
    </rPh>
    <rPh sb="16" eb="17">
      <t>グ</t>
    </rPh>
    <phoneticPr fontId="4"/>
  </si>
  <si>
    <t>個人防護具保管施設１
の整備面積</t>
    <rPh sb="0" eb="2">
      <t>コジン</t>
    </rPh>
    <rPh sb="2" eb="4">
      <t>ボウゴ</t>
    </rPh>
    <rPh sb="4" eb="5">
      <t>グ</t>
    </rPh>
    <rPh sb="5" eb="7">
      <t>ホカン</t>
    </rPh>
    <rPh sb="7" eb="9">
      <t>シセツ</t>
    </rPh>
    <rPh sb="12" eb="14">
      <t>セイビ</t>
    </rPh>
    <rPh sb="14" eb="16">
      <t>メンセキ</t>
    </rPh>
    <phoneticPr fontId="4"/>
  </si>
  <si>
    <t>個人防護具保管施設２
の整備面積</t>
    <rPh sb="0" eb="2">
      <t>コジン</t>
    </rPh>
    <rPh sb="2" eb="4">
      <t>ボウゴ</t>
    </rPh>
    <rPh sb="4" eb="5">
      <t>グ</t>
    </rPh>
    <rPh sb="5" eb="7">
      <t>ホカン</t>
    </rPh>
    <rPh sb="7" eb="9">
      <t>シセツ</t>
    </rPh>
    <rPh sb="12" eb="14">
      <t>セイビ</t>
    </rPh>
    <rPh sb="14" eb="16">
      <t>メンセキ</t>
    </rPh>
    <phoneticPr fontId="4"/>
  </si>
  <si>
    <t>個人防護具保管施設３
の整備面積</t>
    <rPh sb="0" eb="2">
      <t>コジン</t>
    </rPh>
    <rPh sb="2" eb="4">
      <t>ボウゴ</t>
    </rPh>
    <rPh sb="4" eb="5">
      <t>グ</t>
    </rPh>
    <rPh sb="5" eb="7">
      <t>ホカン</t>
    </rPh>
    <rPh sb="7" eb="9">
      <t>シセツ</t>
    </rPh>
    <rPh sb="12" eb="14">
      <t>セイビ</t>
    </rPh>
    <rPh sb="14" eb="16">
      <t>メンセキ</t>
    </rPh>
    <phoneticPr fontId="4"/>
  </si>
  <si>
    <t>個人防護具保管施設４
の整備面積</t>
    <rPh sb="0" eb="2">
      <t>コジン</t>
    </rPh>
    <rPh sb="2" eb="4">
      <t>ボウゴ</t>
    </rPh>
    <rPh sb="4" eb="5">
      <t>グ</t>
    </rPh>
    <rPh sb="5" eb="7">
      <t>ホカン</t>
    </rPh>
    <rPh sb="7" eb="9">
      <t>シセツ</t>
    </rPh>
    <rPh sb="12" eb="14">
      <t>セイビ</t>
    </rPh>
    <rPh sb="14" eb="16">
      <t>メンセキ</t>
    </rPh>
    <phoneticPr fontId="4"/>
  </si>
  <si>
    <t>　※個人防護具保管施設欄が不足する場合は適宜追加すること</t>
    <rPh sb="2" eb="4">
      <t>コジン</t>
    </rPh>
    <rPh sb="4" eb="6">
      <t>ボウゴ</t>
    </rPh>
    <rPh sb="6" eb="7">
      <t>グ</t>
    </rPh>
    <rPh sb="7" eb="9">
      <t>ホカン</t>
    </rPh>
    <rPh sb="9" eb="11">
      <t>シセツ</t>
    </rPh>
    <rPh sb="11" eb="12">
      <t>ラン</t>
    </rPh>
    <rPh sb="13" eb="15">
      <t>フソク</t>
    </rPh>
    <rPh sb="17" eb="19">
      <t>バアイ</t>
    </rPh>
    <rPh sb="20" eb="22">
      <t>テキギ</t>
    </rPh>
    <rPh sb="22" eb="24">
      <t>ツイカ</t>
    </rPh>
    <phoneticPr fontId="4"/>
  </si>
  <si>
    <t>&lt;建築工事&gt;</t>
  </si>
  <si>
    <t>・個人防護具保管施設の整備</t>
    <rPh sb="1" eb="3">
      <t>コジン</t>
    </rPh>
    <rPh sb="3" eb="5">
      <t>ボウゴ</t>
    </rPh>
    <rPh sb="5" eb="6">
      <t>グ</t>
    </rPh>
    <rPh sb="6" eb="8">
      <t>ホカン</t>
    </rPh>
    <rPh sb="8" eb="10">
      <t>シセツ</t>
    </rPh>
    <rPh sb="11" eb="13">
      <t>セイビ</t>
    </rPh>
    <phoneticPr fontId="4"/>
  </si>
  <si>
    <t>　（新築）</t>
  </si>
  <si>
    <t>・病棟等の感染対策に係る整備</t>
    <rPh sb="1" eb="3">
      <t>ビョウトウ</t>
    </rPh>
    <rPh sb="3" eb="4">
      <t>トウ</t>
    </rPh>
    <rPh sb="5" eb="7">
      <t>カンセン</t>
    </rPh>
    <rPh sb="7" eb="9">
      <t>タイサク</t>
    </rPh>
    <rPh sb="10" eb="11">
      <t>カカ</t>
    </rPh>
    <rPh sb="12" eb="14">
      <t>セイビ</t>
    </rPh>
    <phoneticPr fontId="4"/>
  </si>
  <si>
    <t>様式２（病室以外）</t>
    <rPh sb="4" eb="6">
      <t>ビョウシツ</t>
    </rPh>
    <rPh sb="6" eb="8">
      <t>イガイ</t>
    </rPh>
    <phoneticPr fontId="4"/>
  </si>
  <si>
    <t>回答いただく前に、必ずご確認ください！！</t>
    <rPh sb="0" eb="2">
      <t>カイトウ</t>
    </rPh>
    <rPh sb="6" eb="7">
      <t>マエ</t>
    </rPh>
    <rPh sb="9" eb="10">
      <t>カナラ</t>
    </rPh>
    <rPh sb="12" eb="14">
      <t>カクニン</t>
    </rPh>
    <phoneticPr fontId="4"/>
  </si>
  <si>
    <t>新興感染症対応力強化事業
（協定締結医療機関施設整備事業）　希望調査票</t>
    <rPh sb="0" eb="2">
      <t>シンコウ</t>
    </rPh>
    <rPh sb="2" eb="5">
      <t>カンセンショウ</t>
    </rPh>
    <rPh sb="5" eb="7">
      <t>タイオウ</t>
    </rPh>
    <rPh sb="7" eb="8">
      <t>リョク</t>
    </rPh>
    <rPh sb="8" eb="10">
      <t>キョウカ</t>
    </rPh>
    <rPh sb="10" eb="12">
      <t>ジギョウ</t>
    </rPh>
    <rPh sb="30" eb="32">
      <t>キボウ</t>
    </rPh>
    <rPh sb="32" eb="34">
      <t>チョウサ</t>
    </rPh>
    <rPh sb="34" eb="35">
      <t>ヒョウ</t>
    </rPh>
    <phoneticPr fontId="55"/>
  </si>
  <si>
    <r>
      <t>「新興感染症対応力強化事業（協定締結医療機関施設整備事業）」の実施を希望される医療機関は、</t>
    </r>
    <r>
      <rPr>
        <u/>
        <sz val="12"/>
        <color theme="1"/>
        <rFont val="ＭＳ Ｐゴシック"/>
        <family val="3"/>
        <charset val="128"/>
        <scheme val="minor"/>
      </rPr>
      <t>以下の点にご留意の上、回答をお願いします</t>
    </r>
    <r>
      <rPr>
        <sz val="12"/>
        <color theme="1"/>
        <rFont val="ＭＳ Ｐゴシック"/>
        <family val="3"/>
        <charset val="128"/>
        <scheme val="minor"/>
      </rPr>
      <t>。</t>
    </r>
    <rPh sb="31" eb="33">
      <t>ジッシ</t>
    </rPh>
    <rPh sb="34" eb="36">
      <t>キボウ</t>
    </rPh>
    <rPh sb="39" eb="41">
      <t>イリョウ</t>
    </rPh>
    <rPh sb="41" eb="43">
      <t>キカン</t>
    </rPh>
    <rPh sb="45" eb="47">
      <t>イカ</t>
    </rPh>
    <rPh sb="48" eb="49">
      <t>テン</t>
    </rPh>
    <rPh sb="51" eb="53">
      <t>リュウイ</t>
    </rPh>
    <rPh sb="54" eb="55">
      <t>ウエ</t>
    </rPh>
    <rPh sb="56" eb="58">
      <t>カイトウ</t>
    </rPh>
    <rPh sb="60" eb="61">
      <t>ネガ</t>
    </rPh>
    <phoneticPr fontId="55"/>
  </si>
  <si>
    <r>
      <rPr>
        <sz val="11"/>
        <color theme="1"/>
        <rFont val="ＭＳ Ｐゴシック"/>
        <family val="3"/>
        <charset val="128"/>
      </rPr>
      <t>事  業</t>
    </r>
    <r>
      <rPr>
        <sz val="11"/>
        <color indexed="10"/>
        <rFont val="ＭＳ Ｐゴシック"/>
        <family val="3"/>
        <charset val="128"/>
      </rPr>
      <t xml:space="preserve">  </t>
    </r>
    <r>
      <rPr>
        <sz val="11"/>
        <color indexed="8"/>
        <rFont val="ＭＳ Ｐゴシック"/>
        <family val="3"/>
        <charset val="128"/>
      </rPr>
      <t>区  分</t>
    </r>
    <rPh sb="0" eb="1">
      <t>コト</t>
    </rPh>
    <rPh sb="3" eb="4">
      <t>ギョウ</t>
    </rPh>
    <rPh sb="6" eb="7">
      <t>ク</t>
    </rPh>
    <rPh sb="9" eb="10">
      <t>ブン</t>
    </rPh>
    <phoneticPr fontId="4"/>
  </si>
  <si>
    <t>寄付金その
他の収入額</t>
    <phoneticPr fontId="4"/>
  </si>
  <si>
    <t>差引額</t>
  </si>
  <si>
    <t>基 準 額</t>
  </si>
  <si>
    <t>選 定 額</t>
  </si>
  <si>
    <t>補助額</t>
    <phoneticPr fontId="4"/>
  </si>
  <si>
    <t>備　　　考</t>
    <phoneticPr fontId="4"/>
  </si>
  <si>
    <t>(Ａ)</t>
    <phoneticPr fontId="4"/>
  </si>
  <si>
    <t>(Ｂ)</t>
    <phoneticPr fontId="4"/>
  </si>
  <si>
    <t>(A)-(B)=(C)</t>
    <phoneticPr fontId="4"/>
  </si>
  <si>
    <t>（Ｄ)</t>
    <phoneticPr fontId="4"/>
  </si>
  <si>
    <t>（Ｅ)</t>
    <phoneticPr fontId="4"/>
  </si>
  <si>
    <t>（Ｆ)</t>
    <phoneticPr fontId="4"/>
  </si>
  <si>
    <t>（Ｇ)</t>
    <phoneticPr fontId="4"/>
  </si>
  <si>
    <t xml:space="preserve">         円</t>
  </si>
  <si>
    <t>　　　　円</t>
  </si>
  <si>
    <t xml:space="preserve">       円</t>
  </si>
  <si>
    <t>個人防護具保管施設の整備</t>
  </si>
  <si>
    <t>施設整備事業費内訳書【記載例】</t>
    <rPh sb="11" eb="13">
      <t>キサイ</t>
    </rPh>
    <rPh sb="13" eb="14">
      <t>レイ</t>
    </rPh>
    <phoneticPr fontId="4"/>
  </si>
  <si>
    <t>○○診療所</t>
    <rPh sb="2" eb="5">
      <t>シンリョウショ</t>
    </rPh>
    <phoneticPr fontId="4"/>
  </si>
  <si>
    <t>(16)新興感染症対応力強化事業（病室の感染対策に係る整備以外）</t>
    <rPh sb="4" eb="6">
      <t>シンコウ</t>
    </rPh>
    <rPh sb="6" eb="9">
      <t>カンセンショウ</t>
    </rPh>
    <rPh sb="9" eb="12">
      <t>タイオウリョク</t>
    </rPh>
    <rPh sb="12" eb="14">
      <t>キョウカ</t>
    </rPh>
    <rPh sb="14" eb="16">
      <t>ジギョウ</t>
    </rPh>
    <rPh sb="17" eb="19">
      <t>ビョウシツ</t>
    </rPh>
    <rPh sb="20" eb="22">
      <t>カンセン</t>
    </rPh>
    <rPh sb="22" eb="24">
      <t>タイサク</t>
    </rPh>
    <rPh sb="25" eb="26">
      <t>カカ</t>
    </rPh>
    <rPh sb="27" eb="29">
      <t>セイビ</t>
    </rPh>
    <rPh sb="29" eb="31">
      <t>イガイ</t>
    </rPh>
    <phoneticPr fontId="4"/>
  </si>
  <si>
    <t xml:space="preserve">   令和６年 度</t>
    <rPh sb="3" eb="5">
      <t>レイワ</t>
    </rPh>
    <phoneticPr fontId="4"/>
  </si>
  <si>
    <t xml:space="preserve">     ○○年 度</t>
    <phoneticPr fontId="4"/>
  </si>
  <si>
    <t>設計費</t>
    <rPh sb="0" eb="3">
      <t>セッケイヒ</t>
    </rPh>
    <phoneticPr fontId="4"/>
  </si>
  <si>
    <t>寄付金</t>
    <phoneticPr fontId="4"/>
  </si>
  <si>
    <t>施設整備事業計画書【記載例】</t>
    <rPh sb="0" eb="2">
      <t>シセツ</t>
    </rPh>
    <rPh sb="2" eb="4">
      <t>セイビ</t>
    </rPh>
    <rPh sb="4" eb="6">
      <t>ジギョウ</t>
    </rPh>
    <rPh sb="6" eb="9">
      <t>ケイカクショ</t>
    </rPh>
    <rPh sb="10" eb="12">
      <t>キサイ</t>
    </rPh>
    <rPh sb="12" eb="13">
      <t>レイ</t>
    </rPh>
    <phoneticPr fontId="4"/>
  </si>
  <si>
    <t>奈良市○○町△番地</t>
    <rPh sb="0" eb="3">
      <t>ナラシ</t>
    </rPh>
    <rPh sb="5" eb="6">
      <t>マチ</t>
    </rPh>
    <rPh sb="7" eb="9">
      <t>バンチ</t>
    </rPh>
    <phoneticPr fontId="4"/>
  </si>
  <si>
    <t>令和 6年 10月 1日</t>
    <rPh sb="0" eb="2">
      <t>レイワ</t>
    </rPh>
    <phoneticPr fontId="4"/>
  </si>
  <si>
    <t>令和 6年 12月 20日</t>
    <phoneticPr fontId="4"/>
  </si>
  <si>
    <t>令和 6年 10月 1日</t>
    <phoneticPr fontId="4"/>
  </si>
  <si>
    <t>新築</t>
  </si>
  <si>
    <t>　※病棟等欄、個人防護具保管施設欄が不足する場合は適宜追加すること</t>
    <rPh sb="2" eb="4">
      <t>ビョウトウ</t>
    </rPh>
    <rPh sb="4" eb="5">
      <t>トウ</t>
    </rPh>
    <rPh sb="5" eb="6">
      <t>ラン</t>
    </rPh>
    <rPh sb="7" eb="9">
      <t>コジン</t>
    </rPh>
    <rPh sb="9" eb="11">
      <t>ボウゴ</t>
    </rPh>
    <rPh sb="11" eb="12">
      <t>グ</t>
    </rPh>
    <rPh sb="12" eb="14">
      <t>ホカン</t>
    </rPh>
    <rPh sb="14" eb="16">
      <t>シセツ</t>
    </rPh>
    <rPh sb="16" eb="17">
      <t>ラン</t>
    </rPh>
    <rPh sb="18" eb="20">
      <t>フソク</t>
    </rPh>
    <rPh sb="22" eb="24">
      <t>バアイ</t>
    </rPh>
    <rPh sb="25" eb="27">
      <t>テキギ</t>
    </rPh>
    <rPh sb="27" eb="29">
      <t>ツイカ</t>
    </rPh>
    <phoneticPr fontId="4"/>
  </si>
  <si>
    <t>令和 6年７月1日</t>
    <rPh sb="0" eb="2">
      <t>レイワ</t>
    </rPh>
    <rPh sb="4" eb="5">
      <t>ネン</t>
    </rPh>
    <rPh sb="6" eb="7">
      <t>ツキ</t>
    </rPh>
    <rPh sb="8" eb="9">
      <t>ニチ</t>
    </rPh>
    <phoneticPr fontId="4"/>
  </si>
  <si>
    <t>発熱外来</t>
  </si>
  <si>
    <t>【施設整備事業(個人防護具保管施設の整備)】</t>
    <rPh sb="1" eb="3">
      <t>シセツ</t>
    </rPh>
    <rPh sb="3" eb="5">
      <t>セイビ</t>
    </rPh>
    <rPh sb="5" eb="7">
      <t>ジギョウ</t>
    </rPh>
    <rPh sb="8" eb="10">
      <t>コジン</t>
    </rPh>
    <rPh sb="10" eb="12">
      <t>ボウゴ</t>
    </rPh>
    <rPh sb="12" eb="13">
      <t>グ</t>
    </rPh>
    <rPh sb="13" eb="15">
      <t>ホカン</t>
    </rPh>
    <rPh sb="15" eb="17">
      <t>シセツ</t>
    </rPh>
    <rPh sb="18" eb="20">
      <t>セイビ</t>
    </rPh>
    <phoneticPr fontId="4"/>
  </si>
  <si>
    <t>経　　費　　所　　要　　額　　調　　書</t>
    <rPh sb="18" eb="19">
      <t>ショ</t>
    </rPh>
    <phoneticPr fontId="4"/>
  </si>
  <si>
    <t>基準面積
基準病室数</t>
    <rPh sb="0" eb="4">
      <t>キジュンメンセキ</t>
    </rPh>
    <rPh sb="5" eb="7">
      <t>キジュン</t>
    </rPh>
    <rPh sb="7" eb="9">
      <t>ビョウシツ</t>
    </rPh>
    <rPh sb="9" eb="10">
      <t>スウ</t>
    </rPh>
    <phoneticPr fontId="4"/>
  </si>
  <si>
    <t>病棟の感染対策に係る整備</t>
  </si>
  <si>
    <r>
      <rPr>
        <sz val="11"/>
        <color rgb="FF000000"/>
        <rFont val="ＭＳ Ｐゴシック"/>
        <family val="3"/>
        <charset val="128"/>
      </rPr>
      <t>算定額</t>
    </r>
    <r>
      <rPr>
        <sz val="8"/>
        <color rgb="FF000000"/>
        <rFont val="ＭＳ Ｐゴシック"/>
        <family val="3"/>
        <charset val="128"/>
      </rPr>
      <t>（小数点以下第1位四捨五入）</t>
    </r>
  </si>
  <si>
    <t>病室の感染対策に係る整備</t>
  </si>
  <si>
    <r>
      <t>【留意事項】
○</t>
    </r>
    <r>
      <rPr>
        <b/>
        <u/>
        <sz val="12"/>
        <color theme="1"/>
        <rFont val="ＭＳ Ｐゴシック"/>
        <family val="3"/>
        <charset val="128"/>
        <scheme val="minor"/>
      </rPr>
      <t>期限までに回答がない場合は、補助金を受けることができません。</t>
    </r>
    <r>
      <rPr>
        <sz val="12"/>
        <color theme="1"/>
        <rFont val="ＭＳ Ｐゴシック"/>
        <family val="3"/>
        <charset val="128"/>
        <scheme val="minor"/>
      </rPr>
      <t>ただし、本調査に対する回答により補助を受けることが確定されるものではありません。
○</t>
    </r>
    <r>
      <rPr>
        <b/>
        <u/>
        <sz val="12"/>
        <color theme="1"/>
        <rFont val="ＭＳ Ｐゴシック"/>
        <family val="3"/>
        <charset val="128"/>
        <scheme val="minor"/>
      </rPr>
      <t>令和８年3月31日までに整備の完了及び実績報告を行えるものが対象</t>
    </r>
    <r>
      <rPr>
        <sz val="12"/>
        <color theme="1"/>
        <rFont val="ＭＳ Ｐゴシック"/>
        <family val="3"/>
        <charset val="128"/>
        <scheme val="minor"/>
      </rPr>
      <t>となります。事業着手は県からの指示後となります。県の指示を待たずに事業に着手した場合、原則、交付の対象となりません。
○補助額については、国や県予算の範囲内となるため、希望多数の場合は、補助率等の変更により、</t>
    </r>
    <r>
      <rPr>
        <b/>
        <u/>
        <sz val="12"/>
        <color theme="1"/>
        <rFont val="ＭＳ Ｐゴシック"/>
        <family val="3"/>
        <charset val="128"/>
        <scheme val="minor"/>
      </rPr>
      <t>医療機関様の負担が増える</t>
    </r>
    <r>
      <rPr>
        <sz val="12"/>
        <color theme="1"/>
        <rFont val="ＭＳ Ｐゴシック"/>
        <family val="3"/>
        <charset val="128"/>
        <scheme val="minor"/>
      </rPr>
      <t>可能性があります。</t>
    </r>
    <r>
      <rPr>
        <b/>
        <u/>
        <sz val="12"/>
        <color theme="1"/>
        <rFont val="ＭＳ Ｐゴシック"/>
        <family val="3"/>
        <charset val="128"/>
        <scheme val="minor"/>
      </rPr>
      <t xml:space="preserve">
</t>
    </r>
    <r>
      <rPr>
        <sz val="12"/>
        <color theme="1"/>
        <rFont val="ＭＳ Ｐゴシック"/>
        <family val="3"/>
        <charset val="128"/>
        <scheme val="minor"/>
      </rPr>
      <t>○選定にあたっては、事業計画の必要性について</t>
    </r>
    <r>
      <rPr>
        <b/>
        <u/>
        <sz val="12"/>
        <color theme="1"/>
        <rFont val="ＭＳ Ｐゴシック"/>
        <family val="3"/>
        <charset val="128"/>
        <scheme val="minor"/>
      </rPr>
      <t xml:space="preserve">厳正なる審査を行います。
</t>
    </r>
    <r>
      <rPr>
        <sz val="12"/>
        <color theme="1"/>
        <rFont val="ＭＳ Ｐゴシック"/>
        <family val="3"/>
        <charset val="128"/>
        <scheme val="minor"/>
      </rPr>
      <t>審査の結果、</t>
    </r>
    <r>
      <rPr>
        <b/>
        <u/>
        <sz val="12"/>
        <color theme="1"/>
        <rFont val="ＭＳ Ｐゴシック"/>
        <family val="3"/>
        <charset val="128"/>
        <scheme val="minor"/>
      </rPr>
      <t>補助を受けることができない</t>
    </r>
    <r>
      <rPr>
        <sz val="12"/>
        <color theme="1"/>
        <rFont val="ＭＳ Ｐゴシック"/>
        <family val="3"/>
        <charset val="128"/>
        <scheme val="minor"/>
      </rPr>
      <t>場合もありますので、ご理解をお願いいたします。
○状況の変化等により、今回提出いただいた内容に変更が生じる場合には適宜ご相談ください。</t>
    </r>
    <rPh sb="1" eb="3">
      <t>リュウイ</t>
    </rPh>
    <rPh sb="3" eb="5">
      <t>ジコウ</t>
    </rPh>
    <rPh sb="95" eb="97">
      <t>カンリョウ</t>
    </rPh>
    <rPh sb="97" eb="98">
      <t>オヨ</t>
    </rPh>
    <rPh sb="99" eb="101">
      <t>ジッセキ</t>
    </rPh>
    <rPh sb="101" eb="103">
      <t>ホウコク</t>
    </rPh>
    <rPh sb="104" eb="105">
      <t>オコナ</t>
    </rPh>
    <rPh sb="118" eb="120">
      <t>ジギョウ</t>
    </rPh>
    <rPh sb="120" eb="122">
      <t>チャクシュ</t>
    </rPh>
    <rPh sb="127" eb="129">
      <t>シジ</t>
    </rPh>
    <rPh sb="129" eb="130">
      <t>アト</t>
    </rPh>
    <rPh sb="181" eb="182">
      <t>クニ</t>
    </rPh>
    <rPh sb="196" eb="198">
      <t>キボウ</t>
    </rPh>
    <rPh sb="198" eb="200">
      <t>タスウ</t>
    </rPh>
    <rPh sb="201" eb="203">
      <t>バアイ</t>
    </rPh>
    <rPh sb="205" eb="208">
      <t>ホジョリツ</t>
    </rPh>
    <rPh sb="208" eb="209">
      <t>トウ</t>
    </rPh>
    <rPh sb="210" eb="212">
      <t>ヘンコウ</t>
    </rPh>
    <rPh sb="225" eb="226">
      <t>フ</t>
    </rPh>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</si>
</sst>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 numFmtId="191" formatCode="0.0_);[Red]\(0.0\)"/>
    <numFmt numFmtId="192" formatCode="#,##0.0_ "/>
    <numFmt numFmtId="193" formatCode="_ * #,##0.00_ ;_ * \-#,##0.00_ ;_ * &quot;-&quot;_ ;_ @_ "/>
  </numFmts>
  <fonts count="70">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
      <sz val="11"/>
      <color theme="1"/>
      <name val="ＭＳ Ｐゴシック"/>
      <family val="2"/>
      <scheme val="minor"/>
    </font>
    <font>
      <b/>
      <sz val="12"/>
      <color rgb="FFC00000"/>
      <name val="ＭＳ ゴシック"/>
      <family val="3"/>
      <charset val="128"/>
    </font>
    <font>
      <sz val="10"/>
      <color theme="1"/>
      <name val="ＭＳ ゴシック"/>
      <family val="3"/>
      <charset val="128"/>
    </font>
    <font>
      <b/>
      <sz val="16"/>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u/>
      <sz val="12"/>
      <color theme="1"/>
      <name val="ＭＳ Ｐゴシック"/>
      <family val="3"/>
      <charset val="128"/>
      <scheme val="minor"/>
    </font>
    <font>
      <b/>
      <u/>
      <sz val="12"/>
      <color theme="1"/>
      <name val="ＭＳ Ｐゴシック"/>
      <family val="3"/>
      <charset val="128"/>
      <scheme val="minor"/>
    </font>
    <font>
      <sz val="11"/>
      <color rgb="FFC00000"/>
      <name val="ＭＳ Ｐゴシック"/>
      <family val="2"/>
      <scheme val="minor"/>
    </font>
    <font>
      <sz val="11"/>
      <color rgb="FF000000"/>
      <name val="ＭＳ Ｐゴシック"/>
      <family val="3"/>
      <charset val="128"/>
    </font>
    <font>
      <sz val="11"/>
      <color theme="1"/>
      <name val="ＭＳ Ｐゴシック"/>
      <family val="3"/>
      <charset val="128"/>
    </font>
    <font>
      <sz val="11"/>
      <color indexed="10"/>
      <name val="ＭＳ Ｐゴシック"/>
      <family val="3"/>
      <charset val="128"/>
    </font>
    <font>
      <sz val="11"/>
      <color indexed="8"/>
      <name val="ＭＳ Ｐゴシック"/>
      <family val="3"/>
      <charset val="128"/>
    </font>
    <font>
      <sz val="9"/>
      <color rgb="FF000000"/>
      <name val="ＭＳ Ｐゴシック"/>
      <family val="3"/>
      <charset val="128"/>
    </font>
    <font>
      <b/>
      <sz val="9"/>
      <color indexed="81"/>
      <name val="MS P ゴシック"/>
      <family val="3"/>
      <charset val="128"/>
    </font>
    <font>
      <sz val="10"/>
      <color rgb="FFFF0000"/>
      <name val="ＭＳ Ｐゴシック"/>
      <family val="3"/>
      <charset val="128"/>
    </font>
    <font>
      <sz val="8"/>
      <color rgb="FF000000"/>
      <name val="ＭＳ Ｐゴシック"/>
      <family val="3"/>
      <charset val="128"/>
    </font>
    <font>
      <sz val="8"/>
      <color theme="1"/>
      <name val="ＭＳ Ｐゴシック"/>
      <family val="3"/>
      <charset val="128"/>
    </font>
    <font>
      <sz val="11"/>
      <color theme="1"/>
      <name val="MS PGothic"/>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rgb="FFFFFF00"/>
        <bgColor indexed="64"/>
      </patternFill>
    </fill>
  </fills>
  <borders count="1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rgb="FFC00000"/>
      </bottom>
      <diagonal/>
    </border>
    <border>
      <left/>
      <right style="thin">
        <color rgb="FFC00000"/>
      </right>
      <top/>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style="thin">
        <color rgb="FFC00000"/>
      </bottom>
      <diagonal/>
    </border>
    <border>
      <left/>
      <right style="thin">
        <color rgb="FFC00000"/>
      </right>
      <top/>
      <bottom style="thin">
        <color rgb="FFC00000"/>
      </bottom>
      <diagonal/>
    </border>
    <border>
      <left style="thick">
        <color rgb="FF000000"/>
      </left>
      <right style="medium">
        <color rgb="FF000000"/>
      </right>
      <top style="thick">
        <color rgb="FF000000"/>
      </top>
      <bottom/>
      <diagonal/>
    </border>
    <border>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top/>
      <bottom style="hair">
        <color indexed="64"/>
      </bottom>
      <diagonal/>
    </border>
    <border>
      <left style="medium">
        <color indexed="64"/>
      </left>
      <right style="medium">
        <color indexed="64"/>
      </right>
      <top/>
      <bottom style="hair">
        <color indexed="64"/>
      </bottom>
      <diagonal/>
    </border>
    <border>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hair">
        <color indexed="64"/>
      </bottom>
      <diagonal/>
    </border>
    <border>
      <left style="thick">
        <color rgb="FF000000"/>
      </left>
      <right style="medium">
        <color rgb="FF000000"/>
      </right>
      <top/>
      <bottom style="double">
        <color indexed="64"/>
      </bottom>
      <diagonal/>
    </border>
    <border>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s>
  <cellStyleXfs count="8">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xf numFmtId="0" fontId="51" fillId="0" borderId="0"/>
  </cellStyleXfs>
  <cellXfs count="701">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40" fontId="8" fillId="5" borderId="37" xfId="1" applyNumberFormat="1" applyFont="1" applyFill="1" applyBorder="1" applyAlignment="1">
      <alignment horizontal="right" vertical="center" shrinkToFit="1"/>
    </xf>
    <xf numFmtId="0" fontId="22" fillId="0" borderId="0" xfId="0" applyFont="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xf>
    <xf numFmtId="0" fontId="22" fillId="0" borderId="0" xfId="0" applyFont="1" applyAlignment="1">
      <alignment vertical="center" shrinkToFit="1"/>
    </xf>
    <xf numFmtId="0" fontId="22" fillId="5" borderId="1" xfId="0" applyFont="1" applyFill="1" applyBorder="1" applyAlignment="1">
      <alignment vertical="center"/>
    </xf>
    <xf numFmtId="0" fontId="22" fillId="0" borderId="0" xfId="0" applyFont="1" applyFill="1" applyAlignment="1">
      <alignment vertical="center"/>
    </xf>
    <xf numFmtId="0" fontId="22" fillId="0" borderId="10" xfId="0" applyFont="1" applyFill="1" applyBorder="1" applyAlignment="1">
      <alignment vertical="center"/>
    </xf>
    <xf numFmtId="0" fontId="9" fillId="8" borderId="0" xfId="2" applyFont="1" applyFill="1">
      <alignment vertical="center"/>
    </xf>
    <xf numFmtId="0" fontId="0" fillId="6" borderId="0" xfId="0" applyFont="1" applyFill="1" applyAlignment="1">
      <alignment vertical="center"/>
    </xf>
    <xf numFmtId="0" fontId="9" fillId="6" borderId="0" xfId="2" applyFont="1" applyFill="1" applyAlignment="1">
      <alignment vertical="center" wrapText="1"/>
    </xf>
    <xf numFmtId="0" fontId="12" fillId="0" borderId="0" xfId="0" applyFont="1" applyFill="1" applyBorder="1" applyAlignment="1">
      <alignment vertical="center" wrapText="1"/>
    </xf>
    <xf numFmtId="0" fontId="22" fillId="0" borderId="0" xfId="0" applyFont="1" applyFill="1" applyBorder="1" applyAlignment="1">
      <alignmen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0" xfId="0" applyFont="1" applyBorder="1" applyAlignment="1">
      <alignment vertical="center"/>
    </xf>
    <xf numFmtId="0" fontId="12" fillId="5" borderId="26" xfId="0" applyFont="1" applyFill="1" applyBorder="1" applyAlignment="1">
      <alignment vertical="center" wrapText="1"/>
    </xf>
    <xf numFmtId="0" fontId="10" fillId="0" borderId="0" xfId="0" applyFont="1" applyAlignment="1">
      <alignment horizontal="center" vertical="center"/>
    </xf>
    <xf numFmtId="0" fontId="8" fillId="0" borderId="30" xfId="0" applyFont="1" applyBorder="1" applyAlignment="1">
      <alignment horizontal="center"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7" xfId="0" applyFont="1" applyBorder="1" applyAlignment="1">
      <alignment horizontal="right" vertical="center" wrapText="1"/>
    </xf>
    <xf numFmtId="0" fontId="8" fillId="0" borderId="6" xfId="0" applyFont="1" applyBorder="1" applyAlignment="1">
      <alignment horizontal="right" vertical="center" wrapText="1"/>
    </xf>
    <xf numFmtId="0" fontId="8" fillId="0" borderId="20" xfId="0" applyFont="1" applyBorder="1" applyAlignment="1">
      <alignment horizontal="right" vertical="center" wrapText="1"/>
    </xf>
    <xf numFmtId="0" fontId="8" fillId="0" borderId="26" xfId="0" applyFont="1" applyFill="1" applyBorder="1" applyAlignment="1">
      <alignment vertical="center" wrapText="1"/>
    </xf>
    <xf numFmtId="188" fontId="12" fillId="0" borderId="37" xfId="0" applyNumberFormat="1" applyFont="1" applyFill="1" applyBorder="1" applyAlignment="1">
      <alignment vertical="center" shrinkToFit="1"/>
    </xf>
    <xf numFmtId="188" fontId="12" fillId="0" borderId="6" xfId="0" applyNumberFormat="1" applyFont="1" applyFill="1" applyBorder="1" applyAlignment="1">
      <alignment vertical="center" shrinkToFit="1"/>
    </xf>
    <xf numFmtId="188" fontId="8" fillId="0" borderId="20" xfId="0" applyNumberFormat="1" applyFont="1" applyFill="1" applyBorder="1" applyAlignment="1">
      <alignment horizontal="right" vertical="center" shrinkToFit="1"/>
    </xf>
    <xf numFmtId="0" fontId="8" fillId="0" borderId="2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5" borderId="26" xfId="0" applyFont="1" applyFill="1" applyBorder="1" applyAlignment="1">
      <alignment vertical="center" wrapText="1"/>
    </xf>
    <xf numFmtId="0" fontId="8" fillId="0" borderId="26" xfId="0" applyFont="1" applyBorder="1" applyAlignment="1">
      <alignment vertical="center" wrapText="1"/>
    </xf>
    <xf numFmtId="0" fontId="8" fillId="0" borderId="34" xfId="0" applyFont="1" applyBorder="1" applyAlignment="1">
      <alignment horizontal="center" vertical="center" wrapText="1"/>
    </xf>
    <xf numFmtId="0" fontId="10" fillId="0" borderId="0" xfId="0" applyFont="1" applyAlignment="1">
      <alignment horizontal="center"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22" fillId="0" borderId="8" xfId="0" applyFont="1" applyBorder="1" applyAlignment="1">
      <alignment horizontal="center" vertical="center"/>
    </xf>
    <xf numFmtId="0" fontId="22" fillId="0" borderId="13" xfId="0" applyFont="1" applyBorder="1" applyAlignment="1">
      <alignment horizontal="center" vertical="center"/>
    </xf>
    <xf numFmtId="0" fontId="51" fillId="0" borderId="0" xfId="7"/>
    <xf numFmtId="0" fontId="51" fillId="0" borderId="98" xfId="7" applyBorder="1"/>
    <xf numFmtId="0" fontId="51" fillId="0" borderId="0" xfId="7" applyAlignment="1">
      <alignment horizontal="right"/>
    </xf>
    <xf numFmtId="0" fontId="51" fillId="0" borderId="99" xfId="7" applyBorder="1"/>
    <xf numFmtId="0" fontId="53" fillId="0" borderId="0" xfId="7" applyFont="1" applyAlignment="1">
      <alignment vertical="center"/>
    </xf>
    <xf numFmtId="0" fontId="54" fillId="0" borderId="0" xfId="7" applyFont="1" applyAlignment="1">
      <alignment horizontal="center" wrapText="1"/>
    </xf>
    <xf numFmtId="0" fontId="54" fillId="0" borderId="0" xfId="7" applyFont="1" applyAlignment="1">
      <alignment horizontal="center"/>
    </xf>
    <xf numFmtId="0" fontId="56" fillId="0" borderId="0" xfId="7" applyFont="1" applyAlignment="1">
      <alignment vertical="center" wrapText="1"/>
    </xf>
    <xf numFmtId="0" fontId="56" fillId="0" borderId="0" xfId="7" applyFont="1" applyAlignment="1">
      <alignment horizontal="left" vertical="center" wrapText="1"/>
    </xf>
    <xf numFmtId="0" fontId="59" fillId="0" borderId="0" xfId="7" applyFont="1"/>
    <xf numFmtId="0" fontId="60" fillId="0" borderId="0" xfId="2" applyFont="1">
      <alignment vertical="center"/>
    </xf>
    <xf numFmtId="0" fontId="61" fillId="0" borderId="0" xfId="2" applyFont="1">
      <alignment vertical="center"/>
    </xf>
    <xf numFmtId="0" fontId="60" fillId="0" borderId="106" xfId="2" applyFont="1" applyBorder="1" applyAlignment="1">
      <alignment horizontal="center" vertical="center" wrapText="1"/>
    </xf>
    <xf numFmtId="0" fontId="60" fillId="0" borderId="107" xfId="2" applyFont="1" applyBorder="1" applyAlignment="1">
      <alignment horizontal="center" vertical="center" wrapText="1"/>
    </xf>
    <xf numFmtId="0" fontId="60" fillId="0" borderId="110" xfId="2" applyFont="1" applyBorder="1" applyAlignment="1">
      <alignment horizontal="center" vertical="center" wrapText="1"/>
    </xf>
    <xf numFmtId="0" fontId="61" fillId="0" borderId="110" xfId="2" applyFont="1" applyBorder="1" applyAlignment="1">
      <alignment horizontal="center" vertical="center" wrapText="1"/>
    </xf>
    <xf numFmtId="0" fontId="60" fillId="0" borderId="112" xfId="2" applyFont="1" applyBorder="1" applyAlignment="1">
      <alignment vertical="top" wrapText="1"/>
    </xf>
    <xf numFmtId="0" fontId="60" fillId="0" borderId="113" xfId="2" applyFont="1" applyBorder="1" applyAlignment="1">
      <alignment vertical="top" wrapText="1"/>
    </xf>
    <xf numFmtId="0" fontId="60" fillId="0" borderId="114" xfId="2" applyFont="1" applyBorder="1" applyAlignment="1">
      <alignment horizontal="right" vertical="top" wrapText="1"/>
    </xf>
    <xf numFmtId="0" fontId="60" fillId="0" borderId="115" xfId="2" applyFont="1" applyBorder="1" applyAlignment="1">
      <alignment vertical="top" wrapText="1"/>
    </xf>
    <xf numFmtId="0" fontId="60" fillId="4" borderId="116" xfId="2" applyFont="1" applyFill="1" applyBorder="1" applyAlignment="1">
      <alignment vertical="center" wrapText="1" shrinkToFit="1"/>
    </xf>
    <xf numFmtId="0" fontId="60" fillId="0" borderId="117" xfId="2" applyFont="1" applyBorder="1" applyAlignment="1">
      <alignment vertical="center" wrapText="1" shrinkToFit="1"/>
    </xf>
    <xf numFmtId="177" fontId="60" fillId="0" borderId="118" xfId="2" applyNumberFormat="1" applyFont="1" applyBorder="1" applyAlignment="1">
      <alignment vertical="center" shrinkToFit="1"/>
    </xf>
    <xf numFmtId="0" fontId="60" fillId="0" borderId="119" xfId="2" applyFont="1" applyBorder="1" applyAlignment="1">
      <alignment vertical="center" wrapText="1"/>
    </xf>
    <xf numFmtId="0" fontId="61" fillId="7" borderId="0" xfId="2" applyFont="1" applyFill="1">
      <alignment vertical="center"/>
    </xf>
    <xf numFmtId="0" fontId="60" fillId="4" borderId="120" xfId="2" applyFont="1" applyFill="1" applyBorder="1" applyAlignment="1" applyProtection="1">
      <alignment vertical="center" shrinkToFit="1"/>
      <protection locked="0"/>
    </xf>
    <xf numFmtId="0" fontId="60" fillId="0" borderId="121" xfId="2" applyFont="1" applyBorder="1" applyAlignment="1" applyProtection="1">
      <alignment vertical="center" shrinkToFit="1"/>
      <protection locked="0"/>
    </xf>
    <xf numFmtId="177" fontId="60" fillId="0" borderId="123" xfId="2" applyNumberFormat="1" applyFont="1" applyBorder="1" applyAlignment="1">
      <alignment vertical="center" shrinkToFit="1"/>
    </xf>
    <xf numFmtId="177" fontId="60" fillId="0" borderId="123" xfId="2" applyNumberFormat="1" applyFont="1" applyBorder="1" applyAlignment="1">
      <alignment horizontal="right" vertical="center" shrinkToFit="1"/>
    </xf>
    <xf numFmtId="0" fontId="60" fillId="0" borderId="116" xfId="2" applyFont="1" applyBorder="1" applyAlignment="1">
      <alignment vertical="center" wrapText="1"/>
    </xf>
    <xf numFmtId="0" fontId="60" fillId="0" borderId="117" xfId="2" applyFont="1" applyBorder="1" applyAlignment="1">
      <alignment vertical="center" wrapText="1"/>
    </xf>
    <xf numFmtId="0" fontId="60" fillId="0" borderId="125" xfId="2" applyFont="1" applyBorder="1" applyAlignment="1">
      <alignment vertical="center" wrapText="1"/>
    </xf>
    <xf numFmtId="0" fontId="60" fillId="0" borderId="122" xfId="2" applyFont="1" applyBorder="1" applyAlignment="1">
      <alignment vertical="center" wrapText="1"/>
    </xf>
    <xf numFmtId="0" fontId="60" fillId="0" borderId="124" xfId="2" applyFont="1" applyBorder="1" applyAlignment="1">
      <alignment vertical="center" wrapText="1"/>
    </xf>
    <xf numFmtId="0" fontId="60" fillId="0" borderId="126" xfId="2" applyFont="1" applyBorder="1" applyAlignment="1">
      <alignment vertical="center" wrapText="1"/>
    </xf>
    <xf numFmtId="0" fontId="60" fillId="0" borderId="127" xfId="2" applyFont="1" applyBorder="1" applyAlignment="1">
      <alignment vertical="center" wrapText="1"/>
    </xf>
    <xf numFmtId="177" fontId="60" fillId="0" borderId="128" xfId="2" applyNumberFormat="1" applyFont="1" applyBorder="1" applyAlignment="1">
      <alignment vertical="center" shrinkToFit="1"/>
    </xf>
    <xf numFmtId="0" fontId="60" fillId="0" borderId="129" xfId="2" applyFont="1" applyBorder="1" applyAlignment="1">
      <alignment vertical="center" wrapText="1"/>
    </xf>
    <xf numFmtId="0" fontId="60" fillId="0" borderId="130" xfId="2" applyFont="1" applyBorder="1" applyAlignment="1">
      <alignment horizontal="right" vertical="center" shrinkToFit="1"/>
    </xf>
    <xf numFmtId="0" fontId="60" fillId="0" borderId="131" xfId="2" applyFont="1" applyBorder="1" applyAlignment="1">
      <alignment horizontal="right" vertical="center" shrinkToFit="1"/>
    </xf>
    <xf numFmtId="177" fontId="60" fillId="0" borderId="132" xfId="2" applyNumberFormat="1" applyFont="1" applyBorder="1" applyAlignment="1">
      <alignment vertical="center" shrinkToFit="1"/>
    </xf>
    <xf numFmtId="0" fontId="60" fillId="0" borderId="133" xfId="2" applyFont="1" applyBorder="1" applyAlignment="1">
      <alignment vertical="center" wrapText="1"/>
    </xf>
    <xf numFmtId="0" fontId="64" fillId="0" borderId="0" xfId="2" applyFont="1">
      <alignment vertical="center"/>
    </xf>
    <xf numFmtId="0" fontId="64" fillId="0" borderId="0" xfId="2" applyFont="1" applyAlignment="1">
      <alignment horizontal="left" vertical="center" indent="1"/>
    </xf>
    <xf numFmtId="0" fontId="61" fillId="0" borderId="0" xfId="2" applyFont="1" applyAlignment="1">
      <alignment horizontal="center" vertical="center"/>
    </xf>
    <xf numFmtId="12" fontId="61" fillId="0" borderId="0" xfId="2" applyNumberFormat="1" applyFont="1" applyAlignment="1">
      <alignment horizontal="center" vertical="center"/>
    </xf>
    <xf numFmtId="0" fontId="18" fillId="0" borderId="0" xfId="2" applyFont="1" applyAlignment="1">
      <alignment horizontal="left" vertical="center" indent="1"/>
    </xf>
    <xf numFmtId="187" fontId="8" fillId="9" borderId="64" xfId="0" applyNumberFormat="1" applyFont="1" applyFill="1" applyBorder="1" applyAlignment="1">
      <alignment horizontal="left" vertical="center" wrapText="1"/>
    </xf>
    <xf numFmtId="187" fontId="8" fillId="9" borderId="34" xfId="0" applyNumberFormat="1" applyFont="1" applyFill="1" applyBorder="1" applyAlignment="1">
      <alignment horizontal="left" vertical="center" wrapText="1"/>
    </xf>
    <xf numFmtId="0" fontId="8" fillId="9" borderId="21"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31" xfId="0" applyFont="1" applyFill="1" applyBorder="1" applyAlignment="1">
      <alignment horizontal="center" vertical="center" wrapText="1"/>
    </xf>
    <xf numFmtId="0" fontId="8" fillId="9" borderId="36" xfId="0" applyFont="1" applyFill="1" applyBorder="1" applyAlignment="1">
      <alignment horizontal="right" vertical="center" wrapText="1"/>
    </xf>
    <xf numFmtId="0" fontId="8" fillId="9" borderId="17" xfId="0" applyFont="1" applyFill="1" applyBorder="1" applyAlignment="1">
      <alignment horizontal="right" vertical="center" wrapText="1"/>
    </xf>
    <xf numFmtId="0" fontId="8" fillId="9" borderId="18" xfId="0" applyFont="1" applyFill="1" applyBorder="1" applyAlignment="1">
      <alignment horizontal="right" vertical="center" wrapText="1"/>
    </xf>
    <xf numFmtId="0" fontId="8" fillId="9" borderId="37" xfId="0" applyFont="1" applyFill="1" applyBorder="1" applyAlignment="1">
      <alignment horizontal="right" vertical="center" wrapText="1"/>
    </xf>
    <xf numFmtId="0" fontId="8" fillId="9" borderId="6" xfId="0" applyFont="1" applyFill="1" applyBorder="1" applyAlignment="1">
      <alignment horizontal="right" vertical="center" wrapText="1"/>
    </xf>
    <xf numFmtId="0" fontId="8" fillId="9" borderId="20" xfId="0" applyFont="1" applyFill="1" applyBorder="1" applyAlignment="1">
      <alignment horizontal="right" vertical="center" wrapText="1"/>
    </xf>
    <xf numFmtId="178" fontId="8" fillId="9" borderId="37" xfId="0" applyNumberFormat="1" applyFont="1" applyFill="1" applyBorder="1" applyAlignment="1">
      <alignment horizontal="right" vertical="center" shrinkToFit="1"/>
    </xf>
    <xf numFmtId="178" fontId="8" fillId="9" borderId="6" xfId="0" applyNumberFormat="1" applyFont="1" applyFill="1" applyBorder="1" applyAlignment="1">
      <alignment horizontal="right" vertical="center" shrinkToFit="1"/>
    </xf>
    <xf numFmtId="177" fontId="8" fillId="9" borderId="6" xfId="0" applyNumberFormat="1" applyFont="1" applyFill="1" applyBorder="1" applyAlignment="1">
      <alignment horizontal="right" vertical="center" shrinkToFit="1"/>
    </xf>
    <xf numFmtId="177" fontId="8" fillId="9" borderId="20" xfId="0" applyNumberFormat="1" applyFont="1" applyFill="1" applyBorder="1" applyAlignment="1">
      <alignment horizontal="right" vertical="center" shrinkToFit="1"/>
    </xf>
    <xf numFmtId="186" fontId="8" fillId="9" borderId="37" xfId="0" applyNumberFormat="1" applyFont="1" applyFill="1" applyBorder="1" applyAlignment="1">
      <alignment horizontal="right" vertical="center" shrinkToFit="1"/>
    </xf>
    <xf numFmtId="188" fontId="8" fillId="9" borderId="6" xfId="0" applyNumberFormat="1" applyFont="1" applyFill="1" applyBorder="1" applyAlignment="1">
      <alignment horizontal="right" vertical="center" shrinkToFit="1"/>
    </xf>
    <xf numFmtId="186" fontId="8" fillId="9" borderId="6" xfId="0" applyNumberFormat="1" applyFont="1" applyFill="1" applyBorder="1" applyAlignment="1">
      <alignment horizontal="right" vertical="center" shrinkToFit="1"/>
    </xf>
    <xf numFmtId="188" fontId="8" fillId="9" borderId="20" xfId="0" applyNumberFormat="1" applyFont="1" applyFill="1" applyBorder="1" applyAlignment="1">
      <alignment horizontal="right" vertical="center" shrinkToFit="1"/>
    </xf>
    <xf numFmtId="188" fontId="8" fillId="9" borderId="37" xfId="0" applyNumberFormat="1" applyFont="1" applyFill="1" applyBorder="1" applyAlignment="1">
      <alignment horizontal="right" vertical="center" shrinkToFit="1"/>
    </xf>
    <xf numFmtId="188" fontId="12" fillId="9" borderId="6" xfId="0" applyNumberFormat="1" applyFont="1" applyFill="1" applyBorder="1" applyAlignment="1">
      <alignment vertical="center" shrinkToFit="1"/>
    </xf>
    <xf numFmtId="189" fontId="8" fillId="9" borderId="37" xfId="0" applyNumberFormat="1" applyFont="1" applyFill="1" applyBorder="1" applyAlignment="1">
      <alignment horizontal="right" vertical="center" shrinkToFit="1"/>
    </xf>
    <xf numFmtId="189" fontId="8" fillId="9" borderId="6" xfId="0" applyNumberFormat="1" applyFont="1" applyFill="1" applyBorder="1" applyAlignment="1">
      <alignment horizontal="right" vertical="center" shrinkToFit="1"/>
    </xf>
    <xf numFmtId="186" fontId="12" fillId="9" borderId="6" xfId="0" applyNumberFormat="1" applyFont="1" applyFill="1" applyBorder="1" applyAlignment="1">
      <alignment vertical="center" shrinkToFit="1"/>
    </xf>
    <xf numFmtId="188" fontId="12" fillId="9" borderId="37" xfId="0" applyNumberFormat="1" applyFont="1" applyFill="1" applyBorder="1" applyAlignment="1">
      <alignment vertical="center" shrinkToFit="1"/>
    </xf>
    <xf numFmtId="188" fontId="8" fillId="9" borderId="19" xfId="0" applyNumberFormat="1" applyFont="1" applyFill="1" applyBorder="1" applyAlignment="1">
      <alignment vertical="center" shrinkToFit="1"/>
    </xf>
    <xf numFmtId="188" fontId="8" fillId="9" borderId="13" xfId="0" applyNumberFormat="1" applyFont="1" applyFill="1" applyBorder="1" applyAlignment="1">
      <alignment vertical="center" shrinkToFit="1"/>
    </xf>
    <xf numFmtId="188" fontId="8" fillId="9" borderId="30" xfId="0" applyNumberFormat="1" applyFont="1" applyFill="1" applyBorder="1" applyAlignment="1">
      <alignment vertical="center" shrinkToFit="1"/>
    </xf>
    <xf numFmtId="188" fontId="8" fillId="9" borderId="27" xfId="0" applyNumberFormat="1" applyFont="1" applyFill="1" applyBorder="1" applyAlignment="1">
      <alignment vertical="center" shrinkToFit="1"/>
    </xf>
    <xf numFmtId="188" fontId="8" fillId="9" borderId="1" xfId="0" applyNumberFormat="1" applyFont="1" applyFill="1" applyBorder="1" applyAlignment="1">
      <alignment vertical="center" shrinkToFit="1"/>
    </xf>
    <xf numFmtId="188" fontId="8" fillId="9" borderId="33" xfId="0" applyNumberFormat="1" applyFont="1" applyFill="1" applyBorder="1" applyAlignment="1">
      <alignment vertical="center" shrinkToFit="1"/>
    </xf>
    <xf numFmtId="188" fontId="8" fillId="9" borderId="37" xfId="0" applyNumberFormat="1" applyFont="1" applyFill="1" applyBorder="1" applyAlignment="1">
      <alignment vertical="center" shrinkToFit="1"/>
    </xf>
    <xf numFmtId="188" fontId="8" fillId="9" borderId="6" xfId="0" applyNumberFormat="1" applyFont="1" applyFill="1" applyBorder="1" applyAlignment="1">
      <alignment vertical="center" shrinkToFit="1"/>
    </xf>
    <xf numFmtId="188" fontId="8" fillId="9" borderId="20" xfId="0" applyNumberFormat="1" applyFont="1" applyFill="1" applyBorder="1" applyAlignment="1">
      <alignment vertical="center" shrinkToFit="1"/>
    </xf>
    <xf numFmtId="188" fontId="8" fillId="9" borderId="44" xfId="0" applyNumberFormat="1" applyFont="1" applyFill="1" applyBorder="1" applyAlignment="1">
      <alignment vertical="center" shrinkToFit="1"/>
    </xf>
    <xf numFmtId="188" fontId="8" fillId="9" borderId="8" xfId="0" applyNumberFormat="1" applyFont="1" applyFill="1" applyBorder="1" applyAlignment="1">
      <alignment vertical="center" shrinkToFit="1"/>
    </xf>
    <xf numFmtId="188" fontId="8" fillId="9" borderId="25" xfId="0" applyNumberFormat="1" applyFont="1" applyFill="1" applyBorder="1" applyAlignment="1">
      <alignment vertical="center" shrinkToFit="1"/>
    </xf>
    <xf numFmtId="188" fontId="8" fillId="9" borderId="21" xfId="0" applyNumberFormat="1" applyFont="1" applyFill="1" applyBorder="1" applyAlignment="1">
      <alignment vertical="center" shrinkToFit="1"/>
    </xf>
    <xf numFmtId="188" fontId="8" fillId="9" borderId="23" xfId="0" applyNumberFormat="1" applyFont="1" applyFill="1" applyBorder="1" applyAlignment="1">
      <alignment vertical="center" shrinkToFit="1"/>
    </xf>
    <xf numFmtId="188" fontId="8" fillId="9" borderId="31" xfId="0" applyNumberFormat="1" applyFont="1" applyFill="1" applyBorder="1" applyAlignment="1">
      <alignment vertical="center" shrinkToFit="1"/>
    </xf>
    <xf numFmtId="188" fontId="8" fillId="9" borderId="17" xfId="0" applyNumberFormat="1" applyFont="1" applyFill="1" applyBorder="1" applyAlignment="1">
      <alignment vertical="center" shrinkToFit="1"/>
    </xf>
    <xf numFmtId="188" fontId="8" fillId="9" borderId="18" xfId="0" applyNumberFormat="1" applyFont="1" applyFill="1" applyBorder="1" applyAlignment="1">
      <alignment vertical="center" shrinkToFit="1"/>
    </xf>
    <xf numFmtId="188" fontId="8" fillId="9" borderId="51" xfId="0" applyNumberFormat="1" applyFont="1" applyFill="1" applyBorder="1" applyAlignment="1">
      <alignment vertical="center" shrinkToFit="1"/>
    </xf>
    <xf numFmtId="188" fontId="8" fillId="9" borderId="52" xfId="0" applyNumberFormat="1" applyFont="1" applyFill="1" applyBorder="1" applyAlignment="1">
      <alignment vertical="center" shrinkToFit="1"/>
    </xf>
    <xf numFmtId="3" fontId="8" fillId="9" borderId="6" xfId="0" applyNumberFormat="1" applyFont="1" applyFill="1" applyBorder="1" applyAlignment="1">
      <alignment horizontal="right" vertical="center" shrinkToFit="1"/>
    </xf>
    <xf numFmtId="189" fontId="12" fillId="9" borderId="0" xfId="0" applyNumberFormat="1" applyFont="1" applyFill="1" applyAlignment="1">
      <alignment vertical="center" shrinkToFit="1"/>
    </xf>
    <xf numFmtId="188" fontId="12" fillId="9" borderId="20" xfId="0" applyNumberFormat="1" applyFont="1" applyFill="1" applyBorder="1" applyAlignment="1">
      <alignment vertical="center" shrinkToFit="1"/>
    </xf>
    <xf numFmtId="188" fontId="14" fillId="0" borderId="19" xfId="0" applyNumberFormat="1" applyFont="1" applyFill="1" applyBorder="1" applyAlignment="1">
      <alignment vertical="center" shrinkToFit="1"/>
    </xf>
    <xf numFmtId="188" fontId="8" fillId="0" borderId="19" xfId="0" applyNumberFormat="1" applyFont="1" applyFill="1" applyBorder="1" applyAlignment="1">
      <alignment vertical="center" shrinkToFit="1"/>
    </xf>
    <xf numFmtId="188" fontId="8" fillId="0" borderId="21" xfId="0" applyNumberFormat="1" applyFont="1" applyFill="1" applyBorder="1" applyAlignment="1">
      <alignment vertical="center" shrinkToFit="1"/>
    </xf>
    <xf numFmtId="0" fontId="46" fillId="5" borderId="14" xfId="0" applyFont="1" applyFill="1" applyBorder="1" applyAlignment="1">
      <alignment vertical="center" wrapText="1"/>
    </xf>
    <xf numFmtId="0" fontId="46" fillId="5" borderId="26" xfId="0" applyFont="1" applyFill="1" applyBorder="1" applyAlignment="1">
      <alignment vertical="center" wrapText="1"/>
    </xf>
    <xf numFmtId="188" fontId="46" fillId="5" borderId="20" xfId="0" applyNumberFormat="1" applyFont="1" applyFill="1" applyBorder="1" applyAlignment="1">
      <alignment horizontal="right" vertical="center" shrinkToFit="1"/>
    </xf>
    <xf numFmtId="186" fontId="46" fillId="9" borderId="37" xfId="0" applyNumberFormat="1" applyFont="1" applyFill="1" applyBorder="1" applyAlignment="1">
      <alignment horizontal="right" vertical="center" shrinkToFit="1"/>
    </xf>
    <xf numFmtId="188" fontId="46" fillId="9" borderId="6" xfId="0" applyNumberFormat="1" applyFont="1" applyFill="1" applyBorder="1" applyAlignment="1">
      <alignment horizontal="right" vertical="center" shrinkToFit="1"/>
    </xf>
    <xf numFmtId="191" fontId="14" fillId="0" borderId="19" xfId="0" applyNumberFormat="1" applyFont="1" applyBorder="1" applyAlignment="1">
      <alignment vertical="center" shrinkToFit="1"/>
    </xf>
    <xf numFmtId="188" fontId="8" fillId="9" borderId="138" xfId="0" applyNumberFormat="1" applyFont="1" applyFill="1" applyBorder="1" applyAlignment="1">
      <alignment vertical="center" shrinkToFit="1"/>
    </xf>
    <xf numFmtId="188" fontId="8" fillId="9" borderId="139" xfId="0" applyNumberFormat="1" applyFont="1" applyFill="1" applyBorder="1" applyAlignment="1">
      <alignment vertical="center" shrinkToFit="1"/>
    </xf>
    <xf numFmtId="191" fontId="8" fillId="0" borderId="19" xfId="0" applyNumberFormat="1" applyFont="1" applyBorder="1" applyAlignment="1">
      <alignment vertical="center" shrinkToFit="1"/>
    </xf>
    <xf numFmtId="192" fontId="8" fillId="0" borderId="19" xfId="0" applyNumberFormat="1" applyFont="1" applyBorder="1" applyAlignment="1">
      <alignment vertical="center" shrinkToFit="1"/>
    </xf>
    <xf numFmtId="192" fontId="8" fillId="0" borderId="21" xfId="0" applyNumberFormat="1" applyFont="1" applyBorder="1" applyAlignment="1">
      <alignment vertical="center" shrinkToFit="1"/>
    </xf>
    <xf numFmtId="188" fontId="8" fillId="9" borderId="140" xfId="0" applyNumberFormat="1" applyFont="1" applyFill="1" applyBorder="1" applyAlignment="1">
      <alignment vertical="center" shrinkToFit="1"/>
    </xf>
    <xf numFmtId="188" fontId="46" fillId="9" borderId="18" xfId="0" applyNumberFormat="1" applyFont="1" applyFill="1" applyBorder="1" applyAlignment="1">
      <alignment vertical="center" shrinkToFit="1"/>
    </xf>
    <xf numFmtId="188" fontId="46" fillId="9" borderId="17" xfId="0" applyNumberFormat="1" applyFont="1" applyFill="1" applyBorder="1" applyAlignment="1">
      <alignment vertical="center" shrinkToFit="1"/>
    </xf>
    <xf numFmtId="188" fontId="46" fillId="9" borderId="20" xfId="0" applyNumberFormat="1" applyFont="1" applyFill="1" applyBorder="1" applyAlignment="1">
      <alignment vertical="center" shrinkToFit="1"/>
    </xf>
    <xf numFmtId="188" fontId="46" fillId="9" borderId="6" xfId="0" applyNumberFormat="1" applyFont="1" applyFill="1" applyBorder="1" applyAlignment="1">
      <alignment vertical="center" shrinkToFit="1"/>
    </xf>
    <xf numFmtId="188" fontId="46" fillId="9" borderId="8" xfId="0" applyNumberFormat="1" applyFont="1" applyFill="1" applyBorder="1" applyAlignment="1">
      <alignment vertical="center" shrinkToFit="1"/>
    </xf>
    <xf numFmtId="57" fontId="66" fillId="5" borderId="64" xfId="0" applyNumberFormat="1" applyFont="1" applyFill="1" applyBorder="1" applyAlignment="1">
      <alignment horizontal="center" vertical="center" shrinkToFit="1"/>
    </xf>
    <xf numFmtId="0" fontId="22" fillId="0" borderId="10" xfId="0" applyFont="1" applyBorder="1" applyAlignment="1">
      <alignment vertical="center"/>
    </xf>
    <xf numFmtId="0" fontId="66" fillId="5" borderId="1" xfId="0" applyFont="1" applyFill="1" applyBorder="1" applyAlignment="1">
      <alignment vertical="center"/>
    </xf>
    <xf numFmtId="0" fontId="60" fillId="0" borderId="0" xfId="2" applyFont="1" applyAlignment="1">
      <alignment horizontal="center" vertical="center"/>
    </xf>
    <xf numFmtId="177" fontId="61" fillId="4" borderId="122" xfId="2" applyNumberFormat="1" applyFont="1" applyFill="1" applyBorder="1" applyAlignment="1" applyProtection="1">
      <alignment vertical="center" shrinkToFit="1"/>
      <protection locked="0"/>
    </xf>
    <xf numFmtId="177" fontId="61" fillId="4" borderId="123" xfId="2" applyNumberFormat="1" applyFont="1" applyFill="1" applyBorder="1" applyAlignment="1" applyProtection="1">
      <alignment vertical="center" shrinkToFit="1"/>
      <protection locked="0"/>
    </xf>
    <xf numFmtId="177" fontId="61" fillId="0" borderId="123" xfId="2" applyNumberFormat="1" applyFont="1" applyBorder="1" applyAlignment="1">
      <alignment vertical="center" shrinkToFit="1"/>
    </xf>
    <xf numFmtId="186" fontId="61" fillId="4" borderId="123" xfId="2" applyNumberFormat="1" applyFont="1" applyFill="1" applyBorder="1" applyAlignment="1" applyProtection="1">
      <alignment vertical="center" shrinkToFit="1"/>
      <protection locked="0"/>
    </xf>
    <xf numFmtId="177" fontId="61" fillId="0" borderId="123" xfId="2" applyNumberFormat="1" applyFont="1" applyBorder="1" applyAlignment="1">
      <alignment horizontal="right" vertical="center" shrinkToFit="1"/>
    </xf>
    <xf numFmtId="0" fontId="60" fillId="0" borderId="114" xfId="2" applyFont="1" applyBorder="1">
      <alignment vertical="center"/>
    </xf>
    <xf numFmtId="41" fontId="61" fillId="0" borderId="142" xfId="2" applyNumberFormat="1" applyFont="1" applyBorder="1">
      <alignment vertical="center"/>
    </xf>
    <xf numFmtId="0" fontId="61" fillId="0" borderId="143" xfId="2" applyFont="1" applyBorder="1">
      <alignment vertical="center"/>
    </xf>
    <xf numFmtId="0" fontId="68" fillId="0" borderId="144" xfId="2" applyFont="1" applyBorder="1">
      <alignment vertical="center"/>
    </xf>
    <xf numFmtId="0" fontId="61" fillId="0" borderId="144" xfId="2" applyFont="1" applyBorder="1">
      <alignment vertical="center"/>
    </xf>
    <xf numFmtId="0" fontId="61" fillId="0" borderId="113" xfId="2" applyFont="1" applyBorder="1">
      <alignment vertical="center"/>
    </xf>
    <xf numFmtId="0" fontId="61" fillId="0" borderId="145" xfId="2" applyFont="1" applyBorder="1">
      <alignment vertical="center"/>
    </xf>
    <xf numFmtId="0" fontId="61" fillId="0" borderId="117" xfId="2" applyFont="1" applyBorder="1">
      <alignment vertical="center"/>
    </xf>
    <xf numFmtId="41" fontId="61" fillId="10" borderId="0" xfId="2" applyNumberFormat="1" applyFont="1" applyFill="1">
      <alignment vertical="center"/>
    </xf>
    <xf numFmtId="41" fontId="69" fillId="10" borderId="0" xfId="2" applyNumberFormat="1" applyFont="1" applyFill="1">
      <alignment vertical="center"/>
    </xf>
    <xf numFmtId="0" fontId="69" fillId="0" borderId="0" xfId="2" applyFont="1">
      <alignment vertical="center"/>
    </xf>
    <xf numFmtId="0" fontId="61" fillId="0" borderId="146" xfId="2" applyFont="1" applyBorder="1">
      <alignment vertical="center"/>
    </xf>
    <xf numFmtId="193" fontId="61" fillId="0" borderId="147" xfId="2" applyNumberFormat="1" applyFont="1" applyBorder="1">
      <alignment vertical="center"/>
    </xf>
    <xf numFmtId="0" fontId="61" fillId="0" borderId="147" xfId="2" applyFont="1" applyBorder="1">
      <alignment vertical="center"/>
    </xf>
    <xf numFmtId="41" fontId="61" fillId="0" borderId="147" xfId="2" applyNumberFormat="1" applyFont="1" applyBorder="1">
      <alignment vertical="center"/>
    </xf>
    <xf numFmtId="193" fontId="69" fillId="0" borderId="147" xfId="2" applyNumberFormat="1" applyFont="1" applyBorder="1">
      <alignment vertical="center"/>
    </xf>
    <xf numFmtId="0" fontId="61" fillId="0" borderId="110" xfId="2" applyFont="1" applyBorder="1">
      <alignment vertical="center"/>
    </xf>
    <xf numFmtId="12" fontId="68" fillId="0" borderId="0" xfId="2" applyNumberFormat="1" applyFont="1" applyAlignment="1">
      <alignment horizontal="right" vertical="center"/>
    </xf>
    <xf numFmtId="12" fontId="61" fillId="0" borderId="0" xfId="2" applyNumberFormat="1" applyFont="1" applyAlignment="1">
      <alignment horizontal="left" vertical="center"/>
    </xf>
    <xf numFmtId="0" fontId="68" fillId="0" borderId="0" xfId="2" applyFont="1" applyAlignment="1">
      <alignment horizontal="right" vertical="center"/>
    </xf>
    <xf numFmtId="41" fontId="61" fillId="0" borderId="0" xfId="2" applyNumberFormat="1" applyFont="1">
      <alignment vertical="center"/>
    </xf>
    <xf numFmtId="41" fontId="61" fillId="0" borderId="0" xfId="2" applyNumberFormat="1" applyFont="1" applyAlignment="1">
      <alignment horizontal="center" vertical="center"/>
    </xf>
    <xf numFmtId="43" fontId="61" fillId="0" borderId="0" xfId="2" applyNumberFormat="1" applyFont="1">
      <alignment vertical="center"/>
    </xf>
    <xf numFmtId="0" fontId="68" fillId="0" borderId="0" xfId="2" applyFont="1">
      <alignment vertical="center"/>
    </xf>
    <xf numFmtId="12" fontId="61" fillId="0" borderId="0" xfId="2" applyNumberFormat="1" applyFont="1">
      <alignment vertical="center"/>
    </xf>
    <xf numFmtId="0" fontId="56" fillId="0" borderId="0" xfId="7" applyFont="1" applyAlignment="1">
      <alignment horizontal="left" vertical="top" wrapText="1"/>
    </xf>
    <xf numFmtId="0" fontId="52" fillId="0" borderId="100" xfId="7" applyFont="1" applyBorder="1" applyAlignment="1">
      <alignment horizontal="center" vertical="center"/>
    </xf>
    <xf numFmtId="0" fontId="52" fillId="0" borderId="101" xfId="7" applyFont="1" applyBorder="1" applyAlignment="1">
      <alignment horizontal="center" vertical="center"/>
    </xf>
    <xf numFmtId="0" fontId="52" fillId="0" borderId="102" xfId="7" applyFont="1" applyBorder="1" applyAlignment="1">
      <alignment horizontal="center" vertical="center"/>
    </xf>
    <xf numFmtId="0" fontId="52" fillId="0" borderId="103" xfId="7" applyFont="1" applyBorder="1" applyAlignment="1">
      <alignment horizontal="center" vertical="center"/>
    </xf>
    <xf numFmtId="0" fontId="52" fillId="0" borderId="98" xfId="7" applyFont="1" applyBorder="1" applyAlignment="1">
      <alignment horizontal="center" vertical="center"/>
    </xf>
    <xf numFmtId="0" fontId="52" fillId="0" borderId="104" xfId="7" applyFont="1" applyBorder="1" applyAlignment="1">
      <alignment horizontal="center" vertical="center"/>
    </xf>
    <xf numFmtId="0" fontId="54" fillId="0" borderId="0" xfId="7" applyFont="1" applyAlignment="1">
      <alignment horizontal="center" vertical="center" wrapText="1"/>
    </xf>
    <xf numFmtId="0" fontId="54" fillId="0" borderId="0" xfId="7" applyFont="1" applyAlignment="1">
      <alignment horizontal="center" wrapText="1"/>
    </xf>
    <xf numFmtId="0" fontId="56" fillId="0" borderId="0" xfId="7" applyFont="1" applyAlignment="1">
      <alignment horizontal="left" vertical="center" wrapText="1"/>
    </xf>
    <xf numFmtId="0" fontId="60" fillId="0" borderId="0" xfId="2" applyFont="1" applyAlignment="1">
      <alignment horizontal="center" vertical="center"/>
    </xf>
    <xf numFmtId="0" fontId="60" fillId="0" borderId="105" xfId="2" applyFont="1" applyBorder="1" applyAlignment="1">
      <alignment horizontal="center" vertical="center" wrapText="1"/>
    </xf>
    <xf numFmtId="0" fontId="60" fillId="0" borderId="109" xfId="2" applyFont="1" applyBorder="1" applyAlignment="1">
      <alignment horizontal="center" vertical="center" wrapText="1"/>
    </xf>
    <xf numFmtId="0" fontId="60" fillId="0" borderId="108" xfId="2" applyFont="1" applyBorder="1" applyAlignment="1">
      <alignment horizontal="center" vertical="center" wrapText="1"/>
    </xf>
    <xf numFmtId="0" fontId="60" fillId="0" borderId="111" xfId="2" applyFont="1" applyBorder="1" applyAlignment="1">
      <alignment horizontal="center" vertical="center" wrapText="1"/>
    </xf>
    <xf numFmtId="0" fontId="8" fillId="5" borderId="5" xfId="0" applyFont="1" applyFill="1" applyBorder="1" applyAlignment="1">
      <alignment vertical="center" wrapText="1"/>
    </xf>
    <xf numFmtId="0" fontId="8" fillId="5" borderId="26" xfId="0" applyFont="1" applyFill="1" applyBorder="1" applyAlignment="1">
      <alignmen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9" borderId="15" xfId="0" applyFont="1" applyFill="1" applyBorder="1" applyAlignment="1">
      <alignment horizontal="center" vertical="center" textRotation="255" wrapText="1"/>
    </xf>
    <xf numFmtId="0" fontId="8" fillId="9" borderId="19" xfId="0" applyFont="1" applyFill="1" applyBorder="1" applyAlignment="1">
      <alignment horizontal="center" vertical="center" textRotation="255" wrapText="1"/>
    </xf>
    <xf numFmtId="0" fontId="8" fillId="9" borderId="21" xfId="0" applyFont="1" applyFill="1" applyBorder="1" applyAlignment="1">
      <alignment horizontal="center" vertical="center" textRotation="255" wrapText="1"/>
    </xf>
    <xf numFmtId="0" fontId="8" fillId="9" borderId="22" xfId="0" applyFont="1" applyFill="1" applyBorder="1" applyAlignment="1">
      <alignment horizontal="center" vertical="center" wrapText="1"/>
    </xf>
    <xf numFmtId="0" fontId="8" fillId="9" borderId="38" xfId="0" applyFont="1" applyFill="1" applyBorder="1" applyAlignment="1">
      <alignment horizontal="center" vertical="center" wrapText="1"/>
    </xf>
    <xf numFmtId="0" fontId="8" fillId="0" borderId="19"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9" borderId="0" xfId="0" applyFont="1" applyFill="1" applyAlignment="1">
      <alignment horizontal="left" vertical="center" wrapText="1"/>
    </xf>
    <xf numFmtId="0" fontId="8" fillId="9" borderId="26" xfId="0" applyFont="1" applyFill="1" applyBorder="1" applyAlignment="1">
      <alignment horizontal="left" vertical="center" wrapText="1"/>
    </xf>
    <xf numFmtId="188" fontId="8" fillId="9" borderId="45" xfId="0" applyNumberFormat="1" applyFont="1" applyFill="1" applyBorder="1" applyAlignment="1">
      <alignment vertical="center" shrinkToFit="1"/>
    </xf>
    <xf numFmtId="188" fontId="8" fillId="9" borderId="47" xfId="0" applyNumberFormat="1" applyFont="1" applyFill="1" applyBorder="1" applyAlignment="1">
      <alignment vertical="center" shrinkToFit="1"/>
    </xf>
    <xf numFmtId="188" fontId="8" fillId="9" borderId="49" xfId="0" applyNumberFormat="1" applyFont="1" applyFill="1" applyBorder="1" applyAlignment="1">
      <alignment vertical="center" shrinkToFit="1"/>
    </xf>
    <xf numFmtId="188" fontId="8" fillId="9" borderId="46" xfId="0" applyNumberFormat="1" applyFont="1" applyFill="1" applyBorder="1" applyAlignment="1">
      <alignment vertical="center" shrinkToFit="1"/>
    </xf>
    <xf numFmtId="188" fontId="8" fillId="9" borderId="48" xfId="0" applyNumberFormat="1" applyFont="1" applyFill="1" applyBorder="1" applyAlignment="1">
      <alignment vertical="center" shrinkToFit="1"/>
    </xf>
    <xf numFmtId="188" fontId="8" fillId="9" borderId="50" xfId="0" applyNumberFormat="1" applyFont="1" applyFill="1" applyBorder="1" applyAlignment="1">
      <alignment vertical="center" shrinkToFit="1"/>
    </xf>
    <xf numFmtId="0" fontId="8" fillId="9" borderId="16" xfId="0" applyFont="1" applyFill="1" applyBorder="1" applyAlignment="1">
      <alignment horizontal="left" vertical="center" wrapText="1"/>
    </xf>
    <xf numFmtId="0" fontId="8" fillId="9" borderId="32" xfId="0" applyFont="1" applyFill="1" applyBorder="1" applyAlignment="1">
      <alignment horizontal="left" vertical="center" wrapText="1"/>
    </xf>
    <xf numFmtId="0" fontId="8" fillId="0" borderId="15" xfId="0" applyFont="1" applyBorder="1" applyAlignment="1">
      <alignment horizontal="center" vertical="center" textRotation="255" wrapText="1"/>
    </xf>
    <xf numFmtId="0" fontId="8" fillId="0" borderId="44"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8"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9" xfId="0" applyFont="1" applyBorder="1" applyAlignment="1">
      <alignment horizontal="center" vertical="center" wrapText="1"/>
    </xf>
    <xf numFmtId="0" fontId="8" fillId="9" borderId="13" xfId="0" applyFont="1" applyFill="1" applyBorder="1" applyAlignment="1">
      <alignment horizontal="center" vertical="center" wrapText="1"/>
    </xf>
    <xf numFmtId="0" fontId="8" fillId="9" borderId="23" xfId="0" applyFont="1" applyFill="1" applyBorder="1" applyAlignment="1">
      <alignment horizontal="center" vertical="center" wrapText="1"/>
    </xf>
    <xf numFmtId="0" fontId="8" fillId="9" borderId="95" xfId="0" applyFont="1" applyFill="1" applyBorder="1" applyAlignment="1">
      <alignment horizontal="right" vertical="center" wrapText="1"/>
    </xf>
    <xf numFmtId="0" fontId="8" fillId="9" borderId="63" xfId="0" applyFont="1" applyFill="1" applyBorder="1" applyAlignment="1">
      <alignment horizontal="right" vertical="center" wrapText="1"/>
    </xf>
    <xf numFmtId="0" fontId="8" fillId="9" borderId="12" xfId="0" applyFont="1" applyFill="1" applyBorder="1" applyAlignment="1">
      <alignment horizontal="right" vertical="center" wrapText="1"/>
    </xf>
    <xf numFmtId="0" fontId="8" fillId="5" borderId="95"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0" fontId="10" fillId="0" borderId="0" xfId="0" applyFont="1" applyAlignment="1">
      <alignment horizontal="center" vertical="center"/>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12" fillId="0" borderId="43" xfId="0" applyFont="1" applyFill="1" applyBorder="1" applyAlignment="1">
      <alignment vertical="center" shrinkToFit="1"/>
    </xf>
    <xf numFmtId="0" fontId="12" fillId="0" borderId="40" xfId="0" applyFont="1" applyFill="1" applyBorder="1" applyAlignment="1">
      <alignment vertical="center" shrinkToFit="1"/>
    </xf>
    <xf numFmtId="0" fontId="12" fillId="0" borderId="41" xfId="0" applyFont="1" applyFill="1" applyBorder="1" applyAlignment="1">
      <alignment vertical="center" shrinkToFit="1"/>
    </xf>
    <xf numFmtId="0" fontId="8" fillId="9" borderId="15"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8" fillId="9" borderId="29" xfId="0" applyFont="1" applyFill="1" applyBorder="1" applyAlignment="1">
      <alignment horizontal="center" vertical="center" wrapText="1"/>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xf numFmtId="0" fontId="22" fillId="0" borderId="12" xfId="0" applyFont="1" applyFill="1" applyBorder="1" applyAlignment="1">
      <alignment horizontal="left" vertical="center" wrapText="1"/>
    </xf>
    <xf numFmtId="0" fontId="22" fillId="0" borderId="63" xfId="0" applyFont="1" applyFill="1" applyBorder="1" applyAlignment="1">
      <alignment horizontal="left" vertical="center" wrapText="1"/>
    </xf>
    <xf numFmtId="0" fontId="22" fillId="0" borderId="64" xfId="0" applyFont="1" applyFill="1" applyBorder="1" applyAlignment="1">
      <alignment horizontal="left" vertical="center" wrapText="1"/>
    </xf>
    <xf numFmtId="0" fontId="18" fillId="0" borderId="12" xfId="0" applyFont="1" applyFill="1" applyBorder="1" applyAlignment="1">
      <alignment horizontal="left" vertical="center"/>
    </xf>
    <xf numFmtId="0" fontId="18" fillId="0" borderId="63" xfId="0" applyFont="1" applyFill="1" applyBorder="1" applyAlignment="1">
      <alignment horizontal="left" vertical="center"/>
    </xf>
    <xf numFmtId="0" fontId="18" fillId="0" borderId="64" xfId="0" applyFont="1" applyFill="1" applyBorder="1" applyAlignment="1">
      <alignment horizontal="left"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182" fontId="22" fillId="5" borderId="93" xfId="0" applyNumberFormat="1" applyFont="1" applyFill="1" applyBorder="1" applyAlignment="1">
      <alignment horizontal="center" vertical="center"/>
    </xf>
    <xf numFmtId="182" fontId="22" fillId="5" borderId="96" xfId="0" applyNumberFormat="1" applyFont="1" applyFill="1" applyBorder="1" applyAlignment="1">
      <alignment horizontal="center" vertical="center"/>
    </xf>
    <xf numFmtId="181" fontId="22" fillId="5" borderId="97" xfId="0" applyNumberFormat="1" applyFont="1" applyFill="1" applyBorder="1" applyAlignment="1">
      <alignment horizontal="center" vertical="center"/>
    </xf>
    <xf numFmtId="181" fontId="22" fillId="5" borderId="94" xfId="0" applyNumberFormat="1" applyFont="1" applyFill="1" applyBorder="1" applyAlignment="1">
      <alignment horizontal="center" vertical="center"/>
    </xf>
    <xf numFmtId="0" fontId="22" fillId="0" borderId="3" xfId="0" applyFont="1" applyFill="1" applyBorder="1" applyAlignment="1">
      <alignment vertical="center"/>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13" xfId="0" applyFont="1" applyBorder="1" applyAlignment="1">
      <alignment horizontal="center" vertical="center" wrapText="1"/>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5" borderId="13" xfId="0" applyFont="1" applyFill="1" applyBorder="1" applyAlignment="1">
      <alignment vertical="center"/>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0" borderId="2" xfId="0" applyFont="1" applyBorder="1" applyAlignment="1">
      <alignment horizontal="center" vertical="center" wrapText="1" shrinkToFit="1"/>
    </xf>
    <xf numFmtId="0" fontId="22" fillId="0" borderId="4"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22" fillId="0" borderId="2" xfId="0" applyFont="1" applyFill="1" applyBorder="1" applyAlignment="1">
      <alignment horizontal="center" vertical="center" wrapText="1" shrinkToFit="1"/>
    </xf>
    <xf numFmtId="0" fontId="22" fillId="0" borderId="4" xfId="0" applyFont="1" applyFill="1" applyBorder="1" applyAlignment="1">
      <alignment horizontal="center" vertical="center" wrapText="1" shrinkToFit="1"/>
    </xf>
    <xf numFmtId="0" fontId="22" fillId="0" borderId="9" xfId="0" applyFont="1" applyFill="1" applyBorder="1" applyAlignment="1">
      <alignment horizontal="center" vertical="center" wrapText="1" shrinkToFit="1"/>
    </xf>
    <xf numFmtId="0" fontId="22" fillId="0" borderId="11" xfId="0" applyFont="1" applyFill="1" applyBorder="1" applyAlignment="1">
      <alignment horizontal="center" vertical="center" wrapText="1" shrinkToFit="1"/>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22" fillId="0" borderId="1" xfId="0" applyFont="1" applyBorder="1" applyAlignment="1">
      <alignment horizontal="center" vertical="center" wrapText="1"/>
    </xf>
    <xf numFmtId="0" fontId="22" fillId="5" borderId="13" xfId="0" applyFont="1" applyFill="1" applyBorder="1" applyAlignment="1">
      <alignment vertical="center" shrinkToFit="1"/>
    </xf>
    <xf numFmtId="0" fontId="16" fillId="0" borderId="0" xfId="0" applyFont="1" applyAlignment="1">
      <alignment horizontal="center" vertical="center"/>
    </xf>
    <xf numFmtId="0" fontId="22" fillId="0" borderId="12" xfId="0" applyFont="1" applyFill="1" applyBorder="1" applyAlignment="1">
      <alignment vertical="center" shrinkToFit="1"/>
    </xf>
    <xf numFmtId="0" fontId="22" fillId="0" borderId="63" xfId="0" applyFont="1" applyFill="1" applyBorder="1" applyAlignment="1">
      <alignment vertical="center" shrinkToFit="1"/>
    </xf>
    <xf numFmtId="0" fontId="22" fillId="0" borderId="64" xfId="0" applyFont="1" applyFill="1" applyBorder="1" applyAlignment="1">
      <alignment vertical="center" shrinkToFit="1"/>
    </xf>
    <xf numFmtId="0" fontId="46" fillId="5" borderId="43" xfId="0" applyFont="1" applyFill="1" applyBorder="1" applyAlignment="1">
      <alignment horizontal="left" vertical="center" wrapText="1"/>
    </xf>
    <xf numFmtId="0" fontId="46" fillId="5" borderId="40" xfId="0" applyFont="1" applyFill="1" applyBorder="1" applyAlignment="1">
      <alignment horizontal="left" vertical="center" wrapText="1"/>
    </xf>
    <xf numFmtId="0" fontId="46" fillId="5" borderId="41" xfId="0" applyFont="1" applyFill="1" applyBorder="1" applyAlignment="1">
      <alignment horizontal="left" vertical="center" wrapText="1"/>
    </xf>
    <xf numFmtId="188" fontId="8" fillId="9" borderId="134" xfId="0" applyNumberFormat="1" applyFont="1" applyFill="1" applyBorder="1" applyAlignment="1">
      <alignment horizontal="center" vertical="center" shrinkToFit="1"/>
    </xf>
    <xf numFmtId="188" fontId="8" fillId="9" borderId="48" xfId="0" applyNumberFormat="1" applyFont="1" applyFill="1" applyBorder="1" applyAlignment="1">
      <alignment horizontal="center" vertical="center" shrinkToFit="1"/>
    </xf>
    <xf numFmtId="188" fontId="8" fillId="9" borderId="50" xfId="0" applyNumberFormat="1" applyFont="1" applyFill="1" applyBorder="1" applyAlignment="1">
      <alignment horizontal="center" vertical="center" shrinkToFit="1"/>
    </xf>
    <xf numFmtId="188" fontId="8" fillId="9" borderId="135" xfId="0" applyNumberFormat="1" applyFont="1" applyFill="1" applyBorder="1" applyAlignment="1">
      <alignment horizontal="center" vertical="center" shrinkToFit="1"/>
    </xf>
    <xf numFmtId="188" fontId="8" fillId="9" borderId="136" xfId="0" applyNumberFormat="1" applyFont="1" applyFill="1" applyBorder="1" applyAlignment="1">
      <alignment horizontal="center" vertical="center" shrinkToFit="1"/>
    </xf>
    <xf numFmtId="188" fontId="8" fillId="9" borderId="137" xfId="0" applyNumberFormat="1" applyFont="1" applyFill="1" applyBorder="1" applyAlignment="1">
      <alignment horizontal="center" vertical="center" shrinkToFit="1"/>
    </xf>
    <xf numFmtId="178" fontId="8" fillId="9" borderId="134" xfId="0" applyNumberFormat="1" applyFont="1" applyFill="1" applyBorder="1" applyAlignment="1">
      <alignment horizontal="center" vertical="center" shrinkToFit="1"/>
    </xf>
    <xf numFmtId="178" fontId="8" fillId="9" borderId="48" xfId="0" applyNumberFormat="1" applyFont="1" applyFill="1" applyBorder="1" applyAlignment="1">
      <alignment horizontal="center" vertical="center" shrinkToFit="1"/>
    </xf>
    <xf numFmtId="178" fontId="8" fillId="9" borderId="50" xfId="0" applyNumberFormat="1" applyFont="1" applyFill="1" applyBorder="1" applyAlignment="1">
      <alignment horizontal="center" vertical="center" shrinkToFit="1"/>
    </xf>
    <xf numFmtId="177" fontId="8" fillId="9" borderId="135" xfId="0" applyNumberFormat="1" applyFont="1" applyFill="1" applyBorder="1" applyAlignment="1">
      <alignment horizontal="center" vertical="center" shrinkToFit="1"/>
    </xf>
    <xf numFmtId="177" fontId="8" fillId="9" borderId="136" xfId="0" applyNumberFormat="1" applyFont="1" applyFill="1" applyBorder="1" applyAlignment="1">
      <alignment horizontal="center" vertical="center" shrinkToFit="1"/>
    </xf>
    <xf numFmtId="177" fontId="8" fillId="9" borderId="137" xfId="0" applyNumberFormat="1" applyFont="1" applyFill="1" applyBorder="1" applyAlignment="1">
      <alignment horizontal="center" vertical="center" shrinkToFit="1"/>
    </xf>
    <xf numFmtId="188" fontId="8" fillId="9" borderId="141" xfId="0" applyNumberFormat="1" applyFont="1" applyFill="1" applyBorder="1" applyAlignment="1">
      <alignment horizontal="center" vertical="center" shrinkToFit="1"/>
    </xf>
    <xf numFmtId="0" fontId="66" fillId="5" borderId="13" xfId="0" applyFont="1" applyFill="1" applyBorder="1" applyAlignment="1">
      <alignment vertical="center" shrinkToFit="1"/>
    </xf>
    <xf numFmtId="0" fontId="22" fillId="5" borderId="12" xfId="0" applyFont="1" applyFill="1" applyBorder="1" applyAlignment="1">
      <alignment horizontal="left" vertical="center"/>
    </xf>
    <xf numFmtId="0" fontId="22" fillId="5" borderId="63" xfId="0" applyFont="1" applyFill="1" applyBorder="1" applyAlignment="1">
      <alignment horizontal="left" vertical="center"/>
    </xf>
    <xf numFmtId="0" fontId="22" fillId="5" borderId="64" xfId="0" applyFont="1" applyFill="1" applyBorder="1" applyAlignment="1">
      <alignment horizontal="left" vertical="center"/>
    </xf>
    <xf numFmtId="0" fontId="66" fillId="5" borderId="13" xfId="0" applyFont="1" applyFill="1" applyBorder="1" applyAlignment="1">
      <alignment horizontal="center" vertical="center"/>
    </xf>
    <xf numFmtId="181" fontId="66" fillId="5" borderId="12" xfId="0" applyNumberFormat="1" applyFont="1" applyFill="1" applyBorder="1" applyAlignment="1">
      <alignment horizontal="center" vertical="center"/>
    </xf>
    <xf numFmtId="181" fontId="66" fillId="5" borderId="64" xfId="0" applyNumberFormat="1" applyFont="1" applyFill="1" applyBorder="1" applyAlignment="1">
      <alignment horizontal="center" vertical="center"/>
    </xf>
    <xf numFmtId="182" fontId="66" fillId="5" borderId="93" xfId="0" applyNumberFormat="1" applyFont="1" applyFill="1" applyBorder="1" applyAlignment="1">
      <alignment horizontal="center" vertical="center"/>
    </xf>
    <xf numFmtId="182" fontId="66" fillId="5" borderId="96" xfId="0" applyNumberFormat="1" applyFont="1" applyFill="1" applyBorder="1" applyAlignment="1">
      <alignment horizontal="center" vertical="center"/>
    </xf>
    <xf numFmtId="181" fontId="66" fillId="5" borderId="97" xfId="0" applyNumberFormat="1" applyFont="1" applyFill="1" applyBorder="1" applyAlignment="1">
      <alignment horizontal="center" vertical="center"/>
    </xf>
    <xf numFmtId="181" fontId="66" fillId="5" borderId="94" xfId="0" applyNumberFormat="1" applyFont="1" applyFill="1" applyBorder="1" applyAlignment="1">
      <alignment horizontal="center" vertical="center"/>
    </xf>
    <xf numFmtId="0" fontId="22" fillId="0" borderId="3" xfId="0" applyFont="1" applyBorder="1" applyAlignment="1">
      <alignment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190" fontId="66" fillId="5" borderId="12" xfId="0" applyNumberFormat="1" applyFont="1" applyFill="1" applyBorder="1" applyAlignment="1">
      <alignment horizontal="center" vertical="center"/>
    </xf>
    <xf numFmtId="190" fontId="66" fillId="5" borderId="63" xfId="0" applyNumberFormat="1" applyFont="1" applyFill="1" applyBorder="1" applyAlignment="1">
      <alignment horizontal="center" vertical="center"/>
    </xf>
    <xf numFmtId="190" fontId="66" fillId="5" borderId="64" xfId="0" applyNumberFormat="1" applyFont="1" applyFill="1" applyBorder="1" applyAlignment="1">
      <alignment horizontal="center" vertical="center"/>
    </xf>
    <xf numFmtId="0" fontId="22" fillId="0" borderId="0" xfId="0" applyFont="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8C31324D-CDE9-4C24-BFAC-17F03F313F5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112059</xdr:colOff>
      <xdr:row>0</xdr:row>
      <xdr:rowOff>134470</xdr:rowOff>
    </xdr:from>
    <xdr:to>
      <xdr:col>2</xdr:col>
      <xdr:colOff>204601</xdr:colOff>
      <xdr:row>1</xdr:row>
      <xdr:rowOff>217251</xdr:rowOff>
    </xdr:to>
    <xdr:sp macro="" textlink="">
      <xdr:nvSpPr>
        <xdr:cNvPr id="2" name="テキスト ボックス 1">
          <a:extLst>
            <a:ext uri="{FF2B5EF4-FFF2-40B4-BE49-F238E27FC236}">
              <a16:creationId xmlns:a16="http://schemas.microsoft.com/office/drawing/2014/main" id="{DE2842D7-8E7B-4FC7-ADB3-D0844C64EE85}"/>
            </a:ext>
          </a:extLst>
        </xdr:cNvPr>
        <xdr:cNvSpPr txBox="1"/>
      </xdr:nvSpPr>
      <xdr:spPr>
        <a:xfrm>
          <a:off x="1740834" y="134470"/>
          <a:ext cx="2597617" cy="25423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63</xdr:row>
      <xdr:rowOff>222250</xdr:rowOff>
    </xdr:to>
    <xdr:sp macro="" textlink="">
      <xdr:nvSpPr>
        <xdr:cNvPr id="2" name="右中かっこ 1">
          <a:extLst>
            <a:ext uri="{FF2B5EF4-FFF2-40B4-BE49-F238E27FC236}">
              <a16:creationId xmlns:a16="http://schemas.microsoft.com/office/drawing/2014/main" id="{CE71E79A-18BB-4C7B-8663-B2863F5F5294}"/>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419100</xdr:colOff>
      <xdr:row>0</xdr:row>
      <xdr:rowOff>104775</xdr:rowOff>
    </xdr:from>
    <xdr:to>
      <xdr:col>11</xdr:col>
      <xdr:colOff>437364</xdr:colOff>
      <xdr:row>1</xdr:row>
      <xdr:rowOff>99189</xdr:rowOff>
    </xdr:to>
    <xdr:sp macro="" textlink="">
      <xdr:nvSpPr>
        <xdr:cNvPr id="3" name="テキスト ボックス 2">
          <a:extLst>
            <a:ext uri="{FF2B5EF4-FFF2-40B4-BE49-F238E27FC236}">
              <a16:creationId xmlns:a16="http://schemas.microsoft.com/office/drawing/2014/main" id="{ED2C7B87-42AA-427D-BD4E-D36725F54F87}"/>
            </a:ext>
          </a:extLst>
        </xdr:cNvPr>
        <xdr:cNvSpPr txBox="1"/>
      </xdr:nvSpPr>
      <xdr:spPr>
        <a:xfrm>
          <a:off x="5667375" y="104775"/>
          <a:ext cx="2609064" cy="24206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87FBD874-A60B-444C-8219-DDA95A816416}"/>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526676</xdr:colOff>
      <xdr:row>0</xdr:row>
      <xdr:rowOff>89646</xdr:rowOff>
    </xdr:from>
    <xdr:to>
      <xdr:col>11</xdr:col>
      <xdr:colOff>519598</xdr:colOff>
      <xdr:row>1</xdr:row>
      <xdr:rowOff>123264</xdr:rowOff>
    </xdr:to>
    <xdr:sp macro="" textlink="">
      <xdr:nvSpPr>
        <xdr:cNvPr id="3" name="テキスト ボックス 2">
          <a:extLst>
            <a:ext uri="{FF2B5EF4-FFF2-40B4-BE49-F238E27FC236}">
              <a16:creationId xmlns:a16="http://schemas.microsoft.com/office/drawing/2014/main" id="{EB9B42FB-0EC2-46AD-9925-A54E32DD4D5D}"/>
            </a:ext>
          </a:extLst>
        </xdr:cNvPr>
        <xdr:cNvSpPr txBox="1"/>
      </xdr:nvSpPr>
      <xdr:spPr>
        <a:xfrm>
          <a:off x="5774951" y="89646"/>
          <a:ext cx="2583722" cy="28126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twoCellAnchor>
    <xdr:from>
      <xdr:col>6</xdr:col>
      <xdr:colOff>89646</xdr:colOff>
      <xdr:row>11</xdr:row>
      <xdr:rowOff>190499</xdr:rowOff>
    </xdr:from>
    <xdr:to>
      <xdr:col>11</xdr:col>
      <xdr:colOff>569729</xdr:colOff>
      <xdr:row>18</xdr:row>
      <xdr:rowOff>100853</xdr:rowOff>
    </xdr:to>
    <xdr:sp macro="" textlink="">
      <xdr:nvSpPr>
        <xdr:cNvPr id="4" name="テキスト ボックス 3">
          <a:extLst>
            <a:ext uri="{FF2B5EF4-FFF2-40B4-BE49-F238E27FC236}">
              <a16:creationId xmlns:a16="http://schemas.microsoft.com/office/drawing/2014/main" id="{FE2ADDCC-4F76-4432-B49A-63DEE44AF185}"/>
            </a:ext>
          </a:extLst>
        </xdr:cNvPr>
        <xdr:cNvSpPr txBox="1"/>
      </xdr:nvSpPr>
      <xdr:spPr>
        <a:xfrm>
          <a:off x="4690221" y="2609849"/>
          <a:ext cx="3718583" cy="1510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●新築：新たに建物を建築する場合</a:t>
          </a:r>
          <a:endParaRPr kumimoji="1" lang="en-US" altLang="ja-JP" sz="900">
            <a:solidFill>
              <a:srgbClr val="FF0000"/>
            </a:solidFill>
          </a:endParaRPr>
        </a:p>
        <a:p>
          <a:r>
            <a:rPr kumimoji="1" lang="ja-JP" altLang="en-US" sz="900">
              <a:solidFill>
                <a:srgbClr val="FF0000"/>
              </a:solidFill>
            </a:rPr>
            <a:t>●移転新築：現在建物が存在する敷地とは別の敷地に新たに建物を建築し、かつ、現在の建物の機能を移転する場合　　　　　　　　　　　　　　　　　　　　　　　　　　　　　　　　　　　　　　　　　　　　　　　　　　　　　　　　　　　　　　　　　　　　　　　　　　　　　　　　　　　　　　　　　　　　　　　　　　　　　　　　　　　　　　　　　　　　　　　　　　　　　　　　　　　　　　　　　　　　　　　　　　　　　　　　　　　　　　　　　　　　　　　　　　　　　　　　　　　　　　　　　　　　　　　　　　　　　　　　　　　　　　　　　　　　　　　　　　　　　　　　　　　　　　　　　　　　　　　　　　　　　　　　　　　　　　　　　　　　　　　　　　　　　　　　　　　　　　　　　　　　　　　　　　　　　　　　　　　　　　　　　　　　　　　　　　　　　　　　　　　　　　　　　　　　　　　　　　　　　　　　　　　　　　　　　　　　　　　　　　　　　　　　　　　　　　　　　　　　　　　　　　　　　　　　　　　　　　　　　　　　　　　　　　　　　　　　　　　　　　　　　　　　　　　　　　　　　　　　●改築：従前の建物を取りこわして、これと位置・構造・規模がほぼ同程度のものを建築する場合</a:t>
          </a:r>
          <a:endParaRPr kumimoji="1" lang="en-US" altLang="ja-JP" sz="900">
            <a:solidFill>
              <a:srgbClr val="FF0000"/>
            </a:solidFill>
          </a:endParaRPr>
        </a:p>
        <a:p>
          <a:r>
            <a:rPr kumimoji="1" lang="ja-JP" altLang="en-US" sz="900">
              <a:solidFill>
                <a:srgbClr val="FF0000"/>
              </a:solidFill>
            </a:rPr>
            <a:t>●増築：敷地内の既存の建物を建て増しする場合で、敷地内に別に建物を新築する場合を含む</a:t>
          </a:r>
          <a:endParaRPr kumimoji="1" lang="en-US" altLang="ja-JP" sz="900">
            <a:solidFill>
              <a:srgbClr val="FF0000"/>
            </a:solidFill>
          </a:endParaRPr>
        </a:p>
        <a:p>
          <a:r>
            <a:rPr kumimoji="1" lang="ja-JP" altLang="en-US" sz="900">
              <a:solidFill>
                <a:srgbClr val="FF0000"/>
              </a:solidFill>
            </a:rPr>
            <a:t>●改修：建物の主要構造部分を取りこわさない模様替及び内部改修</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296334</xdr:colOff>
      <xdr:row>0</xdr:row>
      <xdr:rowOff>74083</xdr:rowOff>
    </xdr:from>
    <xdr:to>
      <xdr:col>10</xdr:col>
      <xdr:colOff>621074</xdr:colOff>
      <xdr:row>1</xdr:row>
      <xdr:rowOff>179916</xdr:rowOff>
    </xdr:to>
    <xdr:sp macro="" textlink="">
      <xdr:nvSpPr>
        <xdr:cNvPr id="2" name="テキスト ボックス 1">
          <a:extLst>
            <a:ext uri="{FF2B5EF4-FFF2-40B4-BE49-F238E27FC236}">
              <a16:creationId xmlns:a16="http://schemas.microsoft.com/office/drawing/2014/main" id="{8A5AFBDD-0C83-4CF7-BA0B-8F57920597D5}"/>
            </a:ext>
          </a:extLst>
        </xdr:cNvPr>
        <xdr:cNvSpPr txBox="1"/>
      </xdr:nvSpPr>
      <xdr:spPr>
        <a:xfrm>
          <a:off x="5725584" y="74083"/>
          <a:ext cx="2610740" cy="25823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オレンジ着色のセルを入力してください。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_&#27096;&#24335;&#12304;&#30149;&#23460;&#12305;&#21307;&#30274;&#26045;&#35373;&#31561;&#26045;&#35373;&#25972;&#20633;&#35036;&#21161;&#37329;&#12288;&#20107;&#26989;&#35336;&#30011;&#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4_&#26032;&#22411;&#12467;&#12525;&#12490;&#24863;&#26579;&#30151;&#23550;&#31574;&#20418;/18_&#21307;&#25919;&#23616;&#25152;&#31649;&#35036;&#21161;&#20107;&#26989;/R7&#24180;&#24230;/02_&#24076;&#26395;&#35519;&#26619;/02_&#27096;&#24335;&#12304;&#30149;&#23460;&#20197;&#22806;&#12305;&#21307;&#30274;&#26045;&#35373;&#31561;&#26045;&#35373;&#25972;&#20633;&#35036;&#21161;&#37329;&#12288;&#20107;&#26989;&#35336;&#30011;&#26360;&#3156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希望調査票"/>
      <sheetName val="【要記入】所要額調書"/>
      <sheetName val="【要記入】(様式2) 事業費内訳書（病室）"/>
      <sheetName val="【要記入】16 新興感染症（病室）"/>
      <sheetName val="【記載例】（様式2）事業費内訳書 (病室)"/>
      <sheetName val="12-1 スプリンクラー（総括表）見直し前"/>
      <sheetName val="12-2スプリンクラー（個別計画書）見直し前"/>
      <sheetName val="【記載例】１6 新興感染症（病室）"/>
      <sheetName val="管理用（このシートは削除しないでください）"/>
      <sheetName val="経費所要額調書"/>
      <sheetName val="(様式2) 事業費内訳書（病室）"/>
      <sheetName val="16 新興感染症（病室）"/>
      <sheetName val="（様式2）事業費内訳書 (記載例)"/>
      <sheetName val="１6 新興感染症（病室） (記載例)"/>
    </sheetNames>
    <sheetDataSet>
      <sheetData sheetId="0"/>
      <sheetData sheetId="1"/>
      <sheetData sheetId="2" refreshError="1"/>
      <sheetData sheetId="3" refreshError="1"/>
      <sheetData sheetId="4" refreshError="1"/>
      <sheetData sheetId="5"/>
      <sheetData sheetId="6"/>
      <sheetData sheetId="7" refreshError="1"/>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希望調査票"/>
      <sheetName val="（様式2）事業費内訳書"/>
      <sheetName val="１6 新興感染症（病室以外）"/>
      <sheetName val="12-1 スプリンクラー（総括表）見直し前"/>
      <sheetName val="12-2スプリンクラー（個別計画書）見直し前"/>
      <sheetName val="管理用（このシートは削除しないでください）"/>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A91E0-A926-4285-8E04-37498BF339B0}">
  <sheetPr>
    <pageSetUpPr fitToPage="1"/>
  </sheetPr>
  <dimension ref="A1:J14"/>
  <sheetViews>
    <sheetView tabSelected="1" view="pageBreakPreview" zoomScaleNormal="75" zoomScaleSheetLayoutView="100" workbookViewId="0">
      <selection activeCell="A2" sqref="A2"/>
    </sheetView>
  </sheetViews>
  <sheetFormatPr defaultRowHeight="13.5"/>
  <cols>
    <col min="1" max="1" width="3.375" style="238" customWidth="1"/>
    <col min="2" max="2" width="11.625" style="238" customWidth="1"/>
    <col min="3" max="3" width="4.25" style="238" customWidth="1"/>
    <col min="4" max="4" width="5.375" style="238" customWidth="1"/>
    <col min="5" max="5" width="9" style="238" customWidth="1"/>
    <col min="6" max="6" width="5.375" style="238" customWidth="1"/>
    <col min="7" max="7" width="11.375" style="238" customWidth="1"/>
    <col min="8" max="8" width="27.75" style="238" customWidth="1"/>
    <col min="9" max="9" width="3.625" style="238" customWidth="1"/>
    <col min="10" max="10" width="9" style="238"/>
    <col min="11" max="11" width="9" style="238" customWidth="1"/>
    <col min="12" max="16384" width="9" style="238"/>
  </cols>
  <sheetData>
    <row r="1" spans="1:10" ht="4.5" customHeight="1">
      <c r="B1" s="239"/>
      <c r="C1" s="239"/>
      <c r="D1" s="239"/>
      <c r="E1" s="239"/>
      <c r="F1" s="239"/>
      <c r="G1" s="239"/>
      <c r="H1" s="240"/>
    </row>
    <row r="2" spans="1:10" ht="14.25" customHeight="1">
      <c r="A2" s="241"/>
      <c r="B2" s="387" t="s">
        <v>437</v>
      </c>
      <c r="C2" s="388"/>
      <c r="D2" s="388"/>
      <c r="E2" s="388"/>
      <c r="F2" s="388"/>
      <c r="G2" s="389"/>
    </row>
    <row r="3" spans="1:10">
      <c r="A3" s="241"/>
      <c r="B3" s="390"/>
      <c r="C3" s="391"/>
      <c r="D3" s="391"/>
      <c r="E3" s="391"/>
      <c r="F3" s="391"/>
      <c r="G3" s="392"/>
    </row>
    <row r="4" spans="1:10">
      <c r="B4" s="242"/>
      <c r="C4" s="242"/>
      <c r="D4" s="242"/>
      <c r="E4" s="242"/>
      <c r="F4" s="242"/>
      <c r="G4" s="242"/>
    </row>
    <row r="5" spans="1:10" ht="9" customHeight="1"/>
    <row r="6" spans="1:10" ht="6" customHeight="1"/>
    <row r="7" spans="1:10" ht="60" customHeight="1">
      <c r="A7" s="393" t="s">
        <v>438</v>
      </c>
      <c r="B7" s="393"/>
      <c r="C7" s="393"/>
      <c r="D7" s="393"/>
      <c r="E7" s="393"/>
      <c r="F7" s="393"/>
      <c r="G7" s="393"/>
      <c r="H7" s="393"/>
      <c r="I7" s="393"/>
    </row>
    <row r="8" spans="1:10" ht="17.25" customHeight="1">
      <c r="A8" s="243"/>
      <c r="B8" s="244"/>
      <c r="C8" s="244"/>
      <c r="D8" s="244"/>
      <c r="E8" s="244"/>
      <c r="F8" s="244"/>
      <c r="G8" s="244"/>
      <c r="H8" s="244"/>
    </row>
    <row r="9" spans="1:10" ht="17.25" customHeight="1">
      <c r="A9" s="394" t="s">
        <v>474</v>
      </c>
      <c r="B9" s="394"/>
      <c r="C9" s="394"/>
      <c r="D9" s="394"/>
      <c r="E9" s="394"/>
      <c r="F9" s="394"/>
      <c r="G9" s="394"/>
      <c r="H9" s="394"/>
      <c r="I9" s="394"/>
    </row>
    <row r="10" spans="1:10" ht="17.25" customHeight="1">
      <c r="A10" s="243"/>
      <c r="B10" s="244"/>
      <c r="C10" s="244"/>
      <c r="D10" s="244"/>
      <c r="E10" s="244"/>
      <c r="F10" s="244"/>
      <c r="G10" s="244"/>
      <c r="H10" s="244"/>
    </row>
    <row r="11" spans="1:10" ht="89.25" customHeight="1">
      <c r="A11" s="245"/>
      <c r="B11" s="395" t="s">
        <v>439</v>
      </c>
      <c r="C11" s="395"/>
      <c r="D11" s="395"/>
      <c r="E11" s="395"/>
      <c r="F11" s="395"/>
      <c r="G11" s="395"/>
      <c r="H11" s="395"/>
    </row>
    <row r="12" spans="1:10" ht="23.25" customHeight="1">
      <c r="A12" s="245"/>
      <c r="B12" s="246"/>
      <c r="C12" s="246"/>
      <c r="D12" s="246"/>
      <c r="E12" s="246"/>
      <c r="F12" s="246"/>
      <c r="G12" s="246"/>
      <c r="H12" s="246"/>
    </row>
    <row r="13" spans="1:10" ht="208.5" customHeight="1">
      <c r="A13" s="245"/>
      <c r="B13" s="386" t="s">
        <v>480</v>
      </c>
      <c r="C13" s="386"/>
      <c r="D13" s="386"/>
      <c r="E13" s="386"/>
      <c r="F13" s="386"/>
      <c r="G13" s="386"/>
      <c r="H13" s="386"/>
      <c r="J13" s="247"/>
    </row>
    <row r="14" spans="1:10" ht="123.75" customHeight="1">
      <c r="A14" s="245"/>
      <c r="B14" s="386"/>
      <c r="C14" s="386"/>
      <c r="D14" s="386"/>
      <c r="E14" s="386"/>
      <c r="F14" s="386"/>
      <c r="G14" s="386"/>
      <c r="H14" s="386"/>
    </row>
  </sheetData>
  <mergeCells count="6">
    <mergeCell ref="B14:H14"/>
    <mergeCell ref="B2:G3"/>
    <mergeCell ref="A7:I7"/>
    <mergeCell ref="A9:I9"/>
    <mergeCell ref="B11:H11"/>
    <mergeCell ref="B13:H13"/>
  </mergeCells>
  <phoneticPr fontId="4"/>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B50C-D28F-4E52-8CA6-5BFDEF6C72CA}">
  <sheetPr>
    <pageSetUpPr fitToPage="1"/>
  </sheetPr>
  <dimension ref="B1:AC73"/>
  <sheetViews>
    <sheetView showZeros="0" view="pageBreakPreview" zoomScale="85" zoomScaleNormal="85" zoomScaleSheetLayoutView="85" workbookViewId="0">
      <selection activeCell="B7" sqref="B7"/>
    </sheetView>
  </sheetViews>
  <sheetFormatPr defaultColWidth="9" defaultRowHeight="13.5"/>
  <cols>
    <col min="1" max="1" width="21.375" style="249" customWidth="1"/>
    <col min="2" max="2" width="32.875" style="249" customWidth="1"/>
    <col min="3" max="3" width="17" style="249" customWidth="1"/>
    <col min="4" max="4" width="9.75" style="249" customWidth="1"/>
    <col min="5" max="5" width="11.25" style="249" customWidth="1"/>
    <col min="6" max="6" width="12.375" style="249" customWidth="1"/>
    <col min="7" max="7" width="11.25" style="249" customWidth="1"/>
    <col min="8" max="8" width="10.875" style="249" customWidth="1"/>
    <col min="9" max="9" width="10.375" style="249" customWidth="1"/>
    <col min="10" max="10" width="10.625" style="249" customWidth="1"/>
    <col min="11" max="11" width="11.25" style="249" customWidth="1"/>
    <col min="12" max="12" width="12.75" style="249" customWidth="1"/>
    <col min="13" max="13" width="0" style="249" hidden="1" customWidth="1"/>
    <col min="14" max="15" width="5.75" style="249" hidden="1" customWidth="1"/>
    <col min="16" max="16" width="19.25" style="249" hidden="1" customWidth="1"/>
    <col min="17" max="17" width="12.75" style="249" hidden="1" customWidth="1"/>
    <col min="18" max="18" width="5" style="249" hidden="1" customWidth="1"/>
    <col min="19" max="19" width="4.625" style="249" hidden="1" customWidth="1"/>
    <col min="20" max="20" width="19.25" style="249" hidden="1" customWidth="1"/>
    <col min="21" max="21" width="9.375" style="249" hidden="1" customWidth="1"/>
    <col min="22" max="23" width="6.125" style="249" hidden="1" customWidth="1"/>
    <col min="24" max="24" width="19.75" style="249" hidden="1" customWidth="1"/>
    <col min="25" max="27" width="9" style="249" hidden="1" customWidth="1"/>
    <col min="28" max="28" width="9.375" style="249" hidden="1" customWidth="1"/>
    <col min="29" max="29" width="9" style="249" hidden="1" customWidth="1"/>
    <col min="30" max="16384" width="9" style="249"/>
  </cols>
  <sheetData>
    <row r="1" spans="2:28">
      <c r="B1" s="248"/>
      <c r="C1" s="248"/>
    </row>
    <row r="2" spans="2:28" ht="19.5" customHeight="1">
      <c r="B2" s="396" t="s">
        <v>475</v>
      </c>
      <c r="C2" s="396"/>
      <c r="D2" s="396"/>
      <c r="E2" s="396"/>
      <c r="F2" s="396"/>
      <c r="G2" s="396"/>
      <c r="H2" s="396"/>
      <c r="I2" s="396"/>
      <c r="J2" s="396"/>
      <c r="K2" s="396"/>
      <c r="L2" s="396"/>
    </row>
    <row r="3" spans="2:28" ht="17.25" customHeight="1" thickBot="1">
      <c r="B3" s="355"/>
      <c r="C3" s="355"/>
      <c r="D3" s="355"/>
      <c r="E3" s="355"/>
      <c r="F3" s="355"/>
      <c r="G3" s="355"/>
      <c r="H3" s="355"/>
      <c r="I3" s="355"/>
      <c r="J3" s="355"/>
      <c r="K3" s="355"/>
      <c r="L3" s="355"/>
    </row>
    <row r="4" spans="2:28" ht="45" customHeight="1" thickTop="1">
      <c r="B4" s="397" t="s">
        <v>440</v>
      </c>
      <c r="C4" s="250" t="s">
        <v>37</v>
      </c>
      <c r="D4" s="251" t="s">
        <v>9</v>
      </c>
      <c r="E4" s="251" t="s">
        <v>441</v>
      </c>
      <c r="F4" s="251" t="s">
        <v>442</v>
      </c>
      <c r="G4" s="251" t="s">
        <v>137</v>
      </c>
      <c r="H4" s="251" t="s">
        <v>476</v>
      </c>
      <c r="I4" s="251" t="s">
        <v>443</v>
      </c>
      <c r="J4" s="251" t="s">
        <v>444</v>
      </c>
      <c r="K4" s="251" t="s">
        <v>445</v>
      </c>
      <c r="L4" s="399" t="s">
        <v>446</v>
      </c>
      <c r="P4" s="1"/>
      <c r="Q4" s="1"/>
    </row>
    <row r="5" spans="2:28" ht="13.5" customHeight="1" thickBot="1">
      <c r="B5" s="398"/>
      <c r="C5" s="252"/>
      <c r="D5" s="253" t="s">
        <v>447</v>
      </c>
      <c r="E5" s="252" t="s">
        <v>448</v>
      </c>
      <c r="F5" s="253" t="s">
        <v>449</v>
      </c>
      <c r="G5" s="252" t="s">
        <v>450</v>
      </c>
      <c r="H5" s="252"/>
      <c r="I5" s="253" t="s">
        <v>451</v>
      </c>
      <c r="J5" s="253" t="s">
        <v>452</v>
      </c>
      <c r="K5" s="252" t="s">
        <v>453</v>
      </c>
      <c r="L5" s="400"/>
    </row>
    <row r="6" spans="2:28" ht="16.5" customHeight="1">
      <c r="B6" s="254"/>
      <c r="C6" s="255"/>
      <c r="D6" s="256" t="s">
        <v>454</v>
      </c>
      <c r="E6" s="256" t="s">
        <v>455</v>
      </c>
      <c r="F6" s="256" t="s">
        <v>454</v>
      </c>
      <c r="G6" s="256" t="s">
        <v>454</v>
      </c>
      <c r="H6" s="256"/>
      <c r="I6" s="256" t="s">
        <v>456</v>
      </c>
      <c r="J6" s="256" t="s">
        <v>456</v>
      </c>
      <c r="K6" s="256" t="s">
        <v>456</v>
      </c>
      <c r="L6" s="257"/>
    </row>
    <row r="7" spans="2:28" ht="40.5" customHeight="1" thickBot="1">
      <c r="B7" s="258"/>
      <c r="C7" s="259"/>
      <c r="D7" s="260"/>
      <c r="E7" s="260"/>
      <c r="F7" s="260" t="str">
        <f>IF(D7="","",(D7-E7))</f>
        <v/>
      </c>
      <c r="G7" s="260"/>
      <c r="H7" s="260"/>
      <c r="I7" s="260"/>
      <c r="J7" s="260" t="str">
        <f>IF(D7="","",MIN(G7,I7))</f>
        <v/>
      </c>
      <c r="K7" s="260"/>
      <c r="L7" s="261"/>
      <c r="AB7" s="262">
        <f>IF(C8="病室の感染対策に係る整備",29420000,484000)</f>
        <v>484000</v>
      </c>
    </row>
    <row r="8" spans="2:28" ht="22.5" customHeight="1">
      <c r="B8" s="263"/>
      <c r="C8" s="264" t="s">
        <v>457</v>
      </c>
      <c r="D8" s="356"/>
      <c r="E8" s="357"/>
      <c r="F8" s="358" t="str">
        <f>IF(B8="","",(D8-E8))</f>
        <v/>
      </c>
      <c r="G8" s="357"/>
      <c r="H8" s="359"/>
      <c r="I8" s="358">
        <f>H8*AB7</f>
        <v>0</v>
      </c>
      <c r="J8" s="360" t="str">
        <f>IF(B8="","",MIN(G8,I8))</f>
        <v/>
      </c>
      <c r="K8" s="358">
        <f>ROUNDDOWN(P9,-3)</f>
        <v>0</v>
      </c>
      <c r="L8" s="271"/>
      <c r="P8" s="361" t="s">
        <v>478</v>
      </c>
      <c r="AB8" s="262">
        <f>IF(C8="病室の感染対策に係る整備",8/30,4/10)</f>
        <v>0.4</v>
      </c>
    </row>
    <row r="9" spans="2:28" ht="27.75" customHeight="1" thickBot="1">
      <c r="B9" s="267"/>
      <c r="C9" s="259"/>
      <c r="D9" s="260"/>
      <c r="E9" s="260"/>
      <c r="F9" s="260" t="str">
        <f>IF(D9="","",(D9-E9))</f>
        <v/>
      </c>
      <c r="G9" s="260"/>
      <c r="H9" s="260"/>
      <c r="I9" s="260"/>
      <c r="J9" s="260" t="str">
        <f>IF(D9="","",MIN(G9,I9))</f>
        <v/>
      </c>
      <c r="K9" s="260"/>
      <c r="L9" s="261"/>
      <c r="P9" s="362">
        <f>IFERROR(ROUND(INDEX(A1:Z38,38,MATCH(C8,12:12,0)),1),0)</f>
        <v>0</v>
      </c>
      <c r="Q9" s="1"/>
      <c r="AB9" s="249">
        <f>IF(C10="病室の感染対策に係る整備",29420000,484000)</f>
        <v>484000</v>
      </c>
    </row>
    <row r="10" spans="2:28" ht="22.5" customHeight="1">
      <c r="B10" s="269"/>
      <c r="C10" s="270"/>
      <c r="D10" s="265"/>
      <c r="E10" s="265"/>
      <c r="F10" s="265" t="str">
        <f>IF(B10="","",(D10-E10))</f>
        <v/>
      </c>
      <c r="G10" s="265"/>
      <c r="H10" s="265"/>
      <c r="I10" s="265">
        <f>H10*AB9</f>
        <v>0</v>
      </c>
      <c r="J10" s="266" t="str">
        <f>IF(B10="","",MIN(G10,I10))</f>
        <v/>
      </c>
      <c r="K10" s="265">
        <f>ROUNDDOWN(P48,-3)</f>
        <v>0</v>
      </c>
      <c r="L10" s="271"/>
      <c r="P10" s="1"/>
      <c r="Q10" s="1"/>
      <c r="AB10" s="249">
        <f>IF(C10="病室の感染対策に係る整備",8/30,4/10)</f>
        <v>0.4</v>
      </c>
    </row>
    <row r="11" spans="2:28" ht="22.5" customHeight="1" thickBot="1">
      <c r="B11" s="267"/>
      <c r="C11" s="268"/>
      <c r="D11" s="260"/>
      <c r="E11" s="260"/>
      <c r="F11" s="260" t="str">
        <f>IF(D11="","",(D11-E11))</f>
        <v/>
      </c>
      <c r="G11" s="260"/>
      <c r="H11" s="260"/>
      <c r="I11" s="260"/>
      <c r="J11" s="260" t="str">
        <f>IF(D11="","",MIN(G11,I11))</f>
        <v/>
      </c>
      <c r="K11" s="260"/>
      <c r="L11" s="261"/>
    </row>
    <row r="12" spans="2:28" ht="22.5" customHeight="1">
      <c r="B12" s="269"/>
      <c r="C12" s="270"/>
      <c r="D12" s="265"/>
      <c r="E12" s="265"/>
      <c r="F12" s="265" t="str">
        <f t="shared" ref="F12" si="0">IF(B12="","",(D12-E12))</f>
        <v/>
      </c>
      <c r="G12" s="265"/>
      <c r="H12" s="265"/>
      <c r="I12" s="265"/>
      <c r="J12" s="265" t="str">
        <f>IF(B12="","",MIN(G12,I12))</f>
        <v/>
      </c>
      <c r="K12" s="265"/>
      <c r="L12" s="271"/>
      <c r="O12" s="363"/>
      <c r="P12" s="364" t="s">
        <v>479</v>
      </c>
      <c r="Q12" s="365"/>
      <c r="R12" s="365"/>
      <c r="S12" s="365"/>
      <c r="T12" s="364" t="s">
        <v>477</v>
      </c>
      <c r="U12" s="365"/>
      <c r="V12" s="365"/>
      <c r="W12" s="365"/>
      <c r="X12" s="364" t="s">
        <v>457</v>
      </c>
      <c r="Y12" s="366"/>
    </row>
    <row r="13" spans="2:28" ht="22.5" hidden="1" customHeight="1">
      <c r="B13" s="267"/>
      <c r="C13" s="268"/>
      <c r="D13" s="260"/>
      <c r="E13" s="260"/>
      <c r="F13" s="260" t="str">
        <f t="shared" ref="F13" si="1">IF(D13="","",(D13-E13))</f>
        <v/>
      </c>
      <c r="G13" s="260"/>
      <c r="H13" s="260"/>
      <c r="I13" s="260"/>
      <c r="J13" s="260" t="str">
        <f>IF(D13="","",MIN(G13,I13))</f>
        <v/>
      </c>
      <c r="K13" s="260"/>
      <c r="L13" s="261"/>
      <c r="O13" s="367"/>
      <c r="Y13" s="368"/>
    </row>
    <row r="14" spans="2:28" ht="22.5" hidden="1" customHeight="1">
      <c r="B14" s="269"/>
      <c r="C14" s="270"/>
      <c r="D14" s="265"/>
      <c r="E14" s="265"/>
      <c r="F14" s="265" t="str">
        <f t="shared" ref="F14" si="2">IF(B14="","",(D14-E14))</f>
        <v/>
      </c>
      <c r="G14" s="265"/>
      <c r="H14" s="265"/>
      <c r="I14" s="265"/>
      <c r="J14" s="265" t="str">
        <f>IF(B14="","",MIN(G14,I14))</f>
        <v/>
      </c>
      <c r="K14" s="265"/>
      <c r="L14" s="271"/>
      <c r="O14" s="367"/>
      <c r="Y14" s="368"/>
    </row>
    <row r="15" spans="2:28" ht="22.5" hidden="1" customHeight="1">
      <c r="B15" s="267"/>
      <c r="C15" s="268"/>
      <c r="D15" s="260"/>
      <c r="E15" s="260"/>
      <c r="F15" s="260" t="str">
        <f t="shared" ref="F15" si="3">IF(D15="","",(D15-E15))</f>
        <v/>
      </c>
      <c r="G15" s="260"/>
      <c r="H15" s="260"/>
      <c r="I15" s="260"/>
      <c r="J15" s="260" t="str">
        <f>IF(D15="","",MIN(G15,I15))</f>
        <v/>
      </c>
      <c r="K15" s="260"/>
      <c r="L15" s="261"/>
      <c r="O15" s="367"/>
      <c r="Y15" s="368"/>
    </row>
    <row r="16" spans="2:28" ht="22.5" hidden="1" customHeight="1">
      <c r="B16" s="269"/>
      <c r="C16" s="270"/>
      <c r="D16" s="265"/>
      <c r="E16" s="265"/>
      <c r="F16" s="265" t="str">
        <f t="shared" ref="F16" si="4">IF(B16="","",(D16-E16))</f>
        <v/>
      </c>
      <c r="G16" s="265"/>
      <c r="H16" s="265"/>
      <c r="I16" s="265"/>
      <c r="J16" s="265" t="str">
        <f>IF(B16="","",MIN(G16,I16))</f>
        <v/>
      </c>
      <c r="K16" s="265"/>
      <c r="L16" s="271"/>
      <c r="O16" s="367"/>
      <c r="Y16" s="368"/>
    </row>
    <row r="17" spans="2:25" ht="22.5" hidden="1" customHeight="1">
      <c r="B17" s="267"/>
      <c r="C17" s="268"/>
      <c r="D17" s="260"/>
      <c r="E17" s="260"/>
      <c r="F17" s="260" t="str">
        <f t="shared" ref="F17" si="5">IF(D17="","",(D17-E17))</f>
        <v/>
      </c>
      <c r="G17" s="260"/>
      <c r="H17" s="260"/>
      <c r="I17" s="260"/>
      <c r="J17" s="260" t="str">
        <f>IF(D17="","",MIN(G17,I17))</f>
        <v/>
      </c>
      <c r="K17" s="260"/>
      <c r="L17" s="261"/>
      <c r="O17" s="367"/>
      <c r="Y17" s="368"/>
    </row>
    <row r="18" spans="2:25" ht="22.5" hidden="1" customHeight="1">
      <c r="B18" s="269"/>
      <c r="C18" s="270"/>
      <c r="D18" s="265"/>
      <c r="E18" s="265"/>
      <c r="F18" s="265" t="str">
        <f t="shared" ref="F18" si="6">IF(B18="","",(D18-E18))</f>
        <v/>
      </c>
      <c r="G18" s="265"/>
      <c r="H18" s="265"/>
      <c r="I18" s="265"/>
      <c r="J18" s="265" t="str">
        <f>IF(B18="","",MIN(G18,I18))</f>
        <v/>
      </c>
      <c r="K18" s="265"/>
      <c r="L18" s="271"/>
      <c r="O18" s="367"/>
      <c r="Y18" s="368"/>
    </row>
    <row r="19" spans="2:25" ht="22.5" hidden="1" customHeight="1">
      <c r="B19" s="267"/>
      <c r="C19" s="268"/>
      <c r="D19" s="260"/>
      <c r="E19" s="260"/>
      <c r="F19" s="260" t="str">
        <f t="shared" ref="F19" si="7">IF(D19="","",(D19-E19))</f>
        <v/>
      </c>
      <c r="G19" s="260"/>
      <c r="H19" s="260"/>
      <c r="I19" s="260"/>
      <c r="J19" s="260" t="str">
        <f>IF(D19="","",MIN(G19,I19))</f>
        <v/>
      </c>
      <c r="K19" s="260"/>
      <c r="L19" s="261"/>
      <c r="O19" s="367"/>
      <c r="Y19" s="368"/>
    </row>
    <row r="20" spans="2:25" ht="22.5" hidden="1" customHeight="1">
      <c r="B20" s="269"/>
      <c r="C20" s="270"/>
      <c r="D20" s="265"/>
      <c r="E20" s="265"/>
      <c r="F20" s="265" t="str">
        <f t="shared" ref="F20" si="8">IF(B20="","",(D20-E20))</f>
        <v/>
      </c>
      <c r="G20" s="265"/>
      <c r="H20" s="265"/>
      <c r="I20" s="265"/>
      <c r="J20" s="265" t="str">
        <f>IF(B20="","",MIN(G20,I20))</f>
        <v/>
      </c>
      <c r="K20" s="265"/>
      <c r="L20" s="271"/>
      <c r="O20" s="367"/>
      <c r="Y20" s="368"/>
    </row>
    <row r="21" spans="2:25" ht="22.5" hidden="1" customHeight="1">
      <c r="B21" s="267"/>
      <c r="C21" s="268"/>
      <c r="D21" s="260"/>
      <c r="E21" s="260"/>
      <c r="F21" s="260" t="str">
        <f t="shared" ref="F21" si="9">IF(D21="","",(D21-E21))</f>
        <v/>
      </c>
      <c r="G21" s="260"/>
      <c r="H21" s="260"/>
      <c r="I21" s="260"/>
      <c r="J21" s="260" t="str">
        <f>IF(D21="","",MIN(G21,I21))</f>
        <v/>
      </c>
      <c r="K21" s="260"/>
      <c r="L21" s="261"/>
      <c r="O21" s="367"/>
      <c r="Y21" s="368"/>
    </row>
    <row r="22" spans="2:25" ht="22.5" hidden="1" customHeight="1">
      <c r="B22" s="269"/>
      <c r="C22" s="270"/>
      <c r="D22" s="265"/>
      <c r="E22" s="265"/>
      <c r="F22" s="265" t="str">
        <f t="shared" ref="F22" si="10">IF(B22="","",(D22-E22))</f>
        <v/>
      </c>
      <c r="G22" s="265"/>
      <c r="H22" s="265"/>
      <c r="I22" s="265"/>
      <c r="J22" s="265" t="str">
        <f>IF(B22="","",MIN(G22,I22))</f>
        <v/>
      </c>
      <c r="K22" s="265"/>
      <c r="L22" s="271"/>
      <c r="O22" s="367"/>
      <c r="Y22" s="368"/>
    </row>
    <row r="23" spans="2:25" ht="22.5" hidden="1" customHeight="1">
      <c r="B23" s="267"/>
      <c r="C23" s="268"/>
      <c r="D23" s="260"/>
      <c r="E23" s="260"/>
      <c r="F23" s="260" t="str">
        <f t="shared" ref="F23" si="11">IF(D23="","",(D23-E23))</f>
        <v/>
      </c>
      <c r="G23" s="260"/>
      <c r="H23" s="260"/>
      <c r="I23" s="260"/>
      <c r="J23" s="260" t="str">
        <f>IF(D23="","",MIN(G23,I23))</f>
        <v/>
      </c>
      <c r="K23" s="260"/>
      <c r="L23" s="261"/>
      <c r="O23" s="367"/>
      <c r="Y23" s="368"/>
    </row>
    <row r="24" spans="2:25" ht="22.5" hidden="1" customHeight="1">
      <c r="B24" s="269"/>
      <c r="C24" s="270"/>
      <c r="D24" s="265"/>
      <c r="E24" s="265"/>
      <c r="F24" s="265" t="str">
        <f t="shared" ref="F24" si="12">IF(B24="","",(D24-E24))</f>
        <v/>
      </c>
      <c r="G24" s="265"/>
      <c r="H24" s="265"/>
      <c r="I24" s="265"/>
      <c r="J24" s="265" t="str">
        <f>IF(B24="","",MIN(G24,I24))</f>
        <v/>
      </c>
      <c r="K24" s="265"/>
      <c r="L24" s="271"/>
      <c r="O24" s="367"/>
      <c r="Y24" s="368"/>
    </row>
    <row r="25" spans="2:25" ht="22.5" hidden="1" customHeight="1">
      <c r="B25" s="267"/>
      <c r="C25" s="268"/>
      <c r="D25" s="260"/>
      <c r="E25" s="260"/>
      <c r="F25" s="260" t="str">
        <f t="shared" ref="F25" si="13">IF(D25="","",(D25-E25))</f>
        <v/>
      </c>
      <c r="G25" s="260"/>
      <c r="H25" s="260"/>
      <c r="I25" s="260"/>
      <c r="J25" s="260" t="str">
        <f>IF(D25="","",MIN(G25,I25))</f>
        <v/>
      </c>
      <c r="K25" s="260"/>
      <c r="L25" s="261"/>
      <c r="O25" s="367"/>
      <c r="Y25" s="368"/>
    </row>
    <row r="26" spans="2:25" ht="22.5" hidden="1" customHeight="1">
      <c r="B26" s="269"/>
      <c r="C26" s="270"/>
      <c r="D26" s="265"/>
      <c r="E26" s="265"/>
      <c r="F26" s="265" t="str">
        <f t="shared" ref="F26" si="14">IF(B26="","",(D26-E26))</f>
        <v/>
      </c>
      <c r="G26" s="265"/>
      <c r="H26" s="265"/>
      <c r="I26" s="265"/>
      <c r="J26" s="265" t="str">
        <f>IF(B26="","",MIN(G26,I26))</f>
        <v/>
      </c>
      <c r="K26" s="265"/>
      <c r="L26" s="271"/>
      <c r="O26" s="367"/>
      <c r="Y26" s="368"/>
    </row>
    <row r="27" spans="2:25" ht="22.5" hidden="1" customHeight="1">
      <c r="B27" s="267"/>
      <c r="C27" s="268"/>
      <c r="D27" s="260"/>
      <c r="E27" s="260"/>
      <c r="F27" s="260" t="str">
        <f t="shared" ref="F27" si="15">IF(D27="","",(D27-E27))</f>
        <v/>
      </c>
      <c r="G27" s="260"/>
      <c r="H27" s="260"/>
      <c r="I27" s="260"/>
      <c r="J27" s="260" t="str">
        <f>IF(D27="","",MIN(G27,I27))</f>
        <v/>
      </c>
      <c r="K27" s="260"/>
      <c r="L27" s="261"/>
      <c r="O27" s="367"/>
      <c r="Y27" s="368"/>
    </row>
    <row r="28" spans="2:25" ht="22.5" hidden="1" customHeight="1">
      <c r="B28" s="269"/>
      <c r="C28" s="270"/>
      <c r="D28" s="265"/>
      <c r="E28" s="265"/>
      <c r="F28" s="265" t="str">
        <f t="shared" ref="F28" si="16">IF(B28="","",(D28-E28))</f>
        <v/>
      </c>
      <c r="G28" s="265"/>
      <c r="H28" s="265"/>
      <c r="I28" s="265"/>
      <c r="J28" s="265" t="str">
        <f>IF(B28="","",MIN(G28,I28))</f>
        <v/>
      </c>
      <c r="K28" s="265"/>
      <c r="L28" s="271"/>
      <c r="O28" s="367"/>
      <c r="Y28" s="368"/>
    </row>
    <row r="29" spans="2:25" ht="22.5" hidden="1" customHeight="1">
      <c r="B29" s="267"/>
      <c r="C29" s="268"/>
      <c r="D29" s="260"/>
      <c r="E29" s="260"/>
      <c r="F29" s="260" t="str">
        <f t="shared" ref="F29" si="17">IF(D29="","",(D29-E29))</f>
        <v/>
      </c>
      <c r="G29" s="260"/>
      <c r="H29" s="260"/>
      <c r="I29" s="260"/>
      <c r="J29" s="260" t="str">
        <f>IF(D29="","",MIN(G29,I29))</f>
        <v/>
      </c>
      <c r="K29" s="260"/>
      <c r="L29" s="261"/>
      <c r="O29" s="367"/>
      <c r="Y29" s="368"/>
    </row>
    <row r="30" spans="2:25" ht="22.5" hidden="1" customHeight="1">
      <c r="B30" s="269"/>
      <c r="C30" s="270"/>
      <c r="D30" s="265"/>
      <c r="E30" s="265"/>
      <c r="F30" s="265" t="str">
        <f t="shared" ref="F30" si="18">IF(B30="","",(D30-E30))</f>
        <v/>
      </c>
      <c r="G30" s="265"/>
      <c r="H30" s="265"/>
      <c r="I30" s="265"/>
      <c r="J30" s="265" t="str">
        <f>IF(B30="","",MIN(G30,I30))</f>
        <v/>
      </c>
      <c r="K30" s="265"/>
      <c r="L30" s="271"/>
      <c r="O30" s="367"/>
      <c r="Y30" s="368"/>
    </row>
    <row r="31" spans="2:25" ht="22.5" hidden="1" customHeight="1">
      <c r="B31" s="267"/>
      <c r="C31" s="268"/>
      <c r="D31" s="260"/>
      <c r="E31" s="260"/>
      <c r="F31" s="260" t="str">
        <f t="shared" ref="F31" si="19">IF(D31="","",(D31-E31))</f>
        <v/>
      </c>
      <c r="G31" s="260"/>
      <c r="H31" s="260"/>
      <c r="I31" s="260"/>
      <c r="J31" s="260" t="str">
        <f>IF(D31="","",MIN(G31,I31))</f>
        <v/>
      </c>
      <c r="K31" s="260"/>
      <c r="L31" s="261"/>
      <c r="O31" s="367"/>
      <c r="Y31" s="368"/>
    </row>
    <row r="32" spans="2:25" ht="22.5" hidden="1" customHeight="1">
      <c r="B32" s="269"/>
      <c r="C32" s="270"/>
      <c r="D32" s="265"/>
      <c r="E32" s="265"/>
      <c r="F32" s="265" t="str">
        <f t="shared" ref="F32" si="20">IF(B32="","",(D32-E32))</f>
        <v/>
      </c>
      <c r="G32" s="265"/>
      <c r="H32" s="265"/>
      <c r="I32" s="265"/>
      <c r="J32" s="265" t="str">
        <f>IF(B32="","",MIN(G32,I32))</f>
        <v/>
      </c>
      <c r="K32" s="265"/>
      <c r="L32" s="271"/>
      <c r="O32" s="367"/>
      <c r="Y32" s="368"/>
    </row>
    <row r="33" spans="2:25" ht="22.5" hidden="1" customHeight="1">
      <c r="B33" s="267"/>
      <c r="C33" s="268"/>
      <c r="D33" s="260"/>
      <c r="E33" s="260"/>
      <c r="F33" s="260" t="str">
        <f t="shared" ref="F33" si="21">IF(D33="","",(D33-E33))</f>
        <v/>
      </c>
      <c r="G33" s="260"/>
      <c r="H33" s="260"/>
      <c r="I33" s="260"/>
      <c r="J33" s="260" t="str">
        <f>IF(D33="","",MIN(G33,I33))</f>
        <v/>
      </c>
      <c r="K33" s="260"/>
      <c r="L33" s="261"/>
      <c r="O33" s="367"/>
      <c r="Y33" s="368"/>
    </row>
    <row r="34" spans="2:25" ht="22.5" hidden="1" customHeight="1">
      <c r="B34" s="269"/>
      <c r="C34" s="270"/>
      <c r="D34" s="265"/>
      <c r="E34" s="265"/>
      <c r="F34" s="265" t="str">
        <f t="shared" ref="F34" si="22">IF(B34="","",(D34-E34))</f>
        <v/>
      </c>
      <c r="G34" s="265"/>
      <c r="H34" s="265"/>
      <c r="I34" s="265"/>
      <c r="J34" s="265" t="str">
        <f>IF(B34="","",MIN(G34,I34))</f>
        <v/>
      </c>
      <c r="K34" s="265"/>
      <c r="L34" s="271"/>
      <c r="O34" s="367"/>
      <c r="Y34" s="368"/>
    </row>
    <row r="35" spans="2:25" ht="22.5" customHeight="1">
      <c r="B35" s="267"/>
      <c r="C35" s="268"/>
      <c r="D35" s="260"/>
      <c r="E35" s="260"/>
      <c r="F35" s="260" t="str">
        <f t="shared" ref="F35" si="23">IF(D35="","",(D35-E35))</f>
        <v/>
      </c>
      <c r="G35" s="260"/>
      <c r="H35" s="260"/>
      <c r="I35" s="260"/>
      <c r="J35" s="260" t="str">
        <f>IF(D35="","",MIN(G35,I35))</f>
        <v/>
      </c>
      <c r="K35" s="260"/>
      <c r="L35" s="261"/>
      <c r="O35" s="367">
        <v>2</v>
      </c>
      <c r="P35" s="369">
        <v>29420000</v>
      </c>
      <c r="Q35" s="249">
        <f>2/15</f>
        <v>0.13333333333333333</v>
      </c>
      <c r="S35" s="249">
        <v>2</v>
      </c>
      <c r="T35" s="369">
        <v>484000</v>
      </c>
      <c r="U35" s="249">
        <f>1/5</f>
        <v>0.2</v>
      </c>
      <c r="W35" s="249">
        <v>2</v>
      </c>
      <c r="X35" s="370">
        <v>484000</v>
      </c>
      <c r="Y35" s="368">
        <f>1/5</f>
        <v>0.2</v>
      </c>
    </row>
    <row r="36" spans="2:25" ht="22.5" customHeight="1" thickBot="1">
      <c r="B36" s="272"/>
      <c r="C36" s="273"/>
      <c r="D36" s="274"/>
      <c r="E36" s="274"/>
      <c r="F36" s="274" t="str">
        <f t="shared" ref="F36" si="24">IF(B36="","",(D36-E36))</f>
        <v/>
      </c>
      <c r="G36" s="274"/>
      <c r="H36" s="274"/>
      <c r="I36" s="274"/>
      <c r="J36" s="274" t="str">
        <f>IF(B36="","",MIN(G36,I36))</f>
        <v/>
      </c>
      <c r="K36" s="274"/>
      <c r="L36" s="275"/>
      <c r="O36" s="367">
        <v>1</v>
      </c>
      <c r="P36" s="369">
        <v>14546000</v>
      </c>
      <c r="Q36" s="249">
        <f>4/15</f>
        <v>0.26666666666666666</v>
      </c>
      <c r="S36" s="249">
        <v>1</v>
      </c>
      <c r="T36" s="369">
        <v>239300</v>
      </c>
      <c r="U36" s="249">
        <f>2/5</f>
        <v>0.4</v>
      </c>
      <c r="W36" s="249">
        <v>1</v>
      </c>
      <c r="X36" s="370">
        <v>239300</v>
      </c>
      <c r="Y36" s="368">
        <f>2/5</f>
        <v>0.4</v>
      </c>
    </row>
    <row r="37" spans="2:25" ht="22.5" customHeight="1" thickTop="1" thickBot="1">
      <c r="B37" s="276" t="s">
        <v>233</v>
      </c>
      <c r="C37" s="277"/>
      <c r="D37" s="278" t="str">
        <f>IF(SUM(D7:D36)=0,"",SUM(D7:D36))</f>
        <v/>
      </c>
      <c r="E37" s="278" t="str">
        <f>IF(D37="","",SUM(E7:E36))</f>
        <v/>
      </c>
      <c r="F37" s="278" t="str">
        <f t="shared" ref="F37:K37" si="25">IF(SUM(F7:F36)=0,"",SUM(F7:F36))</f>
        <v/>
      </c>
      <c r="G37" s="278" t="str">
        <f t="shared" si="25"/>
        <v/>
      </c>
      <c r="H37" s="278"/>
      <c r="I37" s="278" t="str">
        <f t="shared" si="25"/>
        <v/>
      </c>
      <c r="J37" s="278" t="str">
        <f t="shared" si="25"/>
        <v/>
      </c>
      <c r="K37" s="278" t="str">
        <f t="shared" si="25"/>
        <v/>
      </c>
      <c r="L37" s="279"/>
      <c r="O37" s="367"/>
      <c r="X37" s="371"/>
      <c r="Y37" s="368"/>
    </row>
    <row r="38" spans="2:25" ht="15" thickTop="1" thickBot="1">
      <c r="B38" s="248"/>
      <c r="C38" s="248"/>
      <c r="O38" s="372"/>
      <c r="P38" s="373">
        <f>IF($G$8-P35*H8&gt;0,P36*Q36*H8+(P35-P36)*H8*Q35,IF($G$8-P36*H8&gt;0,P36*H8*Q36+($G$8-P36*H8)*Q35,$G$8*Q36))</f>
        <v>0</v>
      </c>
      <c r="Q38" s="374"/>
      <c r="R38" s="375"/>
      <c r="S38" s="375"/>
      <c r="T38" s="373">
        <f>IF($G$8-T35*H8&gt;0,T36*U36*H8+(T35-T36)*U35*H8,IF($G$8-T36*H8&gt;0,T36*U36*H8+($G$8-T36*H8)*U35,$G$8*U36))</f>
        <v>0</v>
      </c>
      <c r="U38" s="374"/>
      <c r="V38" s="374"/>
      <c r="W38" s="374"/>
      <c r="X38" s="376">
        <f>IF($G$8-X35*H8&gt;0,X36*Y36*H8+(X35-X36)*Y35*H8,IF($G$8-X36*H8&gt;0,X36*Y36*H8+($G$8-X36*H8)*Y35,$G$8*Y36))</f>
        <v>0</v>
      </c>
      <c r="Y38" s="377"/>
    </row>
    <row r="39" spans="2:25">
      <c r="B39" s="248"/>
      <c r="C39" s="248"/>
    </row>
    <row r="40" spans="2:25">
      <c r="B40" s="248"/>
      <c r="C40" s="248"/>
      <c r="O40" s="378" t="s">
        <v>479</v>
      </c>
      <c r="P40" s="379" t="str">
        <f ca="1">_xlfn.FORMULATEXT(P38)</f>
        <v>=IF($G$8-P35*H8&gt;0,P36*Q36*H8+(P35-P36)*H8*Q35,IF($G$8-P36*H8&gt;0,P36*H8*Q36+($G$8-P36*H8)*Q35,$G$8*Q36))</v>
      </c>
      <c r="Q40" s="283"/>
      <c r="R40" s="283"/>
      <c r="S40" s="283"/>
      <c r="T40" s="283"/>
      <c r="X40" s="283"/>
    </row>
    <row r="41" spans="2:25">
      <c r="B41" s="248"/>
      <c r="C41" s="248"/>
      <c r="O41" s="378"/>
      <c r="P41" s="379"/>
      <c r="Q41" s="283"/>
      <c r="R41" s="283"/>
      <c r="S41" s="283"/>
      <c r="T41" s="283"/>
      <c r="X41" s="283"/>
    </row>
    <row r="42" spans="2:25">
      <c r="B42" s="280"/>
      <c r="C42" s="280"/>
      <c r="O42" s="380" t="s">
        <v>477</v>
      </c>
      <c r="P42" s="381" t="str">
        <f ca="1">_xlfn.FORMULATEXT(T38)</f>
        <v>=IF($G$8-T35*H8&gt;0,T36*U36*H8+(T35-T36)*U35*H8,IF($G$8-T36*H8&gt;0,T36*U36*H8+($G$8-T36*H8)*U35,$G$8*U36))</v>
      </c>
      <c r="Q42" s="382"/>
      <c r="R42" s="283"/>
      <c r="S42" s="283"/>
      <c r="T42" s="382"/>
      <c r="U42" s="383"/>
      <c r="X42" s="382"/>
    </row>
    <row r="43" spans="2:25">
      <c r="B43" s="280"/>
      <c r="C43" s="280"/>
      <c r="O43" s="380"/>
      <c r="P43" s="381"/>
      <c r="Q43" s="382"/>
      <c r="R43" s="283"/>
      <c r="S43" s="283"/>
      <c r="T43" s="382"/>
      <c r="U43" s="383"/>
      <c r="X43" s="382"/>
    </row>
    <row r="44" spans="2:25">
      <c r="B44" s="281"/>
      <c r="C44" s="281"/>
      <c r="M44" s="384"/>
      <c r="O44" s="380" t="s">
        <v>457</v>
      </c>
      <c r="P44" s="385" t="str">
        <f ca="1">_xlfn.FORMULATEXT(X38)</f>
        <v>=IF($G$8-X35*H8&gt;0,X36*Y36*H8+(X35-X36)*Y35*H8,IF($G$8-X36*H8&gt;0,X36*Y36*H8+($G$8-X36*H8)*Y35,$G$8*Y36))</v>
      </c>
      <c r="Q44" s="283"/>
      <c r="R44" s="283"/>
      <c r="S44" s="283"/>
      <c r="T44" s="382"/>
    </row>
    <row r="45" spans="2:25">
      <c r="B45" s="281"/>
      <c r="C45" s="281"/>
      <c r="N45" s="282"/>
      <c r="P45" s="381"/>
      <c r="S45" s="283"/>
    </row>
    <row r="46" spans="2:25">
      <c r="B46" s="281"/>
      <c r="C46" s="281"/>
      <c r="N46" s="282"/>
      <c r="P46" s="381"/>
      <c r="S46" s="283"/>
    </row>
    <row r="48" spans="2:25" ht="25.5" customHeight="1">
      <c r="B48" s="281"/>
      <c r="C48" s="281"/>
      <c r="E48" s="281"/>
      <c r="F48" s="281"/>
    </row>
    <row r="49" spans="2:3">
      <c r="B49" s="281"/>
      <c r="C49" s="281"/>
    </row>
    <row r="50" spans="2:3">
      <c r="B50" s="281"/>
      <c r="C50" s="281"/>
    </row>
    <row r="51" spans="2:3">
      <c r="B51" s="281"/>
      <c r="C51" s="281"/>
    </row>
    <row r="52" spans="2:3">
      <c r="B52" s="281"/>
      <c r="C52" s="281"/>
    </row>
    <row r="53" spans="2:3">
      <c r="B53" s="281"/>
      <c r="C53" s="281"/>
    </row>
    <row r="54" spans="2:3">
      <c r="B54" s="281"/>
      <c r="C54" s="281"/>
    </row>
    <row r="55" spans="2:3">
      <c r="B55" s="281"/>
      <c r="C55" s="281"/>
    </row>
    <row r="56" spans="2:3">
      <c r="B56" s="281"/>
      <c r="C56" s="281"/>
    </row>
    <row r="57" spans="2:3">
      <c r="B57" s="284"/>
      <c r="C57" s="284"/>
    </row>
    <row r="70" spans="14:19">
      <c r="N70" s="282"/>
      <c r="O70" s="283"/>
      <c r="P70" s="283"/>
      <c r="Q70" s="283"/>
      <c r="R70" s="283"/>
      <c r="S70" s="283"/>
    </row>
    <row r="71" spans="14:19">
      <c r="N71" s="282"/>
    </row>
    <row r="72" spans="14:19">
      <c r="N72" s="282"/>
    </row>
    <row r="73" spans="14:19">
      <c r="N73" s="282"/>
    </row>
  </sheetData>
  <sheetProtection selectLockedCells="1"/>
  <mergeCells count="3">
    <mergeCell ref="B2:L2"/>
    <mergeCell ref="B4:B5"/>
    <mergeCell ref="L4:L5"/>
  </mergeCells>
  <phoneticPr fontId="4"/>
  <dataValidations count="2">
    <dataValidation type="list" allowBlank="1" showInputMessage="1" showErrorMessage="1" sqref="B29:C29 B15:C15 B13:C13 B23:C23 B25:C25 B17:C17 B19:C19 B21:C21 B33:C33 B31:C31 B27:C27 B11:C11 B35:C35 B9" xr:uid="{87855CD9-9680-46B7-8473-ADD763A3BE80}">
      <formula1>#REF!</formula1>
    </dataValidation>
    <dataValidation type="list" allowBlank="1" showInputMessage="1" showErrorMessage="1" sqref="C8" xr:uid="{45BD506F-A8A1-4120-8D5C-26F8049D2283}">
      <formula1>"病室の感染対策に係る整備,病棟の感染対策に係る整備,個人防護具保管施設の整備"</formula1>
    </dataValidation>
  </dataValidations>
  <printOptions horizontalCentered="1"/>
  <pageMargins left="0.70866141732283472" right="0.70866141732283472" top="0.94488188976377963" bottom="0.94488188976377963" header="0.31496062992125984" footer="0.31496062992125984"/>
  <pageSetup paperSize="9" scale="87"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B55D9-51E1-457C-BFF4-A45212B38006}">
  <dimension ref="A1:X90"/>
  <sheetViews>
    <sheetView view="pageBreakPreview" zoomScaleNormal="100" zoomScaleSheetLayoutView="100" workbookViewId="0">
      <selection activeCell="C5" sqref="C5"/>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23" width="9" style="4"/>
    <col min="24" max="24" width="10" style="4" customWidth="1"/>
    <col min="25" max="16384" width="9" style="4"/>
  </cols>
  <sheetData>
    <row r="1" spans="1:22" ht="19.5" customHeight="1">
      <c r="A1" s="107" t="s">
        <v>436</v>
      </c>
    </row>
    <row r="2" spans="1:22" ht="17.25" customHeight="1">
      <c r="A2" s="107"/>
      <c r="B2" s="107"/>
      <c r="C2" s="107"/>
      <c r="D2" s="455" t="s">
        <v>389</v>
      </c>
      <c r="E2" s="455"/>
      <c r="F2" s="455"/>
      <c r="G2" s="455"/>
      <c r="H2" s="455"/>
      <c r="I2" s="107"/>
      <c r="J2" s="107"/>
      <c r="K2" s="107"/>
      <c r="L2" s="107"/>
      <c r="M2" s="211"/>
      <c r="N2" s="211"/>
      <c r="O2" s="211"/>
      <c r="P2" s="211"/>
      <c r="Q2" s="211"/>
      <c r="R2" s="211"/>
      <c r="S2" s="211"/>
      <c r="T2" s="211"/>
      <c r="U2" s="211"/>
    </row>
    <row r="3" spans="1:22" ht="17.25">
      <c r="A3" s="107"/>
      <c r="B3" s="107"/>
      <c r="C3" s="107"/>
      <c r="D3" s="455"/>
      <c r="E3" s="455"/>
      <c r="F3" s="455"/>
      <c r="G3" s="455"/>
      <c r="H3" s="455"/>
      <c r="I3" s="107"/>
      <c r="J3" s="107"/>
      <c r="K3" s="107"/>
      <c r="L3" s="107"/>
      <c r="M3" s="211"/>
      <c r="N3" s="211"/>
      <c r="O3" s="211"/>
      <c r="P3" s="211"/>
      <c r="Q3" s="211"/>
      <c r="R3" s="211"/>
      <c r="S3" s="211"/>
      <c r="T3" s="211"/>
      <c r="U3" s="211"/>
    </row>
    <row r="4" spans="1:22" ht="14.25" thickBot="1">
      <c r="A4" s="5" t="s">
        <v>18</v>
      </c>
    </row>
    <row r="5" spans="1:22" s="7" customFormat="1" ht="19.5" customHeight="1" thickBot="1">
      <c r="A5" s="456" t="s">
        <v>19</v>
      </c>
      <c r="B5" s="457"/>
      <c r="C5" s="187"/>
      <c r="D5" s="6" t="s">
        <v>46</v>
      </c>
      <c r="E5" s="458" t="s">
        <v>425</v>
      </c>
      <c r="F5" s="459"/>
      <c r="G5" s="459"/>
      <c r="H5" s="459"/>
      <c r="I5" s="460"/>
      <c r="J5" s="202"/>
      <c r="K5" s="202"/>
      <c r="V5" s="7" t="s">
        <v>78</v>
      </c>
    </row>
    <row r="6" spans="1:22" s="7" customFormat="1" ht="12.75" thickBot="1">
      <c r="A6" s="3"/>
    </row>
    <row r="7" spans="1:22" s="7" customFormat="1" ht="18" customHeight="1">
      <c r="A7" s="443" t="s">
        <v>37</v>
      </c>
      <c r="B7" s="444" t="s">
        <v>38</v>
      </c>
      <c r="C7" s="445"/>
      <c r="D7" s="443" t="s">
        <v>388</v>
      </c>
      <c r="E7" s="444"/>
      <c r="F7" s="445"/>
      <c r="G7" s="461" t="s">
        <v>20</v>
      </c>
      <c r="H7" s="462"/>
      <c r="I7" s="462"/>
      <c r="J7" s="462"/>
      <c r="K7" s="462"/>
      <c r="L7" s="463"/>
      <c r="M7" s="443" t="s">
        <v>20</v>
      </c>
      <c r="N7" s="444"/>
      <c r="O7" s="444"/>
      <c r="P7" s="444"/>
      <c r="Q7" s="444"/>
      <c r="R7" s="444"/>
      <c r="S7" s="444"/>
      <c r="T7" s="444"/>
      <c r="U7" s="445"/>
    </row>
    <row r="8" spans="1:22" s="7" customFormat="1" ht="18" customHeight="1">
      <c r="A8" s="446"/>
      <c r="B8" s="441"/>
      <c r="C8" s="442"/>
      <c r="D8" s="446" t="s">
        <v>39</v>
      </c>
      <c r="E8" s="447" t="s">
        <v>40</v>
      </c>
      <c r="F8" s="442" t="s">
        <v>41</v>
      </c>
      <c r="G8" s="449" t="s">
        <v>414</v>
      </c>
      <c r="H8" s="450"/>
      <c r="I8" s="285" t="str">
        <f>IF(I32="","",ROUND(I32/F32*100,0))</f>
        <v/>
      </c>
      <c r="J8" s="451" t="s">
        <v>396</v>
      </c>
      <c r="K8" s="450"/>
      <c r="L8" s="286" t="str">
        <f>IF(I8="","",IF(I8=100,"",100-I8))</f>
        <v/>
      </c>
      <c r="M8" s="452" t="s">
        <v>421</v>
      </c>
      <c r="N8" s="453"/>
      <c r="O8" s="125" t="str">
        <f>IF(O32="","",ROUND(O32/L32*100,0))</f>
        <v/>
      </c>
      <c r="P8" s="452" t="s">
        <v>421</v>
      </c>
      <c r="Q8" s="453"/>
      <c r="R8" s="125" t="str">
        <f>IF(R32="","",ROUND(R32/O32*100,0))</f>
        <v/>
      </c>
      <c r="S8" s="454" t="s">
        <v>421</v>
      </c>
      <c r="T8" s="453"/>
      <c r="U8" s="126" t="str">
        <f>IF(O8="","",IF(O8=100,"",100-O8))</f>
        <v/>
      </c>
    </row>
    <row r="9" spans="1:22" s="7" customFormat="1" ht="18" customHeight="1" thickBot="1">
      <c r="A9" s="411"/>
      <c r="B9" s="412"/>
      <c r="C9" s="413"/>
      <c r="D9" s="411"/>
      <c r="E9" s="448"/>
      <c r="F9" s="413"/>
      <c r="G9" s="287" t="s">
        <v>39</v>
      </c>
      <c r="H9" s="288" t="s">
        <v>40</v>
      </c>
      <c r="I9" s="288" t="s">
        <v>41</v>
      </c>
      <c r="J9" s="288" t="s">
        <v>39</v>
      </c>
      <c r="K9" s="288" t="s">
        <v>40</v>
      </c>
      <c r="L9" s="289" t="s">
        <v>41</v>
      </c>
      <c r="M9" s="215" t="s">
        <v>39</v>
      </c>
      <c r="N9" s="216" t="s">
        <v>40</v>
      </c>
      <c r="O9" s="216" t="s">
        <v>41</v>
      </c>
      <c r="P9" s="215" t="s">
        <v>39</v>
      </c>
      <c r="Q9" s="216" t="s">
        <v>40</v>
      </c>
      <c r="R9" s="216" t="s">
        <v>41</v>
      </c>
      <c r="S9" s="216" t="s">
        <v>39</v>
      </c>
      <c r="T9" s="216" t="s">
        <v>40</v>
      </c>
      <c r="U9" s="217" t="s">
        <v>41</v>
      </c>
    </row>
    <row r="10" spans="1:22" s="7" customFormat="1" ht="18" customHeight="1">
      <c r="A10" s="434" t="s">
        <v>42</v>
      </c>
      <c r="B10" s="436" t="s">
        <v>44</v>
      </c>
      <c r="C10" s="8"/>
      <c r="D10" s="9" t="s">
        <v>21</v>
      </c>
      <c r="E10" s="291" t="s">
        <v>23</v>
      </c>
      <c r="F10" s="11" t="s">
        <v>25</v>
      </c>
      <c r="G10" s="290" t="s">
        <v>26</v>
      </c>
      <c r="H10" s="291" t="s">
        <v>23</v>
      </c>
      <c r="I10" s="291" t="s">
        <v>27</v>
      </c>
      <c r="J10" s="291" t="s">
        <v>21</v>
      </c>
      <c r="K10" s="291" t="s">
        <v>23</v>
      </c>
      <c r="L10" s="292" t="s">
        <v>27</v>
      </c>
      <c r="M10" s="9" t="s">
        <v>26</v>
      </c>
      <c r="N10" s="10" t="s">
        <v>23</v>
      </c>
      <c r="O10" s="10" t="s">
        <v>27</v>
      </c>
      <c r="P10" s="9" t="s">
        <v>26</v>
      </c>
      <c r="Q10" s="10" t="s">
        <v>23</v>
      </c>
      <c r="R10" s="10" t="s">
        <v>27</v>
      </c>
      <c r="S10" s="10" t="s">
        <v>21</v>
      </c>
      <c r="T10" s="10" t="s">
        <v>23</v>
      </c>
      <c r="U10" s="11" t="s">
        <v>27</v>
      </c>
    </row>
    <row r="11" spans="1:22" s="7" customFormat="1" ht="18" customHeight="1">
      <c r="A11" s="435"/>
      <c r="B11" s="437"/>
      <c r="C11" s="221" t="s">
        <v>433</v>
      </c>
      <c r="D11" s="218"/>
      <c r="E11" s="294"/>
      <c r="F11" s="220"/>
      <c r="G11" s="293"/>
      <c r="H11" s="294"/>
      <c r="I11" s="294"/>
      <c r="J11" s="294"/>
      <c r="K11" s="294"/>
      <c r="L11" s="295"/>
      <c r="M11" s="218"/>
      <c r="N11" s="219"/>
      <c r="O11" s="219"/>
      <c r="P11" s="218"/>
      <c r="Q11" s="219"/>
      <c r="R11" s="219"/>
      <c r="S11" s="219"/>
      <c r="T11" s="219"/>
      <c r="U11" s="220"/>
    </row>
    <row r="12" spans="1:22" s="7" customFormat="1" ht="18" customHeight="1">
      <c r="A12" s="419"/>
      <c r="B12" s="438"/>
      <c r="C12" s="127" t="s">
        <v>394</v>
      </c>
      <c r="D12" s="120"/>
      <c r="E12" s="297" t="str">
        <f>IF(D12="","",F12/D12)</f>
        <v/>
      </c>
      <c r="F12" s="122"/>
      <c r="G12" s="296"/>
      <c r="H12" s="297" t="str">
        <f>IF(G12="","",I12/G12)</f>
        <v/>
      </c>
      <c r="I12" s="298"/>
      <c r="J12" s="297"/>
      <c r="K12" s="297" t="str">
        <f t="shared" ref="K12:K56" si="0">IF(J12="","",L12/J12)</f>
        <v/>
      </c>
      <c r="L12" s="299"/>
      <c r="M12" s="120"/>
      <c r="N12" s="121" t="str">
        <f>IF(M12="","",O12/M12)</f>
        <v/>
      </c>
      <c r="O12" s="123"/>
      <c r="P12" s="120"/>
      <c r="Q12" s="121" t="str">
        <f>IF(P12="","",R12/P12)</f>
        <v/>
      </c>
      <c r="R12" s="123"/>
      <c r="S12" s="121"/>
      <c r="T12" s="121" t="str">
        <f t="shared" ref="T12:T56" si="1">IF(S12="","",U12/S12)</f>
        <v/>
      </c>
      <c r="U12" s="124"/>
    </row>
    <row r="13" spans="1:22" s="7" customFormat="1" ht="18" customHeight="1">
      <c r="A13" s="419"/>
      <c r="B13" s="438"/>
      <c r="C13" s="210" t="s">
        <v>395</v>
      </c>
      <c r="D13" s="189"/>
      <c r="E13" s="329" t="str">
        <f>IF(D13="","",F13/D13)</f>
        <v/>
      </c>
      <c r="F13" s="149"/>
      <c r="G13" s="300"/>
      <c r="H13" s="301" t="str">
        <f>IF(G13="","",I13/G13)</f>
        <v/>
      </c>
      <c r="I13" s="301"/>
      <c r="J13" s="302"/>
      <c r="K13" s="301" t="str">
        <f t="shared" si="0"/>
        <v/>
      </c>
      <c r="L13" s="303"/>
      <c r="M13" s="150"/>
      <c r="N13" s="148" t="str">
        <f>IF(M13="","",O13/M13)</f>
        <v/>
      </c>
      <c r="O13" s="151"/>
      <c r="P13" s="150"/>
      <c r="Q13" s="148" t="str">
        <f>IF(P13="","",R13/P13)</f>
        <v/>
      </c>
      <c r="R13" s="151"/>
      <c r="S13" s="151"/>
      <c r="T13" s="148" t="str">
        <f t="shared" si="1"/>
        <v/>
      </c>
      <c r="U13" s="149"/>
    </row>
    <row r="14" spans="1:22" s="7" customFormat="1" ht="18" customHeight="1">
      <c r="A14" s="419"/>
      <c r="B14" s="438"/>
      <c r="C14" s="213" t="s">
        <v>49</v>
      </c>
      <c r="D14" s="152"/>
      <c r="E14" s="301" t="str">
        <f t="shared" ref="E14:E56" si="2">IF(D14="","",F14/D14)</f>
        <v/>
      </c>
      <c r="F14" s="153"/>
      <c r="G14" s="304"/>
      <c r="H14" s="301" t="str">
        <f>IF(G14="","",I14/G14)</f>
        <v/>
      </c>
      <c r="I14" s="305"/>
      <c r="J14" s="301"/>
      <c r="K14" s="301" t="str">
        <f t="shared" si="0"/>
        <v/>
      </c>
      <c r="L14" s="303"/>
      <c r="M14" s="152"/>
      <c r="N14" s="148" t="str">
        <f>IF(M14="","",O14/M14)</f>
        <v/>
      </c>
      <c r="O14" s="154"/>
      <c r="P14" s="152"/>
      <c r="Q14" s="148" t="str">
        <f>IF(P14="","",R14/P14)</f>
        <v/>
      </c>
      <c r="R14" s="154"/>
      <c r="S14" s="148"/>
      <c r="T14" s="148" t="str">
        <f t="shared" si="1"/>
        <v/>
      </c>
      <c r="U14" s="153"/>
    </row>
    <row r="15" spans="1:22" s="7" customFormat="1" ht="18" customHeight="1">
      <c r="A15" s="419"/>
      <c r="B15" s="438"/>
      <c r="C15" s="127"/>
      <c r="D15" s="190"/>
      <c r="E15" s="330" t="str">
        <f t="shared" si="2"/>
        <v/>
      </c>
      <c r="F15" s="151"/>
      <c r="G15" s="306"/>
      <c r="H15" s="307" t="str">
        <f t="shared" ref="H15:H56" si="3">IF(G15="","",I15/G15)</f>
        <v/>
      </c>
      <c r="I15" s="305"/>
      <c r="J15" s="301"/>
      <c r="K15" s="301" t="str">
        <f t="shared" si="0"/>
        <v/>
      </c>
      <c r="L15" s="303"/>
      <c r="M15" s="150"/>
      <c r="N15" s="148" t="str">
        <f t="shared" ref="N15:N56" si="4">IF(M15="","",O15/M15)</f>
        <v/>
      </c>
      <c r="O15" s="155"/>
      <c r="P15" s="150"/>
      <c r="Q15" s="148" t="str">
        <f t="shared" ref="Q15:Q56" si="5">IF(P15="","",R15/P15)</f>
        <v/>
      </c>
      <c r="R15" s="155"/>
      <c r="S15" s="151"/>
      <c r="T15" s="148" t="str">
        <f t="shared" si="1"/>
        <v/>
      </c>
      <c r="U15" s="149"/>
    </row>
    <row r="16" spans="1:22" s="7" customFormat="1" ht="18" customHeight="1">
      <c r="A16" s="419"/>
      <c r="B16" s="438"/>
      <c r="C16" s="127"/>
      <c r="D16" s="190"/>
      <c r="E16" s="307" t="str">
        <f t="shared" si="2"/>
        <v/>
      </c>
      <c r="F16" s="151"/>
      <c r="G16" s="306"/>
      <c r="H16" s="307" t="str">
        <f t="shared" si="3"/>
        <v/>
      </c>
      <c r="I16" s="305"/>
      <c r="J16" s="301"/>
      <c r="K16" s="301" t="str">
        <f t="shared" si="0"/>
        <v/>
      </c>
      <c r="L16" s="303"/>
      <c r="M16" s="150"/>
      <c r="N16" s="148" t="str">
        <f t="shared" si="4"/>
        <v/>
      </c>
      <c r="O16" s="155"/>
      <c r="P16" s="150"/>
      <c r="Q16" s="148" t="str">
        <f t="shared" si="5"/>
        <v/>
      </c>
      <c r="R16" s="155"/>
      <c r="S16" s="151"/>
      <c r="T16" s="148" t="str">
        <f t="shared" si="1"/>
        <v/>
      </c>
      <c r="U16" s="149"/>
    </row>
    <row r="17" spans="1:21" s="7" customFormat="1" ht="18" customHeight="1">
      <c r="A17" s="419"/>
      <c r="B17" s="438"/>
      <c r="C17" s="127"/>
      <c r="D17" s="190"/>
      <c r="E17" s="307" t="str">
        <f t="shared" si="2"/>
        <v/>
      </c>
      <c r="F17" s="151"/>
      <c r="G17" s="306"/>
      <c r="H17" s="307" t="str">
        <f t="shared" si="3"/>
        <v/>
      </c>
      <c r="I17" s="305"/>
      <c r="J17" s="308"/>
      <c r="K17" s="305"/>
      <c r="L17" s="303"/>
      <c r="M17" s="150"/>
      <c r="N17" s="148" t="str">
        <f t="shared" si="4"/>
        <v/>
      </c>
      <c r="O17" s="155"/>
      <c r="P17" s="150"/>
      <c r="Q17" s="148" t="str">
        <f t="shared" si="5"/>
        <v/>
      </c>
      <c r="R17" s="155"/>
      <c r="S17" s="155"/>
      <c r="T17" s="154" t="str">
        <f t="shared" si="1"/>
        <v/>
      </c>
      <c r="U17" s="149"/>
    </row>
    <row r="18" spans="1:21" s="7" customFormat="1" ht="18" customHeight="1">
      <c r="A18" s="419"/>
      <c r="B18" s="438"/>
      <c r="C18" s="229"/>
      <c r="D18" s="190"/>
      <c r="E18" s="301" t="str">
        <f t="shared" si="2"/>
        <v/>
      </c>
      <c r="F18" s="151"/>
      <c r="G18" s="304"/>
      <c r="H18" s="305" t="str">
        <f t="shared" si="3"/>
        <v/>
      </c>
      <c r="I18" s="305"/>
      <c r="J18" s="305"/>
      <c r="K18" s="305" t="str">
        <f t="shared" si="0"/>
        <v/>
      </c>
      <c r="L18" s="303"/>
      <c r="M18" s="152"/>
      <c r="N18" s="154" t="str">
        <f t="shared" si="4"/>
        <v/>
      </c>
      <c r="O18" s="154"/>
      <c r="P18" s="152"/>
      <c r="Q18" s="154" t="str">
        <f t="shared" si="5"/>
        <v/>
      </c>
      <c r="R18" s="154"/>
      <c r="S18" s="154"/>
      <c r="T18" s="154" t="str">
        <f t="shared" si="1"/>
        <v/>
      </c>
      <c r="U18" s="153"/>
    </row>
    <row r="19" spans="1:21" s="7" customFormat="1" ht="18" customHeight="1">
      <c r="A19" s="419"/>
      <c r="B19" s="438"/>
      <c r="C19" s="229"/>
      <c r="D19" s="190"/>
      <c r="E19" s="301" t="str">
        <f t="shared" si="2"/>
        <v/>
      </c>
      <c r="F19" s="151"/>
      <c r="G19" s="309"/>
      <c r="H19" s="305" t="str">
        <f t="shared" si="3"/>
        <v/>
      </c>
      <c r="I19" s="305"/>
      <c r="J19" s="305"/>
      <c r="K19" s="305" t="str">
        <f t="shared" si="0"/>
        <v/>
      </c>
      <c r="L19" s="303"/>
      <c r="M19" s="156"/>
      <c r="N19" s="154" t="str">
        <f t="shared" si="4"/>
        <v/>
      </c>
      <c r="O19" s="154"/>
      <c r="P19" s="156"/>
      <c r="Q19" s="154" t="str">
        <f t="shared" si="5"/>
        <v/>
      </c>
      <c r="R19" s="154"/>
      <c r="S19" s="154"/>
      <c r="T19" s="154" t="str">
        <f t="shared" si="1"/>
        <v/>
      </c>
      <c r="U19" s="153"/>
    </row>
    <row r="20" spans="1:21" s="7" customFormat="1" ht="18" customHeight="1">
      <c r="A20" s="419"/>
      <c r="B20" s="438"/>
      <c r="C20" s="229"/>
      <c r="D20" s="190"/>
      <c r="E20" s="301" t="str">
        <f t="shared" si="2"/>
        <v/>
      </c>
      <c r="F20" s="151"/>
      <c r="G20" s="309"/>
      <c r="H20" s="305" t="str">
        <f t="shared" si="3"/>
        <v/>
      </c>
      <c r="I20" s="305"/>
      <c r="J20" s="305"/>
      <c r="K20" s="305" t="str">
        <f t="shared" si="0"/>
        <v/>
      </c>
      <c r="L20" s="303"/>
      <c r="M20" s="157"/>
      <c r="N20" s="154" t="str">
        <f t="shared" si="4"/>
        <v/>
      </c>
      <c r="O20" s="155"/>
      <c r="P20" s="157"/>
      <c r="Q20" s="154" t="str">
        <f t="shared" si="5"/>
        <v/>
      </c>
      <c r="R20" s="155"/>
      <c r="S20" s="155"/>
      <c r="T20" s="154" t="str">
        <f t="shared" si="1"/>
        <v/>
      </c>
      <c r="U20" s="149"/>
    </row>
    <row r="21" spans="1:21" s="7" customFormat="1" ht="18" customHeight="1">
      <c r="A21" s="419"/>
      <c r="B21" s="438"/>
      <c r="C21" s="229"/>
      <c r="D21" s="190"/>
      <c r="E21" s="301" t="str">
        <f t="shared" si="2"/>
        <v/>
      </c>
      <c r="F21" s="151"/>
      <c r="G21" s="309"/>
      <c r="H21" s="305" t="str">
        <f t="shared" si="3"/>
        <v/>
      </c>
      <c r="I21" s="305"/>
      <c r="J21" s="305"/>
      <c r="K21" s="305" t="str">
        <f t="shared" si="0"/>
        <v/>
      </c>
      <c r="L21" s="303"/>
      <c r="M21" s="156"/>
      <c r="N21" s="154" t="str">
        <f t="shared" si="4"/>
        <v/>
      </c>
      <c r="O21" s="154"/>
      <c r="P21" s="156"/>
      <c r="Q21" s="154" t="str">
        <f t="shared" si="5"/>
        <v/>
      </c>
      <c r="R21" s="154"/>
      <c r="S21" s="154"/>
      <c r="T21" s="154" t="str">
        <f t="shared" si="1"/>
        <v/>
      </c>
      <c r="U21" s="153"/>
    </row>
    <row r="22" spans="1:21" s="7" customFormat="1" ht="18" customHeight="1">
      <c r="A22" s="419"/>
      <c r="B22" s="438"/>
      <c r="C22" s="229"/>
      <c r="D22" s="190"/>
      <c r="E22" s="301" t="str">
        <f t="shared" si="2"/>
        <v/>
      </c>
      <c r="F22" s="151"/>
      <c r="G22" s="309"/>
      <c r="H22" s="305" t="str">
        <f t="shared" si="3"/>
        <v/>
      </c>
      <c r="I22" s="305"/>
      <c r="J22" s="305"/>
      <c r="K22" s="305" t="str">
        <f t="shared" si="0"/>
        <v/>
      </c>
      <c r="L22" s="303"/>
      <c r="M22" s="157"/>
      <c r="N22" s="154" t="str">
        <f t="shared" si="4"/>
        <v/>
      </c>
      <c r="O22" s="155"/>
      <c r="P22" s="157"/>
      <c r="Q22" s="154" t="str">
        <f t="shared" si="5"/>
        <v/>
      </c>
      <c r="R22" s="155"/>
      <c r="S22" s="155"/>
      <c r="T22" s="154" t="str">
        <f t="shared" si="1"/>
        <v/>
      </c>
      <c r="U22" s="149"/>
    </row>
    <row r="23" spans="1:21" s="7" customFormat="1" ht="18" customHeight="1">
      <c r="A23" s="419"/>
      <c r="B23" s="438"/>
      <c r="C23" s="127"/>
      <c r="D23" s="190"/>
      <c r="E23" s="301" t="str">
        <f t="shared" si="2"/>
        <v/>
      </c>
      <c r="F23" s="151"/>
      <c r="G23" s="309"/>
      <c r="H23" s="305" t="str">
        <f t="shared" si="3"/>
        <v/>
      </c>
      <c r="I23" s="305"/>
      <c r="J23" s="305"/>
      <c r="K23" s="305" t="str">
        <f t="shared" si="0"/>
        <v/>
      </c>
      <c r="L23" s="303"/>
      <c r="M23" s="157"/>
      <c r="N23" s="154" t="str">
        <f t="shared" si="4"/>
        <v/>
      </c>
      <c r="O23" s="155"/>
      <c r="P23" s="157"/>
      <c r="Q23" s="154" t="str">
        <f t="shared" si="5"/>
        <v/>
      </c>
      <c r="R23" s="155"/>
      <c r="S23" s="155"/>
      <c r="T23" s="154" t="str">
        <f t="shared" si="1"/>
        <v/>
      </c>
      <c r="U23" s="149"/>
    </row>
    <row r="24" spans="1:21" s="7" customFormat="1" ht="18" customHeight="1">
      <c r="A24" s="419"/>
      <c r="B24" s="438"/>
      <c r="C24" s="229"/>
      <c r="D24" s="190"/>
      <c r="E24" s="301" t="str">
        <f t="shared" si="2"/>
        <v/>
      </c>
      <c r="F24" s="151"/>
      <c r="G24" s="309"/>
      <c r="H24" s="305" t="str">
        <f t="shared" si="3"/>
        <v/>
      </c>
      <c r="I24" s="305"/>
      <c r="J24" s="305"/>
      <c r="K24" s="305" t="str">
        <f t="shared" si="0"/>
        <v/>
      </c>
      <c r="L24" s="303"/>
      <c r="M24" s="157"/>
      <c r="N24" s="154" t="str">
        <f t="shared" si="4"/>
        <v/>
      </c>
      <c r="O24" s="155"/>
      <c r="P24" s="157"/>
      <c r="Q24" s="154" t="str">
        <f t="shared" si="5"/>
        <v/>
      </c>
      <c r="R24" s="155"/>
      <c r="S24" s="155"/>
      <c r="T24" s="154" t="str">
        <f t="shared" si="1"/>
        <v/>
      </c>
      <c r="U24" s="149"/>
    </row>
    <row r="25" spans="1:21" s="7" customFormat="1" ht="18" customHeight="1">
      <c r="A25" s="419"/>
      <c r="B25" s="438"/>
      <c r="C25" s="229"/>
      <c r="D25" s="190"/>
      <c r="E25" s="301" t="str">
        <f t="shared" si="2"/>
        <v/>
      </c>
      <c r="F25" s="151"/>
      <c r="G25" s="309"/>
      <c r="H25" s="305" t="str">
        <f t="shared" si="3"/>
        <v/>
      </c>
      <c r="I25" s="305"/>
      <c r="J25" s="305"/>
      <c r="K25" s="305" t="str">
        <f t="shared" si="0"/>
        <v/>
      </c>
      <c r="L25" s="303"/>
      <c r="M25" s="222"/>
      <c r="N25" s="154" t="str">
        <f t="shared" si="4"/>
        <v/>
      </c>
      <c r="O25" s="223"/>
      <c r="P25" s="222"/>
      <c r="Q25" s="154" t="str">
        <f t="shared" si="5"/>
        <v/>
      </c>
      <c r="R25" s="223"/>
      <c r="S25" s="223"/>
      <c r="T25" s="154" t="str">
        <f t="shared" si="1"/>
        <v/>
      </c>
      <c r="U25" s="224"/>
    </row>
    <row r="26" spans="1:21" s="7" customFormat="1" ht="18" customHeight="1">
      <c r="A26" s="419"/>
      <c r="B26" s="438"/>
      <c r="C26" s="229"/>
      <c r="D26" s="190"/>
      <c r="E26" s="301" t="str">
        <f t="shared" si="2"/>
        <v/>
      </c>
      <c r="F26" s="151"/>
      <c r="G26" s="309"/>
      <c r="H26" s="305" t="str">
        <f t="shared" si="3"/>
        <v/>
      </c>
      <c r="I26" s="305"/>
      <c r="J26" s="305"/>
      <c r="K26" s="305" t="str">
        <f t="shared" si="0"/>
        <v/>
      </c>
      <c r="L26" s="303"/>
      <c r="M26" s="222"/>
      <c r="N26" s="154" t="str">
        <f t="shared" si="4"/>
        <v/>
      </c>
      <c r="O26" s="223"/>
      <c r="P26" s="222"/>
      <c r="Q26" s="154" t="str">
        <f t="shared" si="5"/>
        <v/>
      </c>
      <c r="R26" s="223"/>
      <c r="S26" s="223"/>
      <c r="T26" s="154" t="str">
        <f t="shared" si="1"/>
        <v/>
      </c>
      <c r="U26" s="224"/>
    </row>
    <row r="27" spans="1:21" s="7" customFormat="1" ht="18" customHeight="1">
      <c r="A27" s="419"/>
      <c r="B27" s="438"/>
      <c r="C27" s="229"/>
      <c r="D27" s="190"/>
      <c r="E27" s="305" t="str">
        <f t="shared" si="2"/>
        <v/>
      </c>
      <c r="F27" s="151"/>
      <c r="G27" s="309"/>
      <c r="H27" s="305" t="str">
        <f t="shared" si="3"/>
        <v/>
      </c>
      <c r="I27" s="305"/>
      <c r="J27" s="305"/>
      <c r="K27" s="305" t="str">
        <f t="shared" si="0"/>
        <v/>
      </c>
      <c r="L27" s="303"/>
      <c r="M27" s="157"/>
      <c r="N27" s="154" t="str">
        <f t="shared" si="4"/>
        <v/>
      </c>
      <c r="O27" s="155"/>
      <c r="P27" s="157"/>
      <c r="Q27" s="154" t="str">
        <f t="shared" si="5"/>
        <v/>
      </c>
      <c r="R27" s="155"/>
      <c r="S27" s="155"/>
      <c r="T27" s="154" t="str">
        <f t="shared" si="1"/>
        <v/>
      </c>
      <c r="U27" s="149"/>
    </row>
    <row r="28" spans="1:21" s="7" customFormat="1" ht="18" customHeight="1">
      <c r="A28" s="419"/>
      <c r="B28" s="438"/>
      <c r="C28" s="229"/>
      <c r="D28" s="190"/>
      <c r="E28" s="305" t="str">
        <f t="shared" si="2"/>
        <v/>
      </c>
      <c r="F28" s="151"/>
      <c r="G28" s="309"/>
      <c r="H28" s="305"/>
      <c r="I28" s="305"/>
      <c r="J28" s="305"/>
      <c r="K28" s="305"/>
      <c r="L28" s="303"/>
      <c r="M28" s="222"/>
      <c r="N28" s="154"/>
      <c r="O28" s="223"/>
      <c r="P28" s="222"/>
      <c r="Q28" s="154"/>
      <c r="R28" s="223"/>
      <c r="S28" s="223"/>
      <c r="T28" s="154"/>
      <c r="U28" s="224"/>
    </row>
    <row r="29" spans="1:21" s="7" customFormat="1" ht="18" customHeight="1">
      <c r="A29" s="419"/>
      <c r="B29" s="438"/>
      <c r="C29" s="127"/>
      <c r="D29" s="190"/>
      <c r="E29" s="305"/>
      <c r="F29" s="151"/>
      <c r="G29" s="309"/>
      <c r="H29" s="305"/>
      <c r="I29" s="305"/>
      <c r="J29" s="305"/>
      <c r="K29" s="305"/>
      <c r="L29" s="303"/>
      <c r="M29" s="157"/>
      <c r="N29" s="154"/>
      <c r="O29" s="155"/>
      <c r="P29" s="157"/>
      <c r="Q29" s="154"/>
      <c r="R29" s="155"/>
      <c r="S29" s="155"/>
      <c r="T29" s="154"/>
      <c r="U29" s="149"/>
    </row>
    <row r="30" spans="1:21" s="7" customFormat="1" ht="18" customHeight="1">
      <c r="A30" s="419"/>
      <c r="B30" s="438"/>
      <c r="C30" s="127"/>
      <c r="D30" s="150"/>
      <c r="E30" s="305" t="str">
        <f t="shared" si="2"/>
        <v/>
      </c>
      <c r="F30" s="151"/>
      <c r="G30" s="309"/>
      <c r="H30" s="305"/>
      <c r="I30" s="305"/>
      <c r="J30" s="305"/>
      <c r="K30" s="305"/>
      <c r="L30" s="303"/>
      <c r="M30" s="157"/>
      <c r="N30" s="154"/>
      <c r="O30" s="155"/>
      <c r="P30" s="157"/>
      <c r="Q30" s="154"/>
      <c r="R30" s="155"/>
      <c r="S30" s="155"/>
      <c r="T30" s="154"/>
      <c r="U30" s="149"/>
    </row>
    <row r="31" spans="1:21" s="7" customFormat="1" ht="18" customHeight="1">
      <c r="A31" s="419"/>
      <c r="B31" s="438"/>
      <c r="C31" s="127"/>
      <c r="D31" s="150"/>
      <c r="E31" s="305" t="str">
        <f t="shared" si="2"/>
        <v/>
      </c>
      <c r="F31" s="158"/>
      <c r="G31" s="309"/>
      <c r="H31" s="305"/>
      <c r="I31" s="305"/>
      <c r="J31" s="305"/>
      <c r="K31" s="305"/>
      <c r="L31" s="303"/>
      <c r="M31" s="157"/>
      <c r="N31" s="154"/>
      <c r="O31" s="155"/>
      <c r="P31" s="157"/>
      <c r="Q31" s="154"/>
      <c r="R31" s="155"/>
      <c r="S31" s="155"/>
      <c r="T31" s="154"/>
      <c r="U31" s="149"/>
    </row>
    <row r="32" spans="1:21" s="7" customFormat="1" ht="18" customHeight="1">
      <c r="A32" s="419"/>
      <c r="B32" s="438"/>
      <c r="C32" s="212" t="s">
        <v>53</v>
      </c>
      <c r="D32" s="332">
        <f>SUM(D11:D31)</f>
        <v>0</v>
      </c>
      <c r="E32" s="311" t="e">
        <f t="shared" si="2"/>
        <v>#VALUE!</v>
      </c>
      <c r="F32" s="160" t="str">
        <f>IF(SUM(F12:F31)=0,"",SUM(F12:F31))</f>
        <v/>
      </c>
      <c r="G32" s="310"/>
      <c r="H32" s="311" t="str">
        <f t="shared" si="3"/>
        <v/>
      </c>
      <c r="I32" s="311" t="str">
        <f>IF(SUM(I12:I31)=0,"",SUM(I12:I31))</f>
        <v/>
      </c>
      <c r="J32" s="311"/>
      <c r="K32" s="311" t="str">
        <f t="shared" si="0"/>
        <v/>
      </c>
      <c r="L32" s="312" t="str">
        <f>IF(SUM(L12:L31)=0,"",SUM(L12:L31))</f>
        <v/>
      </c>
      <c r="M32" s="161"/>
      <c r="N32" s="159" t="str">
        <f t="shared" si="4"/>
        <v/>
      </c>
      <c r="O32" s="159" t="str">
        <f>IF(SUM(O12:O31)=0,"",SUM(O12:O31))</f>
        <v/>
      </c>
      <c r="P32" s="161"/>
      <c r="Q32" s="159" t="str">
        <f t="shared" si="5"/>
        <v/>
      </c>
      <c r="R32" s="159" t="str">
        <f>IF(SUM(R12:R31)=0,"",SUM(R12:R31))</f>
        <v/>
      </c>
      <c r="S32" s="162"/>
      <c r="T32" s="159" t="str">
        <f t="shared" si="1"/>
        <v/>
      </c>
      <c r="U32" s="160" t="str">
        <f>IF(SUM(U12:U31)=0,"",SUM(U12:U31))</f>
        <v/>
      </c>
    </row>
    <row r="33" spans="1:24" s="7" customFormat="1" ht="18" customHeight="1">
      <c r="A33" s="419"/>
      <c r="B33" s="438" t="s">
        <v>45</v>
      </c>
      <c r="C33" s="129"/>
      <c r="D33" s="163"/>
      <c r="E33" s="314" t="str">
        <f t="shared" si="2"/>
        <v/>
      </c>
      <c r="F33" s="165"/>
      <c r="G33" s="313"/>
      <c r="H33" s="314" t="str">
        <f t="shared" si="3"/>
        <v/>
      </c>
      <c r="I33" s="314"/>
      <c r="J33" s="314"/>
      <c r="K33" s="314" t="str">
        <f t="shared" si="0"/>
        <v/>
      </c>
      <c r="L33" s="315"/>
      <c r="M33" s="163"/>
      <c r="N33" s="164" t="str">
        <f t="shared" si="4"/>
        <v/>
      </c>
      <c r="O33" s="166"/>
      <c r="P33" s="163"/>
      <c r="Q33" s="164" t="str">
        <f t="shared" si="5"/>
        <v/>
      </c>
      <c r="R33" s="166"/>
      <c r="S33" s="166"/>
      <c r="T33" s="164" t="str">
        <f t="shared" si="1"/>
        <v/>
      </c>
      <c r="U33" s="165"/>
    </row>
    <row r="34" spans="1:24" s="7" customFormat="1" ht="18" customHeight="1">
      <c r="A34" s="419"/>
      <c r="B34" s="438"/>
      <c r="C34" s="130"/>
      <c r="D34" s="167"/>
      <c r="E34" s="317" t="str">
        <f t="shared" si="2"/>
        <v/>
      </c>
      <c r="F34" s="169"/>
      <c r="G34" s="316"/>
      <c r="H34" s="317" t="str">
        <f t="shared" si="3"/>
        <v/>
      </c>
      <c r="I34" s="317"/>
      <c r="J34" s="317"/>
      <c r="K34" s="317" t="str">
        <f t="shared" si="0"/>
        <v/>
      </c>
      <c r="L34" s="318"/>
      <c r="M34" s="167"/>
      <c r="N34" s="168" t="str">
        <f t="shared" si="4"/>
        <v/>
      </c>
      <c r="O34" s="170"/>
      <c r="P34" s="167"/>
      <c r="Q34" s="168" t="str">
        <f t="shared" si="5"/>
        <v/>
      </c>
      <c r="R34" s="170"/>
      <c r="S34" s="170"/>
      <c r="T34" s="168" t="str">
        <f t="shared" si="1"/>
        <v/>
      </c>
      <c r="U34" s="169"/>
    </row>
    <row r="35" spans="1:24" s="7" customFormat="1" ht="18" customHeight="1">
      <c r="A35" s="419"/>
      <c r="B35" s="438"/>
      <c r="C35" s="130"/>
      <c r="D35" s="167"/>
      <c r="E35" s="317" t="str">
        <f t="shared" si="2"/>
        <v/>
      </c>
      <c r="F35" s="169"/>
      <c r="G35" s="316"/>
      <c r="H35" s="317" t="str">
        <f t="shared" si="3"/>
        <v/>
      </c>
      <c r="I35" s="317"/>
      <c r="J35" s="317"/>
      <c r="K35" s="317" t="str">
        <f t="shared" si="0"/>
        <v/>
      </c>
      <c r="L35" s="318"/>
      <c r="M35" s="167"/>
      <c r="N35" s="168" t="str">
        <f t="shared" si="4"/>
        <v/>
      </c>
      <c r="O35" s="170"/>
      <c r="P35" s="167"/>
      <c r="Q35" s="168" t="str">
        <f t="shared" si="5"/>
        <v/>
      </c>
      <c r="R35" s="170"/>
      <c r="S35" s="170"/>
      <c r="T35" s="168" t="str">
        <f t="shared" si="1"/>
        <v/>
      </c>
      <c r="U35" s="169"/>
    </row>
    <row r="36" spans="1:24" s="7" customFormat="1" ht="18" customHeight="1">
      <c r="A36" s="419"/>
      <c r="B36" s="438"/>
      <c r="C36" s="130"/>
      <c r="D36" s="167"/>
      <c r="E36" s="317" t="str">
        <f t="shared" si="2"/>
        <v/>
      </c>
      <c r="F36" s="169"/>
      <c r="G36" s="316"/>
      <c r="H36" s="317" t="str">
        <f t="shared" si="3"/>
        <v/>
      </c>
      <c r="I36" s="317"/>
      <c r="J36" s="317"/>
      <c r="K36" s="317" t="str">
        <f t="shared" si="0"/>
        <v/>
      </c>
      <c r="L36" s="318"/>
      <c r="M36" s="167"/>
      <c r="N36" s="168" t="str">
        <f t="shared" si="4"/>
        <v/>
      </c>
      <c r="O36" s="170"/>
      <c r="P36" s="167"/>
      <c r="Q36" s="168" t="str">
        <f t="shared" si="5"/>
        <v/>
      </c>
      <c r="R36" s="170"/>
      <c r="S36" s="170"/>
      <c r="T36" s="168" t="str">
        <f t="shared" si="1"/>
        <v/>
      </c>
      <c r="U36" s="169"/>
      <c r="V36" s="439" t="s">
        <v>82</v>
      </c>
      <c r="W36" s="440"/>
      <c r="X36" s="440"/>
    </row>
    <row r="37" spans="1:24" s="7" customFormat="1" ht="18" customHeight="1">
      <c r="A37" s="419"/>
      <c r="B37" s="438"/>
      <c r="C37" s="131"/>
      <c r="D37" s="171"/>
      <c r="E37" s="320" t="str">
        <f t="shared" si="2"/>
        <v/>
      </c>
      <c r="F37" s="173"/>
      <c r="G37" s="319"/>
      <c r="H37" s="320" t="str">
        <f t="shared" si="3"/>
        <v/>
      </c>
      <c r="I37" s="320"/>
      <c r="J37" s="320"/>
      <c r="K37" s="320" t="str">
        <f t="shared" si="0"/>
        <v/>
      </c>
      <c r="L37" s="321"/>
      <c r="M37" s="171"/>
      <c r="N37" s="172" t="str">
        <f t="shared" si="4"/>
        <v/>
      </c>
      <c r="O37" s="174"/>
      <c r="P37" s="171"/>
      <c r="Q37" s="172" t="str">
        <f t="shared" si="5"/>
        <v/>
      </c>
      <c r="R37" s="174"/>
      <c r="S37" s="174"/>
      <c r="T37" s="172" t="str">
        <f t="shared" si="1"/>
        <v/>
      </c>
      <c r="U37" s="173"/>
      <c r="V37" s="439"/>
      <c r="W37" s="440"/>
      <c r="X37" s="440"/>
    </row>
    <row r="38" spans="1:24" s="7" customFormat="1" ht="18" customHeight="1">
      <c r="A38" s="419"/>
      <c r="B38" s="438"/>
      <c r="C38" s="214" t="s">
        <v>53</v>
      </c>
      <c r="D38" s="333">
        <f>SUM(D33:D37)</f>
        <v>0</v>
      </c>
      <c r="E38" s="311" t="e">
        <f t="shared" si="2"/>
        <v>#VALUE!</v>
      </c>
      <c r="F38" s="160" t="str">
        <f>IF(SUM(F33:F37)=0,"",(SUM(F33:F37)))</f>
        <v/>
      </c>
      <c r="G38" s="310"/>
      <c r="H38" s="311" t="str">
        <f t="shared" si="3"/>
        <v/>
      </c>
      <c r="I38" s="311" t="str">
        <f>IF(SUM(I33:I37)=0,"",(SUM(I33:I37)))</f>
        <v/>
      </c>
      <c r="J38" s="311"/>
      <c r="K38" s="311" t="str">
        <f t="shared" si="0"/>
        <v/>
      </c>
      <c r="L38" s="312" t="str">
        <f>IF(SUM(L33:L37)=0,"",(SUM(L33:L37)))</f>
        <v/>
      </c>
      <c r="M38" s="161"/>
      <c r="N38" s="159" t="str">
        <f t="shared" si="4"/>
        <v/>
      </c>
      <c r="O38" s="159" t="str">
        <f>IF(SUM(O33:O37)=0,"",(SUM(O33:O37)))</f>
        <v/>
      </c>
      <c r="P38" s="161"/>
      <c r="Q38" s="159" t="str">
        <f t="shared" si="5"/>
        <v/>
      </c>
      <c r="R38" s="159" t="str">
        <f>IF(SUM(R33:R37)=0,"",(SUM(R33:R37)))</f>
        <v/>
      </c>
      <c r="S38" s="162"/>
      <c r="T38" s="159" t="str">
        <f t="shared" si="1"/>
        <v/>
      </c>
      <c r="U38" s="160" t="str">
        <f>IF(SUM(U33:U37)=0,"",(SUM(U33:U37)))</f>
        <v/>
      </c>
    </row>
    <row r="39" spans="1:24" s="7" customFormat="1" ht="18" customHeight="1">
      <c r="A39" s="419"/>
      <c r="B39" s="441" t="s">
        <v>51</v>
      </c>
      <c r="C39" s="442"/>
      <c r="D39" s="333">
        <f>D32+D38</f>
        <v>0</v>
      </c>
      <c r="E39" s="311" t="e">
        <f t="shared" si="2"/>
        <v>#VALUE!</v>
      </c>
      <c r="F39" s="160" t="str">
        <f>IF(F32="","",IF(F38="",F32,F32+F38))</f>
        <v/>
      </c>
      <c r="G39" s="310"/>
      <c r="H39" s="311" t="str">
        <f t="shared" si="3"/>
        <v/>
      </c>
      <c r="I39" s="311" t="str">
        <f>IF(I32="","",IF(I38="",I32,I32+I38))</f>
        <v/>
      </c>
      <c r="J39" s="311"/>
      <c r="K39" s="311" t="str">
        <f t="shared" si="0"/>
        <v/>
      </c>
      <c r="L39" s="312" t="str">
        <f>IF(L32="","",IF(L38="",L32,L32+L38))</f>
        <v/>
      </c>
      <c r="M39" s="161"/>
      <c r="N39" s="159" t="str">
        <f t="shared" si="4"/>
        <v/>
      </c>
      <c r="O39" s="159" t="str">
        <f>IF(O32="","",IF(O38="",O32,O32+O38))</f>
        <v/>
      </c>
      <c r="P39" s="161"/>
      <c r="Q39" s="159" t="str">
        <f t="shared" si="5"/>
        <v/>
      </c>
      <c r="R39" s="159" t="str">
        <f>IF(R32="","",IF(R38="",R32,R32+R38))</f>
        <v/>
      </c>
      <c r="S39" s="162"/>
      <c r="T39" s="159" t="str">
        <f t="shared" si="1"/>
        <v/>
      </c>
      <c r="U39" s="160" t="str">
        <f>IF(U32="","",IF(U38="",U32,U32+U38))</f>
        <v/>
      </c>
    </row>
    <row r="40" spans="1:24" s="7" customFormat="1" ht="18" customHeight="1">
      <c r="A40" s="419" t="s">
        <v>43</v>
      </c>
      <c r="B40" s="421" t="s">
        <v>394</v>
      </c>
      <c r="C40" s="402"/>
      <c r="D40" s="175"/>
      <c r="E40" s="314" t="str">
        <f t="shared" si="2"/>
        <v/>
      </c>
      <c r="F40" s="176"/>
      <c r="G40" s="313"/>
      <c r="H40" s="314" t="str">
        <f t="shared" si="3"/>
        <v/>
      </c>
      <c r="I40" s="314"/>
      <c r="J40" s="314"/>
      <c r="K40" s="314" t="str">
        <f t="shared" si="0"/>
        <v/>
      </c>
      <c r="L40" s="315"/>
      <c r="M40" s="175"/>
      <c r="N40" s="164" t="str">
        <f t="shared" si="4"/>
        <v/>
      </c>
      <c r="O40" s="164"/>
      <c r="P40" s="175"/>
      <c r="Q40" s="164" t="str">
        <f t="shared" si="5"/>
        <v/>
      </c>
      <c r="R40" s="164"/>
      <c r="S40" s="164"/>
      <c r="T40" s="164" t="str">
        <f t="shared" si="1"/>
        <v/>
      </c>
      <c r="U40" s="176"/>
    </row>
    <row r="41" spans="1:24" s="7" customFormat="1" ht="18" customHeight="1">
      <c r="A41" s="419"/>
      <c r="B41" s="421" t="s">
        <v>395</v>
      </c>
      <c r="C41" s="402"/>
      <c r="D41" s="177"/>
      <c r="E41" s="317" t="str">
        <f t="shared" si="2"/>
        <v/>
      </c>
      <c r="F41" s="178"/>
      <c r="G41" s="316"/>
      <c r="H41" s="317" t="str">
        <f t="shared" si="3"/>
        <v/>
      </c>
      <c r="I41" s="317"/>
      <c r="J41" s="317"/>
      <c r="K41" s="317" t="str">
        <f t="shared" si="0"/>
        <v/>
      </c>
      <c r="L41" s="318"/>
      <c r="M41" s="177"/>
      <c r="N41" s="168" t="str">
        <f t="shared" si="4"/>
        <v/>
      </c>
      <c r="O41" s="168"/>
      <c r="P41" s="177"/>
      <c r="Q41" s="168" t="str">
        <f t="shared" si="5"/>
        <v/>
      </c>
      <c r="R41" s="168"/>
      <c r="S41" s="168"/>
      <c r="T41" s="168" t="str">
        <f t="shared" si="1"/>
        <v/>
      </c>
      <c r="U41" s="178"/>
    </row>
    <row r="42" spans="1:24" s="7" customFormat="1" ht="18" customHeight="1">
      <c r="A42" s="419"/>
      <c r="B42" s="12" t="s">
        <v>48</v>
      </c>
      <c r="C42" s="127"/>
      <c r="D42" s="167"/>
      <c r="E42" s="317" t="str">
        <f t="shared" si="2"/>
        <v/>
      </c>
      <c r="F42" s="169"/>
      <c r="G42" s="316"/>
      <c r="H42" s="317" t="str">
        <f t="shared" si="3"/>
        <v/>
      </c>
      <c r="I42" s="317"/>
      <c r="J42" s="317"/>
      <c r="K42" s="317" t="str">
        <f t="shared" si="0"/>
        <v/>
      </c>
      <c r="L42" s="318"/>
      <c r="M42" s="167"/>
      <c r="N42" s="168" t="str">
        <f t="shared" si="4"/>
        <v/>
      </c>
      <c r="O42" s="170"/>
      <c r="P42" s="167"/>
      <c r="Q42" s="168" t="str">
        <f t="shared" si="5"/>
        <v/>
      </c>
      <c r="R42" s="170"/>
      <c r="S42" s="170"/>
      <c r="T42" s="168" t="str">
        <f t="shared" si="1"/>
        <v/>
      </c>
      <c r="U42" s="169"/>
    </row>
    <row r="43" spans="1:24" s="7" customFormat="1" ht="18" customHeight="1">
      <c r="A43" s="419"/>
      <c r="B43" s="12" t="s">
        <v>48</v>
      </c>
      <c r="C43" s="127"/>
      <c r="D43" s="167"/>
      <c r="E43" s="317" t="str">
        <f t="shared" si="2"/>
        <v/>
      </c>
      <c r="F43" s="169"/>
      <c r="G43" s="316"/>
      <c r="H43" s="317" t="str">
        <f t="shared" si="3"/>
        <v/>
      </c>
      <c r="I43" s="317"/>
      <c r="J43" s="317"/>
      <c r="K43" s="317" t="str">
        <f t="shared" si="0"/>
        <v/>
      </c>
      <c r="L43" s="318"/>
      <c r="M43" s="167"/>
      <c r="N43" s="168" t="str">
        <f t="shared" si="4"/>
        <v/>
      </c>
      <c r="O43" s="170"/>
      <c r="P43" s="167"/>
      <c r="Q43" s="168" t="str">
        <f t="shared" si="5"/>
        <v/>
      </c>
      <c r="R43" s="170"/>
      <c r="S43" s="170"/>
      <c r="T43" s="168" t="str">
        <f t="shared" si="1"/>
        <v/>
      </c>
      <c r="U43" s="169"/>
    </row>
    <row r="44" spans="1:24" s="7" customFormat="1" ht="18" customHeight="1">
      <c r="A44" s="419"/>
      <c r="B44" s="13" t="s">
        <v>47</v>
      </c>
      <c r="C44" s="127"/>
      <c r="D44" s="167"/>
      <c r="E44" s="317" t="str">
        <f t="shared" si="2"/>
        <v/>
      </c>
      <c r="F44" s="169"/>
      <c r="G44" s="316"/>
      <c r="H44" s="317" t="str">
        <f t="shared" si="3"/>
        <v/>
      </c>
      <c r="I44" s="317"/>
      <c r="J44" s="317"/>
      <c r="K44" s="317" t="str">
        <f t="shared" si="0"/>
        <v/>
      </c>
      <c r="L44" s="318"/>
      <c r="M44" s="167"/>
      <c r="N44" s="168" t="str">
        <f t="shared" si="4"/>
        <v/>
      </c>
      <c r="O44" s="170"/>
      <c r="P44" s="167"/>
      <c r="Q44" s="168" t="str">
        <f t="shared" si="5"/>
        <v/>
      </c>
      <c r="R44" s="170"/>
      <c r="S44" s="170"/>
      <c r="T44" s="168" t="str">
        <f t="shared" si="1"/>
        <v/>
      </c>
      <c r="U44" s="169"/>
    </row>
    <row r="45" spans="1:24" s="7" customFormat="1" ht="18" customHeight="1">
      <c r="A45" s="419"/>
      <c r="B45" s="401" t="s">
        <v>432</v>
      </c>
      <c r="C45" s="402"/>
      <c r="D45" s="167"/>
      <c r="E45" s="317"/>
      <c r="F45" s="169"/>
      <c r="G45" s="316"/>
      <c r="H45" s="317"/>
      <c r="I45" s="317"/>
      <c r="J45" s="317"/>
      <c r="K45" s="317"/>
      <c r="L45" s="318"/>
      <c r="M45" s="167"/>
      <c r="N45" s="168"/>
      <c r="O45" s="170"/>
      <c r="P45" s="167"/>
      <c r="Q45" s="168"/>
      <c r="R45" s="170"/>
      <c r="S45" s="170"/>
      <c r="T45" s="168"/>
      <c r="U45" s="169"/>
    </row>
    <row r="46" spans="1:24" s="7" customFormat="1" ht="18" customHeight="1">
      <c r="A46" s="419"/>
      <c r="B46" s="401" t="s">
        <v>434</v>
      </c>
      <c r="C46" s="402"/>
      <c r="D46" s="167"/>
      <c r="E46" s="317"/>
      <c r="F46" s="169"/>
      <c r="G46" s="316"/>
      <c r="H46" s="317"/>
      <c r="I46" s="317"/>
      <c r="J46" s="317"/>
      <c r="K46" s="317"/>
      <c r="L46" s="318"/>
      <c r="M46" s="167"/>
      <c r="N46" s="168"/>
      <c r="O46" s="170"/>
      <c r="P46" s="167"/>
      <c r="Q46" s="168"/>
      <c r="R46" s="170"/>
      <c r="S46" s="170"/>
      <c r="T46" s="168"/>
      <c r="U46" s="169"/>
    </row>
    <row r="47" spans="1:24" s="7" customFormat="1" ht="18" customHeight="1">
      <c r="A47" s="419"/>
      <c r="B47" s="13" t="s">
        <v>47</v>
      </c>
      <c r="C47" s="127"/>
      <c r="D47" s="167"/>
      <c r="E47" s="317"/>
      <c r="F47" s="169"/>
      <c r="G47" s="316"/>
      <c r="H47" s="317"/>
      <c r="I47" s="317"/>
      <c r="J47" s="317"/>
      <c r="K47" s="317"/>
      <c r="L47" s="318"/>
      <c r="M47" s="167"/>
      <c r="N47" s="168"/>
      <c r="O47" s="170"/>
      <c r="P47" s="167"/>
      <c r="Q47" s="168"/>
      <c r="R47" s="170"/>
      <c r="S47" s="170"/>
      <c r="T47" s="168"/>
      <c r="U47" s="169"/>
    </row>
    <row r="48" spans="1:24" s="7" customFormat="1" ht="18" customHeight="1">
      <c r="A48" s="419"/>
      <c r="B48" s="13" t="s">
        <v>47</v>
      </c>
      <c r="C48" s="127"/>
      <c r="D48" s="167"/>
      <c r="E48" s="317"/>
      <c r="F48" s="169"/>
      <c r="G48" s="316"/>
      <c r="H48" s="317"/>
      <c r="I48" s="317"/>
      <c r="J48" s="317"/>
      <c r="K48" s="317"/>
      <c r="L48" s="318"/>
      <c r="M48" s="167"/>
      <c r="N48" s="168"/>
      <c r="O48" s="170"/>
      <c r="P48" s="167"/>
      <c r="Q48" s="168"/>
      <c r="R48" s="170"/>
      <c r="S48" s="170"/>
      <c r="T48" s="168"/>
      <c r="U48" s="169"/>
    </row>
    <row r="49" spans="1:21" s="7" customFormat="1" ht="18" customHeight="1">
      <c r="A49" s="419"/>
      <c r="B49" s="13" t="s">
        <v>47</v>
      </c>
      <c r="C49" s="127"/>
      <c r="D49" s="167"/>
      <c r="E49" s="317"/>
      <c r="F49" s="169"/>
      <c r="G49" s="316"/>
      <c r="H49" s="317"/>
      <c r="I49" s="317"/>
      <c r="J49" s="317"/>
      <c r="K49" s="317"/>
      <c r="L49" s="318"/>
      <c r="M49" s="167"/>
      <c r="N49" s="168"/>
      <c r="O49" s="170"/>
      <c r="P49" s="167"/>
      <c r="Q49" s="168"/>
      <c r="R49" s="170"/>
      <c r="S49" s="170"/>
      <c r="T49" s="168"/>
      <c r="U49" s="169"/>
    </row>
    <row r="50" spans="1:21" s="7" customFormat="1" ht="18" customHeight="1">
      <c r="A50" s="419"/>
      <c r="B50" s="422" t="s">
        <v>50</v>
      </c>
      <c r="C50" s="423"/>
      <c r="D50" s="177"/>
      <c r="E50" s="317" t="str">
        <f t="shared" si="2"/>
        <v/>
      </c>
      <c r="F50" s="178"/>
      <c r="G50" s="316"/>
      <c r="H50" s="317" t="str">
        <f t="shared" si="3"/>
        <v/>
      </c>
      <c r="I50" s="317"/>
      <c r="J50" s="317"/>
      <c r="K50" s="317" t="str">
        <f t="shared" si="0"/>
        <v/>
      </c>
      <c r="L50" s="318"/>
      <c r="M50" s="177"/>
      <c r="N50" s="168" t="str">
        <f t="shared" si="4"/>
        <v/>
      </c>
      <c r="O50" s="168"/>
      <c r="P50" s="177"/>
      <c r="Q50" s="168" t="str">
        <f t="shared" si="5"/>
        <v/>
      </c>
      <c r="R50" s="168"/>
      <c r="S50" s="168"/>
      <c r="T50" s="168" t="str">
        <f t="shared" si="1"/>
        <v/>
      </c>
      <c r="U50" s="178"/>
    </row>
    <row r="51" spans="1:21" s="7" customFormat="1" ht="18" customHeight="1">
      <c r="A51" s="419"/>
      <c r="B51" s="421"/>
      <c r="C51" s="402"/>
      <c r="D51" s="177"/>
      <c r="E51" s="317" t="str">
        <f t="shared" si="2"/>
        <v/>
      </c>
      <c r="F51" s="178"/>
      <c r="G51" s="316"/>
      <c r="H51" s="317" t="str">
        <f t="shared" si="3"/>
        <v/>
      </c>
      <c r="I51" s="317"/>
      <c r="J51" s="317"/>
      <c r="K51" s="317" t="str">
        <f t="shared" si="0"/>
        <v/>
      </c>
      <c r="L51" s="318"/>
      <c r="M51" s="177"/>
      <c r="N51" s="168" t="str">
        <f t="shared" si="4"/>
        <v/>
      </c>
      <c r="O51" s="168"/>
      <c r="P51" s="177"/>
      <c r="Q51" s="168" t="str">
        <f t="shared" si="5"/>
        <v/>
      </c>
      <c r="R51" s="168"/>
      <c r="S51" s="168"/>
      <c r="T51" s="168" t="str">
        <f t="shared" si="1"/>
        <v/>
      </c>
      <c r="U51" s="178"/>
    </row>
    <row r="52" spans="1:21" s="7" customFormat="1" ht="18" customHeight="1">
      <c r="A52" s="419"/>
      <c r="B52" s="13" t="s">
        <v>47</v>
      </c>
      <c r="C52" s="127"/>
      <c r="D52" s="167"/>
      <c r="E52" s="317" t="str">
        <f t="shared" si="2"/>
        <v/>
      </c>
      <c r="F52" s="169"/>
      <c r="G52" s="316"/>
      <c r="H52" s="317" t="str">
        <f t="shared" si="3"/>
        <v/>
      </c>
      <c r="I52" s="317"/>
      <c r="J52" s="317"/>
      <c r="K52" s="317" t="str">
        <f t="shared" si="0"/>
        <v/>
      </c>
      <c r="L52" s="318"/>
      <c r="M52" s="167"/>
      <c r="N52" s="168" t="str">
        <f t="shared" si="4"/>
        <v/>
      </c>
      <c r="O52" s="170"/>
      <c r="P52" s="167"/>
      <c r="Q52" s="168" t="str">
        <f t="shared" si="5"/>
        <v/>
      </c>
      <c r="R52" s="170"/>
      <c r="S52" s="170"/>
      <c r="T52" s="168" t="str">
        <f t="shared" si="1"/>
        <v/>
      </c>
      <c r="U52" s="169"/>
    </row>
    <row r="53" spans="1:21" s="7" customFormat="1" ht="18" customHeight="1">
      <c r="A53" s="419"/>
      <c r="B53" s="12" t="s">
        <v>47</v>
      </c>
      <c r="C53" s="127"/>
      <c r="D53" s="167"/>
      <c r="E53" s="317" t="str">
        <f t="shared" si="2"/>
        <v/>
      </c>
      <c r="F53" s="169"/>
      <c r="G53" s="316"/>
      <c r="H53" s="317" t="str">
        <f t="shared" si="3"/>
        <v/>
      </c>
      <c r="I53" s="317"/>
      <c r="J53" s="317"/>
      <c r="K53" s="317" t="str">
        <f t="shared" si="0"/>
        <v/>
      </c>
      <c r="L53" s="318"/>
      <c r="M53" s="167"/>
      <c r="N53" s="168" t="str">
        <f t="shared" si="4"/>
        <v/>
      </c>
      <c r="O53" s="170"/>
      <c r="P53" s="167"/>
      <c r="Q53" s="168" t="str">
        <f t="shared" si="5"/>
        <v/>
      </c>
      <c r="R53" s="170"/>
      <c r="S53" s="170"/>
      <c r="T53" s="168" t="str">
        <f t="shared" si="1"/>
        <v/>
      </c>
      <c r="U53" s="169"/>
    </row>
    <row r="54" spans="1:21" s="7" customFormat="1" ht="18" customHeight="1">
      <c r="A54" s="419"/>
      <c r="B54" s="14" t="s">
        <v>48</v>
      </c>
      <c r="C54" s="132"/>
      <c r="D54" s="171"/>
      <c r="E54" s="320" t="str">
        <f t="shared" si="2"/>
        <v/>
      </c>
      <c r="F54" s="173"/>
      <c r="G54" s="319"/>
      <c r="H54" s="320" t="str">
        <f t="shared" si="3"/>
        <v/>
      </c>
      <c r="I54" s="320"/>
      <c r="J54" s="320"/>
      <c r="K54" s="320" t="str">
        <f t="shared" si="0"/>
        <v/>
      </c>
      <c r="L54" s="321"/>
      <c r="M54" s="171"/>
      <c r="N54" s="172" t="str">
        <f t="shared" si="4"/>
        <v/>
      </c>
      <c r="O54" s="174"/>
      <c r="P54" s="171"/>
      <c r="Q54" s="172" t="str">
        <f t="shared" si="5"/>
        <v/>
      </c>
      <c r="R54" s="174"/>
      <c r="S54" s="174"/>
      <c r="T54" s="172" t="str">
        <f t="shared" si="1"/>
        <v/>
      </c>
      <c r="U54" s="173"/>
    </row>
    <row r="55" spans="1:21" s="7" customFormat="1" ht="18" customHeight="1">
      <c r="A55" s="420"/>
      <c r="B55" s="409" t="s">
        <v>54</v>
      </c>
      <c r="C55" s="410"/>
      <c r="D55" s="333">
        <f>SUM(D40:D54)</f>
        <v>0</v>
      </c>
      <c r="E55" s="311" t="e">
        <f t="shared" si="2"/>
        <v>#VALUE!</v>
      </c>
      <c r="F55" s="160" t="str">
        <f>IF(SUM(F40:F54)=0,"",(SUM(F40:F54)))</f>
        <v/>
      </c>
      <c r="G55" s="310"/>
      <c r="H55" s="311" t="str">
        <f t="shared" si="3"/>
        <v/>
      </c>
      <c r="I55" s="311" t="str">
        <f>IF(SUM(I40:I54)=0,"",(SUM(I40:I54)))</f>
        <v/>
      </c>
      <c r="J55" s="311"/>
      <c r="K55" s="311" t="str">
        <f t="shared" si="0"/>
        <v/>
      </c>
      <c r="L55" s="312" t="str">
        <f>IF(SUM(L40:L54)=0,"",(SUM(L40:L54)))</f>
        <v/>
      </c>
      <c r="M55" s="161"/>
      <c r="N55" s="159" t="str">
        <f t="shared" si="4"/>
        <v/>
      </c>
      <c r="O55" s="159" t="str">
        <f>IF(SUM(O40:O54)=0,"",(SUM(O40:O54)))</f>
        <v/>
      </c>
      <c r="P55" s="161"/>
      <c r="Q55" s="159" t="str">
        <f t="shared" si="5"/>
        <v/>
      </c>
      <c r="R55" s="159" t="str">
        <f>IF(SUM(R40:R54)=0,"",(SUM(R40:R54)))</f>
        <v/>
      </c>
      <c r="S55" s="162"/>
      <c r="T55" s="159" t="str">
        <f t="shared" si="1"/>
        <v/>
      </c>
      <c r="U55" s="160" t="str">
        <f>IF(SUM(U40:U54)=0,"",(SUM(U40:U54)))</f>
        <v/>
      </c>
    </row>
    <row r="56" spans="1:21" s="7" customFormat="1" ht="18" customHeight="1" thickBot="1">
      <c r="A56" s="411" t="s">
        <v>55</v>
      </c>
      <c r="B56" s="412"/>
      <c r="C56" s="413"/>
      <c r="D56" s="334">
        <f>D39+D55</f>
        <v>0</v>
      </c>
      <c r="E56" s="323" t="e">
        <f t="shared" si="2"/>
        <v>#VALUE!</v>
      </c>
      <c r="F56" s="181" t="str">
        <f>IF(F39="","",IF(F55="",F39,F39+F55))</f>
        <v/>
      </c>
      <c r="G56" s="322"/>
      <c r="H56" s="323" t="str">
        <f t="shared" si="3"/>
        <v/>
      </c>
      <c r="I56" s="323" t="str">
        <f>IF(I39="","",IF(I55="",I39,I39+I55))</f>
        <v/>
      </c>
      <c r="J56" s="323"/>
      <c r="K56" s="323" t="str">
        <f t="shared" si="0"/>
        <v/>
      </c>
      <c r="L56" s="324" t="str">
        <f>IF(L39="","",IF(L55="",L39,L39+L55))</f>
        <v/>
      </c>
      <c r="M56" s="179"/>
      <c r="N56" s="180" t="str">
        <f t="shared" si="4"/>
        <v/>
      </c>
      <c r="O56" s="180" t="str">
        <f>IF(O39="","",IF(O55="",O39,O39+O55))</f>
        <v/>
      </c>
      <c r="P56" s="179"/>
      <c r="Q56" s="180" t="str">
        <f t="shared" si="5"/>
        <v/>
      </c>
      <c r="R56" s="180" t="str">
        <f>IF(R39="","",IF(R55="",R39,R39+R55))</f>
        <v/>
      </c>
      <c r="S56" s="182"/>
      <c r="T56" s="180" t="str">
        <f t="shared" si="1"/>
        <v/>
      </c>
      <c r="U56" s="181" t="str">
        <f>IF(U39="","",IF(U55="",U39,U39+U55))</f>
        <v/>
      </c>
    </row>
    <row r="57" spans="1:21" s="7" customFormat="1" ht="18" customHeight="1">
      <c r="A57" s="414" t="s">
        <v>28</v>
      </c>
      <c r="B57" s="432" t="s">
        <v>29</v>
      </c>
      <c r="C57" s="433"/>
      <c r="D57" s="426" t="s">
        <v>24</v>
      </c>
      <c r="E57" s="429" t="s">
        <v>24</v>
      </c>
      <c r="F57" s="326"/>
      <c r="G57" s="426"/>
      <c r="H57" s="429"/>
      <c r="I57" s="325"/>
      <c r="J57" s="429"/>
      <c r="K57" s="429" t="s">
        <v>24</v>
      </c>
      <c r="L57" s="326"/>
      <c r="M57" s="403"/>
      <c r="N57" s="406"/>
      <c r="O57" s="184"/>
      <c r="P57" s="403"/>
      <c r="Q57" s="406"/>
      <c r="R57" s="184"/>
      <c r="S57" s="406"/>
      <c r="T57" s="406" t="s">
        <v>24</v>
      </c>
      <c r="U57" s="183" t="s">
        <v>24</v>
      </c>
    </row>
    <row r="58" spans="1:21" s="7" customFormat="1" ht="18" customHeight="1">
      <c r="A58" s="415"/>
      <c r="B58" s="424" t="s">
        <v>328</v>
      </c>
      <c r="C58" s="425"/>
      <c r="D58" s="427"/>
      <c r="E58" s="430"/>
      <c r="F58" s="318" t="s">
        <v>24</v>
      </c>
      <c r="G58" s="427"/>
      <c r="H58" s="430"/>
      <c r="I58" s="317"/>
      <c r="J58" s="430"/>
      <c r="K58" s="430"/>
      <c r="L58" s="318" t="s">
        <v>24</v>
      </c>
      <c r="M58" s="404"/>
      <c r="N58" s="407"/>
      <c r="O58" s="170"/>
      <c r="P58" s="404"/>
      <c r="Q58" s="407"/>
      <c r="R58" s="170"/>
      <c r="S58" s="407"/>
      <c r="T58" s="407"/>
      <c r="U58" s="169" t="s">
        <v>24</v>
      </c>
    </row>
    <row r="59" spans="1:21" s="7" customFormat="1" ht="18" customHeight="1">
      <c r="A59" s="415"/>
      <c r="B59" s="424" t="s">
        <v>30</v>
      </c>
      <c r="C59" s="425"/>
      <c r="D59" s="427"/>
      <c r="E59" s="430"/>
      <c r="F59" s="318" t="s">
        <v>24</v>
      </c>
      <c r="G59" s="427"/>
      <c r="H59" s="430"/>
      <c r="I59" s="317"/>
      <c r="J59" s="430"/>
      <c r="K59" s="430"/>
      <c r="L59" s="318" t="s">
        <v>24</v>
      </c>
      <c r="M59" s="404"/>
      <c r="N59" s="407"/>
      <c r="O59" s="170"/>
      <c r="P59" s="404"/>
      <c r="Q59" s="407"/>
      <c r="R59" s="170"/>
      <c r="S59" s="407"/>
      <c r="T59" s="407"/>
      <c r="U59" s="169" t="s">
        <v>24</v>
      </c>
    </row>
    <row r="60" spans="1:21" s="7" customFormat="1" ht="18" customHeight="1">
      <c r="A60" s="415"/>
      <c r="B60" s="424" t="s">
        <v>31</v>
      </c>
      <c r="C60" s="425"/>
      <c r="D60" s="427"/>
      <c r="E60" s="430"/>
      <c r="F60" s="318" t="s">
        <v>34</v>
      </c>
      <c r="G60" s="427"/>
      <c r="H60" s="430"/>
      <c r="I60" s="317"/>
      <c r="J60" s="430"/>
      <c r="K60" s="430"/>
      <c r="L60" s="318" t="s">
        <v>24</v>
      </c>
      <c r="M60" s="404"/>
      <c r="N60" s="407"/>
      <c r="O60" s="170"/>
      <c r="P60" s="404"/>
      <c r="Q60" s="407"/>
      <c r="R60" s="170"/>
      <c r="S60" s="407"/>
      <c r="T60" s="407"/>
      <c r="U60" s="169" t="s">
        <v>24</v>
      </c>
    </row>
    <row r="61" spans="1:21" s="7" customFormat="1" ht="18" customHeight="1">
      <c r="A61" s="415"/>
      <c r="B61" s="424" t="s">
        <v>412</v>
      </c>
      <c r="C61" s="425"/>
      <c r="D61" s="427"/>
      <c r="E61" s="430"/>
      <c r="F61" s="331"/>
      <c r="G61" s="427"/>
      <c r="H61" s="430"/>
      <c r="I61" s="317"/>
      <c r="J61" s="430"/>
      <c r="K61" s="430"/>
      <c r="L61" s="318" t="s">
        <v>24</v>
      </c>
      <c r="M61" s="404"/>
      <c r="N61" s="407"/>
      <c r="O61" s="170"/>
      <c r="P61" s="404"/>
      <c r="Q61" s="407"/>
      <c r="R61" s="170"/>
      <c r="S61" s="407"/>
      <c r="T61" s="407"/>
      <c r="U61" s="169" t="s">
        <v>24</v>
      </c>
    </row>
    <row r="62" spans="1:21" s="7" customFormat="1" ht="18" customHeight="1">
      <c r="A62" s="415"/>
      <c r="B62" s="424" t="s">
        <v>32</v>
      </c>
      <c r="C62" s="425"/>
      <c r="D62" s="427"/>
      <c r="E62" s="430"/>
      <c r="F62" s="331"/>
      <c r="G62" s="427"/>
      <c r="H62" s="430"/>
      <c r="I62" s="317"/>
      <c r="J62" s="430"/>
      <c r="K62" s="430"/>
      <c r="L62" s="318" t="s">
        <v>24</v>
      </c>
      <c r="M62" s="404"/>
      <c r="N62" s="407"/>
      <c r="O62" s="170"/>
      <c r="P62" s="404"/>
      <c r="Q62" s="407"/>
      <c r="R62" s="170"/>
      <c r="S62" s="407"/>
      <c r="T62" s="407"/>
      <c r="U62" s="169" t="s">
        <v>24</v>
      </c>
    </row>
    <row r="63" spans="1:21" s="7" customFormat="1" ht="18" customHeight="1">
      <c r="A63" s="415"/>
      <c r="B63" s="424" t="s">
        <v>33</v>
      </c>
      <c r="C63" s="425"/>
      <c r="D63" s="428"/>
      <c r="E63" s="431"/>
      <c r="F63" s="331"/>
      <c r="G63" s="428"/>
      <c r="H63" s="431"/>
      <c r="I63" s="320"/>
      <c r="J63" s="431"/>
      <c r="K63" s="431"/>
      <c r="L63" s="318"/>
      <c r="M63" s="405"/>
      <c r="N63" s="408"/>
      <c r="O63" s="174"/>
      <c r="P63" s="405"/>
      <c r="Q63" s="408"/>
      <c r="R63" s="174"/>
      <c r="S63" s="408"/>
      <c r="T63" s="408"/>
      <c r="U63" s="169" t="s">
        <v>24</v>
      </c>
    </row>
    <row r="64" spans="1:21" s="7" customFormat="1" ht="18" customHeight="1" thickBot="1">
      <c r="A64" s="416"/>
      <c r="B64" s="417" t="s">
        <v>52</v>
      </c>
      <c r="C64" s="418"/>
      <c r="D64" s="327" t="s">
        <v>22</v>
      </c>
      <c r="E64" s="328" t="s">
        <v>22</v>
      </c>
      <c r="F64" s="324" t="str">
        <f>IF(SUM(F57:F63)=0,"",SUM(F57:F63))</f>
        <v/>
      </c>
      <c r="G64" s="327" t="s">
        <v>35</v>
      </c>
      <c r="H64" s="328" t="s">
        <v>35</v>
      </c>
      <c r="I64" s="323" t="str">
        <f>IF(SUM(I57:I63)=0,"",SUM(I57:I63))</f>
        <v/>
      </c>
      <c r="J64" s="328" t="s">
        <v>35</v>
      </c>
      <c r="K64" s="328" t="s">
        <v>35</v>
      </c>
      <c r="L64" s="324" t="str">
        <f>IF(SUM(L57:L63)=0,"",SUM(L57:L63))</f>
        <v/>
      </c>
      <c r="M64" s="185" t="s">
        <v>35</v>
      </c>
      <c r="N64" s="186" t="s">
        <v>35</v>
      </c>
      <c r="O64" s="180" t="str">
        <f>IF(SUM(O57:O63)=0,"",SUM(O57:O63))</f>
        <v/>
      </c>
      <c r="P64" s="185" t="s">
        <v>35</v>
      </c>
      <c r="Q64" s="186" t="s">
        <v>35</v>
      </c>
      <c r="R64" s="180" t="str">
        <f>IF(SUM(R57:R63)=0,"",SUM(R57:R63))</f>
        <v/>
      </c>
      <c r="S64" s="186" t="s">
        <v>35</v>
      </c>
      <c r="T64" s="186" t="s">
        <v>35</v>
      </c>
      <c r="U64" s="181" t="str">
        <f>IF(SUM(U57:U63)=0,"",SUM(U57:U63))</f>
        <v/>
      </c>
    </row>
    <row r="65" spans="1:12">
      <c r="F65" s="128" t="str">
        <f>IF(F56=F64,"","↑【確認】「事業財源」の合計と「合計（総事業費）」が不一致")</f>
        <v/>
      </c>
    </row>
    <row r="66" spans="1:12">
      <c r="F66" s="128"/>
    </row>
    <row r="67" spans="1:12">
      <c r="A67" s="15" t="s">
        <v>36</v>
      </c>
    </row>
    <row r="68" spans="1:12">
      <c r="A68" s="15"/>
    </row>
    <row r="69" spans="1:12">
      <c r="A69" s="16" t="s">
        <v>90</v>
      </c>
      <c r="B69" s="133" t="s">
        <v>97</v>
      </c>
      <c r="C69" s="133"/>
      <c r="D69" s="133"/>
      <c r="E69" s="133"/>
      <c r="F69" s="133"/>
      <c r="G69" s="133"/>
      <c r="H69" s="133"/>
      <c r="I69" s="133"/>
      <c r="J69" s="133"/>
      <c r="K69" s="133"/>
      <c r="L69" s="133"/>
    </row>
    <row r="70" spans="1:12">
      <c r="A70" s="16"/>
      <c r="B70" s="133" t="s">
        <v>390</v>
      </c>
      <c r="C70" s="133"/>
      <c r="D70" s="133"/>
      <c r="E70" s="133"/>
      <c r="F70" s="133"/>
      <c r="G70" s="133"/>
      <c r="H70" s="133"/>
      <c r="I70" s="133"/>
      <c r="J70" s="133"/>
      <c r="K70" s="133"/>
      <c r="L70" s="133"/>
    </row>
    <row r="71" spans="1:12">
      <c r="A71" s="16" t="s">
        <v>91</v>
      </c>
      <c r="B71" s="133" t="s">
        <v>98</v>
      </c>
      <c r="C71" s="133"/>
      <c r="D71" s="133"/>
      <c r="E71" s="133"/>
      <c r="F71" s="133"/>
      <c r="G71" s="133"/>
      <c r="H71" s="133"/>
      <c r="I71" s="133"/>
      <c r="J71" s="133"/>
      <c r="K71" s="133"/>
      <c r="L71" s="133"/>
    </row>
    <row r="72" spans="1:12">
      <c r="A72" s="16"/>
      <c r="B72" s="133" t="s">
        <v>79</v>
      </c>
      <c r="C72" s="133"/>
      <c r="D72" s="133"/>
      <c r="E72" s="133"/>
      <c r="F72" s="133"/>
      <c r="G72" s="133"/>
      <c r="H72" s="133"/>
      <c r="I72" s="133"/>
      <c r="J72" s="133"/>
      <c r="K72" s="133"/>
      <c r="L72" s="133"/>
    </row>
    <row r="73" spans="1:12">
      <c r="A73" s="16" t="s">
        <v>80</v>
      </c>
      <c r="B73" s="133" t="s">
        <v>329</v>
      </c>
      <c r="C73" s="133"/>
      <c r="D73" s="133"/>
      <c r="E73" s="133"/>
      <c r="F73" s="133"/>
      <c r="G73" s="133"/>
      <c r="H73" s="133"/>
      <c r="I73" s="133"/>
      <c r="J73" s="133"/>
      <c r="K73" s="133"/>
      <c r="L73" s="133"/>
    </row>
    <row r="74" spans="1:12">
      <c r="A74" s="16" t="s">
        <v>92</v>
      </c>
      <c r="B74" s="133" t="s">
        <v>99</v>
      </c>
      <c r="C74" s="133"/>
      <c r="D74" s="133"/>
      <c r="E74" s="133"/>
      <c r="F74" s="133"/>
      <c r="G74" s="133"/>
      <c r="H74" s="133"/>
      <c r="I74" s="133"/>
      <c r="J74" s="133"/>
      <c r="K74" s="133"/>
      <c r="L74" s="133"/>
    </row>
    <row r="75" spans="1:12">
      <c r="A75" s="16"/>
      <c r="B75" s="133" t="s">
        <v>391</v>
      </c>
      <c r="C75" s="133"/>
      <c r="D75" s="133"/>
      <c r="E75" s="133"/>
      <c r="F75" s="133"/>
      <c r="G75" s="133"/>
      <c r="H75" s="133"/>
      <c r="I75" s="133"/>
      <c r="J75" s="133"/>
      <c r="K75" s="133"/>
      <c r="L75" s="133"/>
    </row>
    <row r="76" spans="1:12">
      <c r="A76" s="16"/>
      <c r="B76" s="133" t="s">
        <v>392</v>
      </c>
      <c r="C76" s="133"/>
      <c r="D76" s="133"/>
      <c r="E76" s="133"/>
      <c r="F76" s="133"/>
      <c r="G76" s="133"/>
      <c r="H76" s="133"/>
      <c r="I76" s="133"/>
      <c r="J76" s="133"/>
      <c r="K76" s="133"/>
      <c r="L76" s="133"/>
    </row>
    <row r="77" spans="1:12">
      <c r="A77" s="16"/>
      <c r="B77" s="133"/>
      <c r="C77" s="133"/>
      <c r="D77" s="133"/>
      <c r="E77" s="133"/>
      <c r="F77" s="133"/>
      <c r="G77" s="133"/>
      <c r="H77" s="133"/>
      <c r="I77" s="133"/>
      <c r="J77" s="133"/>
      <c r="K77" s="133"/>
      <c r="L77" s="133"/>
    </row>
    <row r="78" spans="1:12">
      <c r="A78" s="16" t="s">
        <v>93</v>
      </c>
      <c r="B78" s="133" t="s">
        <v>393</v>
      </c>
      <c r="C78" s="133"/>
      <c r="D78" s="133"/>
      <c r="E78" s="133"/>
      <c r="F78" s="133"/>
      <c r="G78" s="133"/>
      <c r="H78" s="133"/>
      <c r="I78" s="133"/>
      <c r="J78" s="133"/>
      <c r="K78" s="133"/>
      <c r="L78" s="133"/>
    </row>
    <row r="79" spans="1:12">
      <c r="A79" s="16"/>
      <c r="B79" s="133"/>
      <c r="C79" s="133"/>
      <c r="D79" s="133"/>
      <c r="E79" s="133"/>
      <c r="F79" s="133"/>
      <c r="G79" s="133"/>
      <c r="H79" s="133"/>
      <c r="I79" s="133"/>
      <c r="J79" s="133"/>
      <c r="K79" s="133"/>
      <c r="L79" s="133"/>
    </row>
    <row r="80" spans="1:12">
      <c r="A80" s="16" t="s">
        <v>94</v>
      </c>
      <c r="B80" s="133" t="s">
        <v>83</v>
      </c>
      <c r="C80" s="133"/>
      <c r="D80" s="133"/>
      <c r="E80" s="133"/>
      <c r="F80" s="133"/>
      <c r="G80" s="133"/>
      <c r="H80" s="133"/>
      <c r="I80" s="133"/>
      <c r="J80" s="133"/>
      <c r="K80" s="133"/>
      <c r="L80" s="133"/>
    </row>
    <row r="81" spans="1:12">
      <c r="A81" s="16" t="s">
        <v>84</v>
      </c>
      <c r="B81" s="133" t="s">
        <v>85</v>
      </c>
      <c r="C81" s="133"/>
      <c r="D81" s="133"/>
      <c r="E81" s="133"/>
      <c r="F81" s="133"/>
      <c r="G81" s="133"/>
      <c r="H81" s="133"/>
      <c r="I81" s="133"/>
      <c r="J81" s="133"/>
      <c r="K81" s="133"/>
      <c r="L81" s="133"/>
    </row>
    <row r="82" spans="1:12">
      <c r="A82" s="16" t="s">
        <v>84</v>
      </c>
      <c r="B82" s="133" t="s">
        <v>100</v>
      </c>
      <c r="C82" s="133"/>
      <c r="D82" s="133"/>
      <c r="E82" s="133"/>
      <c r="F82" s="133"/>
      <c r="G82" s="133"/>
      <c r="H82" s="133"/>
      <c r="I82" s="133"/>
      <c r="J82" s="133"/>
      <c r="K82" s="133"/>
      <c r="L82" s="133"/>
    </row>
    <row r="83" spans="1:12">
      <c r="A83" s="16" t="s">
        <v>86</v>
      </c>
      <c r="B83" s="134" t="s">
        <v>330</v>
      </c>
      <c r="C83" s="134"/>
      <c r="D83" s="133"/>
      <c r="E83" s="133"/>
      <c r="F83" s="133"/>
      <c r="G83" s="133"/>
      <c r="H83" s="133"/>
      <c r="I83" s="133"/>
      <c r="J83" s="133"/>
      <c r="K83" s="133"/>
      <c r="L83" s="133"/>
    </row>
    <row r="84" spans="1:12">
      <c r="A84" s="16" t="s">
        <v>87</v>
      </c>
      <c r="B84" s="134" t="s">
        <v>101</v>
      </c>
      <c r="C84" s="134"/>
      <c r="D84" s="133"/>
      <c r="E84" s="133"/>
      <c r="F84" s="133"/>
      <c r="G84" s="133"/>
      <c r="H84" s="133"/>
      <c r="I84" s="133"/>
      <c r="J84" s="133"/>
      <c r="K84" s="133"/>
      <c r="L84" s="133"/>
    </row>
    <row r="85" spans="1:12">
      <c r="A85" s="16" t="s">
        <v>84</v>
      </c>
      <c r="B85" s="134" t="s">
        <v>102</v>
      </c>
      <c r="C85" s="134"/>
      <c r="D85" s="133"/>
      <c r="E85" s="133"/>
      <c r="F85" s="133"/>
      <c r="G85" s="133"/>
      <c r="H85" s="133"/>
      <c r="I85" s="133"/>
      <c r="J85" s="133"/>
      <c r="K85" s="133"/>
      <c r="L85" s="133"/>
    </row>
    <row r="86" spans="1:12">
      <c r="A86" s="16" t="s">
        <v>84</v>
      </c>
      <c r="B86" s="134" t="s">
        <v>331</v>
      </c>
      <c r="C86" s="134"/>
      <c r="D86" s="133"/>
      <c r="E86" s="133"/>
      <c r="F86" s="133"/>
      <c r="G86" s="133"/>
      <c r="H86" s="133"/>
      <c r="I86" s="133"/>
      <c r="J86" s="133"/>
      <c r="K86" s="133"/>
      <c r="L86" s="133"/>
    </row>
    <row r="87" spans="1:12">
      <c r="A87" s="16" t="s">
        <v>95</v>
      </c>
      <c r="B87" s="133" t="s">
        <v>88</v>
      </c>
      <c r="C87" s="133"/>
      <c r="D87" s="133"/>
      <c r="E87" s="133"/>
      <c r="F87" s="133"/>
      <c r="G87" s="133"/>
      <c r="H87" s="133"/>
      <c r="I87" s="133"/>
      <c r="J87" s="133"/>
      <c r="K87" s="133"/>
      <c r="L87" s="133"/>
    </row>
    <row r="88" spans="1:12">
      <c r="A88" s="16" t="s">
        <v>96</v>
      </c>
      <c r="B88" s="133" t="s">
        <v>89</v>
      </c>
      <c r="C88" s="133"/>
      <c r="D88" s="133"/>
      <c r="E88" s="133"/>
      <c r="F88" s="133"/>
      <c r="G88" s="133"/>
      <c r="H88" s="133"/>
      <c r="I88" s="133"/>
      <c r="J88" s="133"/>
      <c r="K88" s="133"/>
      <c r="L88" s="133"/>
    </row>
    <row r="89" spans="1:12">
      <c r="A89" s="17"/>
      <c r="B89" s="133" t="s">
        <v>81</v>
      </c>
      <c r="C89" s="133"/>
      <c r="D89" s="133"/>
      <c r="E89" s="133"/>
      <c r="F89" s="133"/>
      <c r="G89" s="133"/>
      <c r="H89" s="133"/>
      <c r="I89" s="133"/>
      <c r="J89" s="133"/>
      <c r="K89" s="133"/>
      <c r="L89" s="133"/>
    </row>
    <row r="90" spans="1:12">
      <c r="A90" s="17"/>
    </row>
  </sheetData>
  <mergeCells count="51">
    <mergeCell ref="D2:H3"/>
    <mergeCell ref="A5:B5"/>
    <mergeCell ref="E5:I5"/>
    <mergeCell ref="A7:A9"/>
    <mergeCell ref="B7:C9"/>
    <mergeCell ref="D7:F7"/>
    <mergeCell ref="G7:L7"/>
    <mergeCell ref="M7:U7"/>
    <mergeCell ref="D8:D9"/>
    <mergeCell ref="E8:E9"/>
    <mergeCell ref="F8:F9"/>
    <mergeCell ref="G8:H8"/>
    <mergeCell ref="J8:K8"/>
    <mergeCell ref="M8:N8"/>
    <mergeCell ref="P8:Q8"/>
    <mergeCell ref="S8:T8"/>
    <mergeCell ref="A10:A39"/>
    <mergeCell ref="B10:B32"/>
    <mergeCell ref="B33:B38"/>
    <mergeCell ref="V36:X37"/>
    <mergeCell ref="B39:C39"/>
    <mergeCell ref="T57:T63"/>
    <mergeCell ref="B58:C58"/>
    <mergeCell ref="B59:C59"/>
    <mergeCell ref="B60:C60"/>
    <mergeCell ref="B61:C61"/>
    <mergeCell ref="B62:C62"/>
    <mergeCell ref="B63:C63"/>
    <mergeCell ref="G57:G63"/>
    <mergeCell ref="H57:H63"/>
    <mergeCell ref="J57:J63"/>
    <mergeCell ref="K57:K63"/>
    <mergeCell ref="M57:M63"/>
    <mergeCell ref="N57:N63"/>
    <mergeCell ref="B57:C57"/>
    <mergeCell ref="D57:D63"/>
    <mergeCell ref="E57:E63"/>
    <mergeCell ref="B45:C45"/>
    <mergeCell ref="B46:C46"/>
    <mergeCell ref="P57:P63"/>
    <mergeCell ref="Q57:Q63"/>
    <mergeCell ref="S57:S63"/>
    <mergeCell ref="B55:C55"/>
    <mergeCell ref="A56:C56"/>
    <mergeCell ref="A57:A64"/>
    <mergeCell ref="B64:C64"/>
    <mergeCell ref="A40:A55"/>
    <mergeCell ref="B40:C40"/>
    <mergeCell ref="B41:C41"/>
    <mergeCell ref="B50:C50"/>
    <mergeCell ref="B51:C51"/>
  </mergeCells>
  <phoneticPr fontId="4"/>
  <dataValidations count="2">
    <dataValidation type="list" allowBlank="1" showInputMessage="1" showErrorMessage="1" sqref="C13 B41:C41 B46:C46" xr:uid="{FD6A8C07-DC0D-4D75-A556-1D9293AE735A}">
      <formula1>"　（新築）,（移転新築）,　（増築）,　（改築）"</formula1>
    </dataValidation>
    <dataValidation type="list" showInputMessage="1" showErrorMessage="1" sqref="C12 B40:C40 B45:C45" xr:uid="{FD92A42D-221A-4805-A21C-F5F13C2C819E}">
      <formula1>" &lt;建築工事&gt;, &lt;改修工事&gt;"</formula1>
    </dataValidation>
  </dataValidations>
  <printOptions horizontalCentered="1"/>
  <pageMargins left="0.19685039370078741" right="0.19685039370078741" top="0.35433070866141736" bottom="0.35433070866141736" header="0.31496062992125984" footer="0.31496062992125984"/>
  <pageSetup paperSize="9" scale="74" fitToWidth="0" orientation="portrait" r:id="rId1"/>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18" customWidth="1"/>
    <col min="2" max="3" width="3.625" style="18" customWidth="1"/>
    <col min="4" max="6" width="20.625" style="18" customWidth="1"/>
    <col min="7" max="7" width="10.625" style="18" customWidth="1"/>
    <col min="8" max="8" width="7.625" style="61" customWidth="1"/>
    <col min="9" max="9" width="12" style="61" customWidth="1"/>
    <col min="10" max="10" width="16.375" style="61" customWidth="1"/>
    <col min="11" max="11" width="21.5" style="61" customWidth="1"/>
    <col min="12" max="16" width="10.625" style="18" customWidth="1"/>
    <col min="17" max="17" width="10.625" style="61" customWidth="1"/>
    <col min="18" max="22" width="10.625" style="18" customWidth="1"/>
    <col min="23" max="35" width="11.375" style="18" customWidth="1"/>
    <col min="36" max="64" width="10.625" style="18" customWidth="1"/>
    <col min="65" max="175" width="3.625" style="18" customWidth="1"/>
    <col min="176" max="16384" width="1.125" style="18"/>
  </cols>
  <sheetData>
    <row r="1" spans="1:35" ht="26.25" customHeight="1">
      <c r="A1" s="466" t="s">
        <v>111</v>
      </c>
      <c r="B1" s="466"/>
      <c r="C1" s="466"/>
      <c r="D1" s="466"/>
      <c r="E1" s="466"/>
      <c r="F1" s="466"/>
      <c r="G1" s="466"/>
      <c r="H1" s="466"/>
      <c r="I1" s="466"/>
      <c r="J1" s="466"/>
      <c r="K1" s="20"/>
      <c r="L1" s="20"/>
      <c r="M1" s="20"/>
      <c r="N1" s="20"/>
      <c r="O1" s="20"/>
      <c r="P1" s="20"/>
      <c r="Q1" s="21"/>
      <c r="R1" s="22"/>
      <c r="S1" s="467" t="s">
        <v>112</v>
      </c>
      <c r="T1" s="467"/>
      <c r="U1" s="467"/>
      <c r="V1" s="467"/>
      <c r="W1" s="467"/>
      <c r="X1" s="467"/>
      <c r="Y1" s="467"/>
      <c r="Z1" s="467"/>
      <c r="AA1" s="467"/>
      <c r="AB1" s="467"/>
      <c r="AC1" s="467"/>
      <c r="AD1" s="467"/>
      <c r="AE1" s="467"/>
      <c r="AF1" s="467"/>
      <c r="AG1" s="467"/>
      <c r="AH1" s="467"/>
      <c r="AI1" s="467"/>
    </row>
    <row r="2" spans="1:35" ht="40.5" customHeight="1" thickBot="1">
      <c r="B2" s="468" t="s">
        <v>113</v>
      </c>
      <c r="C2" s="468"/>
      <c r="D2" s="468"/>
      <c r="E2" s="468"/>
      <c r="F2" s="468"/>
      <c r="G2" s="468"/>
      <c r="H2" s="468"/>
      <c r="I2" s="468"/>
      <c r="J2" s="468"/>
      <c r="K2" s="468"/>
      <c r="L2" s="468"/>
      <c r="M2" s="468"/>
      <c r="N2" s="468"/>
      <c r="O2" s="468"/>
      <c r="P2" s="468"/>
      <c r="Q2" s="468"/>
      <c r="R2" s="468"/>
      <c r="S2" s="467"/>
      <c r="T2" s="467"/>
      <c r="U2" s="467"/>
      <c r="V2" s="467"/>
      <c r="W2" s="467"/>
      <c r="X2" s="467"/>
      <c r="Y2" s="467"/>
      <c r="Z2" s="467"/>
      <c r="AA2" s="467"/>
      <c r="AB2" s="467"/>
      <c r="AC2" s="467"/>
      <c r="AD2" s="467"/>
      <c r="AE2" s="467"/>
      <c r="AF2" s="467"/>
      <c r="AG2" s="467"/>
      <c r="AH2" s="467"/>
      <c r="AI2" s="467"/>
    </row>
    <row r="3" spans="1:35" ht="20.100000000000001" customHeight="1">
      <c r="B3" s="469" t="s">
        <v>114</v>
      </c>
      <c r="C3" s="471" t="s">
        <v>115</v>
      </c>
      <c r="D3" s="471" t="s">
        <v>116</v>
      </c>
      <c r="E3" s="471" t="s">
        <v>117</v>
      </c>
      <c r="F3" s="473" t="s">
        <v>118</v>
      </c>
      <c r="G3" s="471" t="s">
        <v>119</v>
      </c>
      <c r="H3" s="471" t="s">
        <v>120</v>
      </c>
      <c r="I3" s="471" t="s">
        <v>121</v>
      </c>
      <c r="J3" s="471" t="s">
        <v>122</v>
      </c>
      <c r="K3" s="471" t="s">
        <v>123</v>
      </c>
      <c r="L3" s="23" t="s">
        <v>0</v>
      </c>
      <c r="M3" s="23" t="s">
        <v>1</v>
      </c>
      <c r="N3" s="23" t="s">
        <v>2</v>
      </c>
      <c r="O3" s="24" t="s">
        <v>3</v>
      </c>
      <c r="P3" s="25"/>
      <c r="Q3" s="26"/>
      <c r="R3" s="27" t="s">
        <v>4</v>
      </c>
      <c r="S3" s="23" t="s">
        <v>5</v>
      </c>
      <c r="T3" s="23" t="s">
        <v>6</v>
      </c>
      <c r="U3" s="23" t="s">
        <v>7</v>
      </c>
      <c r="V3" s="28" t="s">
        <v>8</v>
      </c>
      <c r="W3" s="476" t="s">
        <v>124</v>
      </c>
      <c r="X3" s="476" t="s">
        <v>125</v>
      </c>
      <c r="Y3" s="464" t="s">
        <v>126</v>
      </c>
      <c r="Z3" s="471" t="s">
        <v>127</v>
      </c>
      <c r="AA3" s="471" t="s">
        <v>128</v>
      </c>
      <c r="AB3" s="464" t="s">
        <v>129</v>
      </c>
      <c r="AC3" s="464" t="s">
        <v>130</v>
      </c>
      <c r="AD3" s="464" t="s">
        <v>131</v>
      </c>
      <c r="AE3" s="464" t="s">
        <v>132</v>
      </c>
      <c r="AF3" s="464" t="s">
        <v>133</v>
      </c>
      <c r="AG3" s="464" t="s">
        <v>134</v>
      </c>
      <c r="AH3" s="464" t="s">
        <v>135</v>
      </c>
      <c r="AI3" s="478" t="s">
        <v>136</v>
      </c>
    </row>
    <row r="4" spans="1:35" ht="64.5" customHeight="1">
      <c r="B4" s="470"/>
      <c r="C4" s="472"/>
      <c r="D4" s="472"/>
      <c r="E4" s="472"/>
      <c r="F4" s="474"/>
      <c r="G4" s="472"/>
      <c r="H4" s="472"/>
      <c r="I4" s="472"/>
      <c r="J4" s="472"/>
      <c r="K4" s="472"/>
      <c r="L4" s="29" t="s">
        <v>9</v>
      </c>
      <c r="M4" s="30" t="s">
        <v>10</v>
      </c>
      <c r="N4" s="29" t="s">
        <v>11</v>
      </c>
      <c r="O4" s="480" t="s">
        <v>137</v>
      </c>
      <c r="P4" s="482" t="s">
        <v>12</v>
      </c>
      <c r="Q4" s="483"/>
      <c r="R4" s="484"/>
      <c r="S4" s="485" t="s">
        <v>17</v>
      </c>
      <c r="T4" s="487" t="s">
        <v>13</v>
      </c>
      <c r="U4" s="489" t="s">
        <v>138</v>
      </c>
      <c r="V4" s="491" t="s">
        <v>139</v>
      </c>
      <c r="W4" s="477"/>
      <c r="X4" s="477"/>
      <c r="Y4" s="465"/>
      <c r="Z4" s="472"/>
      <c r="AA4" s="472"/>
      <c r="AB4" s="465"/>
      <c r="AC4" s="465"/>
      <c r="AD4" s="465"/>
      <c r="AE4" s="465"/>
      <c r="AF4" s="465"/>
      <c r="AG4" s="465"/>
      <c r="AH4" s="465"/>
      <c r="AI4" s="479"/>
    </row>
    <row r="5" spans="1:35" ht="39" customHeight="1">
      <c r="B5" s="470"/>
      <c r="C5" s="472"/>
      <c r="D5" s="472"/>
      <c r="E5" s="472"/>
      <c r="F5" s="475"/>
      <c r="G5" s="472"/>
      <c r="H5" s="472"/>
      <c r="I5" s="472"/>
      <c r="J5" s="472"/>
      <c r="K5" s="472"/>
      <c r="L5" s="31"/>
      <c r="M5" s="31"/>
      <c r="N5" s="32"/>
      <c r="O5" s="481"/>
      <c r="P5" s="33" t="s">
        <v>140</v>
      </c>
      <c r="Q5" s="33" t="s">
        <v>14</v>
      </c>
      <c r="R5" s="33" t="s">
        <v>15</v>
      </c>
      <c r="S5" s="486"/>
      <c r="T5" s="488"/>
      <c r="U5" s="490"/>
      <c r="V5" s="492"/>
      <c r="W5" s="477"/>
      <c r="X5" s="477"/>
      <c r="Y5" s="465"/>
      <c r="Z5" s="472"/>
      <c r="AA5" s="472"/>
      <c r="AB5" s="465"/>
      <c r="AC5" s="465"/>
      <c r="AD5" s="465"/>
      <c r="AE5" s="465"/>
      <c r="AF5" s="465"/>
      <c r="AG5" s="465"/>
      <c r="AH5" s="465"/>
      <c r="AI5" s="479"/>
    </row>
    <row r="6" spans="1:35" s="34" customFormat="1" ht="56.25">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98" t="s">
        <v>105</v>
      </c>
      <c r="Z6" s="42" t="s">
        <v>146</v>
      </c>
      <c r="AA6" s="42" t="s">
        <v>147</v>
      </c>
      <c r="AB6" s="98" t="s">
        <v>148</v>
      </c>
      <c r="AC6" s="98" t="s">
        <v>105</v>
      </c>
      <c r="AD6" s="101" t="s">
        <v>149</v>
      </c>
      <c r="AE6" s="101" t="s">
        <v>150</v>
      </c>
      <c r="AF6" s="102" t="s">
        <v>151</v>
      </c>
      <c r="AG6" s="101" t="s">
        <v>152</v>
      </c>
      <c r="AH6" s="101" t="s">
        <v>152</v>
      </c>
      <c r="AI6" s="103"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99"/>
      <c r="Z7" s="44"/>
      <c r="AA7" s="44"/>
      <c r="AB7" s="99"/>
      <c r="AC7" s="99"/>
      <c r="AD7" s="99"/>
      <c r="AE7" s="99"/>
      <c r="AF7" s="99"/>
      <c r="AG7" s="99"/>
      <c r="AH7" s="99"/>
      <c r="AI7" s="104"/>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99"/>
      <c r="Z8" s="44"/>
      <c r="AA8" s="44"/>
      <c r="AB8" s="99"/>
      <c r="AC8" s="99"/>
      <c r="AD8" s="99"/>
      <c r="AE8" s="99"/>
      <c r="AF8" s="99"/>
      <c r="AG8" s="99"/>
      <c r="AH8" s="99"/>
      <c r="AI8" s="104"/>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99"/>
      <c r="Z9" s="44"/>
      <c r="AA9" s="44"/>
      <c r="AB9" s="99"/>
      <c r="AC9" s="99"/>
      <c r="AD9" s="99"/>
      <c r="AE9" s="99"/>
      <c r="AF9" s="99"/>
      <c r="AG9" s="99"/>
      <c r="AH9" s="99"/>
      <c r="AI9" s="104"/>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99"/>
      <c r="Z10" s="44"/>
      <c r="AA10" s="44"/>
      <c r="AB10" s="99"/>
      <c r="AC10" s="99"/>
      <c r="AD10" s="99"/>
      <c r="AE10" s="99"/>
      <c r="AF10" s="99"/>
      <c r="AG10" s="99"/>
      <c r="AH10" s="99"/>
      <c r="AI10" s="104"/>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99"/>
      <c r="Z11" s="44"/>
      <c r="AA11" s="44"/>
      <c r="AB11" s="99"/>
      <c r="AC11" s="99"/>
      <c r="AD11" s="99"/>
      <c r="AE11" s="99"/>
      <c r="AF11" s="99"/>
      <c r="AG11" s="99"/>
      <c r="AH11" s="99"/>
      <c r="AI11" s="104"/>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99"/>
      <c r="Z12" s="44"/>
      <c r="AA12" s="44"/>
      <c r="AB12" s="99"/>
      <c r="AC12" s="99"/>
      <c r="AD12" s="99"/>
      <c r="AE12" s="99"/>
      <c r="AF12" s="99"/>
      <c r="AG12" s="99"/>
      <c r="AH12" s="99"/>
      <c r="AI12" s="104"/>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99"/>
      <c r="Z13" s="44"/>
      <c r="AA13" s="44"/>
      <c r="AB13" s="99"/>
      <c r="AC13" s="99"/>
      <c r="AD13" s="99"/>
      <c r="AE13" s="99"/>
      <c r="AF13" s="99"/>
      <c r="AG13" s="99"/>
      <c r="AH13" s="99"/>
      <c r="AI13" s="104"/>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99"/>
      <c r="Z14" s="44"/>
      <c r="AA14" s="44"/>
      <c r="AB14" s="99"/>
      <c r="AC14" s="99"/>
      <c r="AD14" s="99"/>
      <c r="AE14" s="99"/>
      <c r="AF14" s="99"/>
      <c r="AG14" s="99"/>
      <c r="AH14" s="99"/>
      <c r="AI14" s="104"/>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99"/>
      <c r="Z15" s="44"/>
      <c r="AA15" s="44"/>
      <c r="AB15" s="99"/>
      <c r="AC15" s="99"/>
      <c r="AD15" s="99"/>
      <c r="AE15" s="99"/>
      <c r="AF15" s="99"/>
      <c r="AG15" s="99"/>
      <c r="AH15" s="99"/>
      <c r="AI15" s="104"/>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99"/>
      <c r="Z16" s="44"/>
      <c r="AA16" s="44"/>
      <c r="AB16" s="99"/>
      <c r="AC16" s="99"/>
      <c r="AD16" s="99"/>
      <c r="AE16" s="99"/>
      <c r="AF16" s="99"/>
      <c r="AG16" s="99"/>
      <c r="AH16" s="99"/>
      <c r="AI16" s="104"/>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99"/>
      <c r="Z17" s="44"/>
      <c r="AA17" s="44"/>
      <c r="AB17" s="99"/>
      <c r="AC17" s="99"/>
      <c r="AD17" s="99"/>
      <c r="AE17" s="99"/>
      <c r="AF17" s="99"/>
      <c r="AG17" s="99"/>
      <c r="AH17" s="99"/>
      <c r="AI17" s="104"/>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99"/>
      <c r="Z18" s="44"/>
      <c r="AA18" s="44"/>
      <c r="AB18" s="99"/>
      <c r="AC18" s="99"/>
      <c r="AD18" s="99"/>
      <c r="AE18" s="99"/>
      <c r="AF18" s="99"/>
      <c r="AG18" s="99"/>
      <c r="AH18" s="99"/>
      <c r="AI18" s="104"/>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99"/>
      <c r="Z19" s="44"/>
      <c r="AA19" s="44"/>
      <c r="AB19" s="99"/>
      <c r="AC19" s="99"/>
      <c r="AD19" s="99"/>
      <c r="AE19" s="99"/>
      <c r="AF19" s="99"/>
      <c r="AG19" s="99"/>
      <c r="AH19" s="99"/>
      <c r="AI19" s="104"/>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99"/>
      <c r="Z20" s="44"/>
      <c r="AA20" s="44"/>
      <c r="AB20" s="99"/>
      <c r="AC20" s="99"/>
      <c r="AD20" s="99"/>
      <c r="AE20" s="99"/>
      <c r="AF20" s="99"/>
      <c r="AG20" s="99"/>
      <c r="AH20" s="99"/>
      <c r="AI20" s="104"/>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99"/>
      <c r="Z21" s="44"/>
      <c r="AA21" s="44"/>
      <c r="AB21" s="99"/>
      <c r="AC21" s="99"/>
      <c r="AD21" s="99"/>
      <c r="AE21" s="99"/>
      <c r="AF21" s="99"/>
      <c r="AG21" s="99"/>
      <c r="AH21" s="99"/>
      <c r="AI21" s="104"/>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99"/>
      <c r="Z22" s="44"/>
      <c r="AA22" s="44"/>
      <c r="AB22" s="99"/>
      <c r="AC22" s="99"/>
      <c r="AD22" s="99"/>
      <c r="AE22" s="99"/>
      <c r="AF22" s="99"/>
      <c r="AG22" s="99"/>
      <c r="AH22" s="99"/>
      <c r="AI22" s="104"/>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99"/>
      <c r="Z23" s="44"/>
      <c r="AA23" s="44"/>
      <c r="AB23" s="99"/>
      <c r="AC23" s="99"/>
      <c r="AD23" s="99"/>
      <c r="AE23" s="99"/>
      <c r="AF23" s="99"/>
      <c r="AG23" s="99"/>
      <c r="AH23" s="99"/>
      <c r="AI23" s="104"/>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99"/>
      <c r="Z24" s="44"/>
      <c r="AA24" s="44"/>
      <c r="AB24" s="99"/>
      <c r="AC24" s="99"/>
      <c r="AD24" s="99"/>
      <c r="AE24" s="99"/>
      <c r="AF24" s="99"/>
      <c r="AG24" s="99"/>
      <c r="AH24" s="99"/>
      <c r="AI24" s="104"/>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99"/>
      <c r="Z25" s="44"/>
      <c r="AA25" s="44"/>
      <c r="AB25" s="99"/>
      <c r="AC25" s="99"/>
      <c r="AD25" s="99"/>
      <c r="AE25" s="99"/>
      <c r="AF25" s="99"/>
      <c r="AG25" s="99"/>
      <c r="AH25" s="99"/>
      <c r="AI25" s="104"/>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99"/>
      <c r="Z26" s="44"/>
      <c r="AA26" s="44"/>
      <c r="AB26" s="99"/>
      <c r="AC26" s="99"/>
      <c r="AD26" s="99"/>
      <c r="AE26" s="99"/>
      <c r="AF26" s="99"/>
      <c r="AG26" s="99"/>
      <c r="AH26" s="99"/>
      <c r="AI26" s="104"/>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99"/>
      <c r="Z27" s="44"/>
      <c r="AA27" s="44"/>
      <c r="AB27" s="99"/>
      <c r="AC27" s="99"/>
      <c r="AD27" s="99"/>
      <c r="AE27" s="99"/>
      <c r="AF27" s="99"/>
      <c r="AG27" s="99"/>
      <c r="AH27" s="99"/>
      <c r="AI27" s="104"/>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99"/>
      <c r="Z28" s="44"/>
      <c r="AA28" s="44"/>
      <c r="AB28" s="99"/>
      <c r="AC28" s="99"/>
      <c r="AD28" s="99"/>
      <c r="AE28" s="99"/>
      <c r="AF28" s="99"/>
      <c r="AG28" s="99"/>
      <c r="AH28" s="99"/>
      <c r="AI28" s="104"/>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99"/>
      <c r="Z29" s="44"/>
      <c r="AA29" s="44"/>
      <c r="AB29" s="99"/>
      <c r="AC29" s="99"/>
      <c r="AD29" s="99"/>
      <c r="AE29" s="99"/>
      <c r="AF29" s="99"/>
      <c r="AG29" s="99"/>
      <c r="AH29" s="99"/>
      <c r="AI29" s="104"/>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99"/>
      <c r="Z30" s="44"/>
      <c r="AA30" s="44"/>
      <c r="AB30" s="99"/>
      <c r="AC30" s="99"/>
      <c r="AD30" s="99"/>
      <c r="AE30" s="99"/>
      <c r="AF30" s="99"/>
      <c r="AG30" s="99"/>
      <c r="AH30" s="99"/>
      <c r="AI30" s="104"/>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99"/>
      <c r="Z31" s="44"/>
      <c r="AA31" s="44"/>
      <c r="AB31" s="99"/>
      <c r="AC31" s="99"/>
      <c r="AD31" s="99"/>
      <c r="AE31" s="99"/>
      <c r="AF31" s="99"/>
      <c r="AG31" s="99"/>
      <c r="AH31" s="99"/>
      <c r="AI31" s="104"/>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99"/>
      <c r="Z32" s="44"/>
      <c r="AA32" s="44"/>
      <c r="AB32" s="99"/>
      <c r="AC32" s="99"/>
      <c r="AD32" s="99"/>
      <c r="AE32" s="99"/>
      <c r="AF32" s="99"/>
      <c r="AG32" s="99"/>
      <c r="AH32" s="99"/>
      <c r="AI32" s="104"/>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99"/>
      <c r="Z33" s="44"/>
      <c r="AA33" s="44"/>
      <c r="AB33" s="99"/>
      <c r="AC33" s="99"/>
      <c r="AD33" s="99"/>
      <c r="AE33" s="99"/>
      <c r="AF33" s="99"/>
      <c r="AG33" s="99"/>
      <c r="AH33" s="99"/>
      <c r="AI33" s="104"/>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99"/>
      <c r="Z34" s="44"/>
      <c r="AA34" s="44"/>
      <c r="AB34" s="99"/>
      <c r="AC34" s="99"/>
      <c r="AD34" s="99"/>
      <c r="AE34" s="99"/>
      <c r="AF34" s="99"/>
      <c r="AG34" s="99"/>
      <c r="AH34" s="99"/>
      <c r="AI34" s="104"/>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99"/>
      <c r="Z35" s="44"/>
      <c r="AA35" s="44"/>
      <c r="AB35" s="99"/>
      <c r="AC35" s="99"/>
      <c r="AD35" s="99"/>
      <c r="AE35" s="99"/>
      <c r="AF35" s="99"/>
      <c r="AG35" s="99"/>
      <c r="AH35" s="99"/>
      <c r="AI35" s="104"/>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99"/>
      <c r="Z36" s="44"/>
      <c r="AA36" s="44"/>
      <c r="AB36" s="99"/>
      <c r="AC36" s="99"/>
      <c r="AD36" s="99"/>
      <c r="AE36" s="99"/>
      <c r="AF36" s="99"/>
      <c r="AG36" s="99"/>
      <c r="AH36" s="99"/>
      <c r="AI36" s="104"/>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99"/>
      <c r="Z37" s="44"/>
      <c r="AA37" s="44"/>
      <c r="AB37" s="99"/>
      <c r="AC37" s="99"/>
      <c r="AD37" s="99"/>
      <c r="AE37" s="99"/>
      <c r="AF37" s="99"/>
      <c r="AG37" s="99"/>
      <c r="AH37" s="99"/>
      <c r="AI37" s="104"/>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99"/>
      <c r="Z38" s="44"/>
      <c r="AA38" s="44"/>
      <c r="AB38" s="99"/>
      <c r="AC38" s="99"/>
      <c r="AD38" s="99"/>
      <c r="AE38" s="99"/>
      <c r="AF38" s="99"/>
      <c r="AG38" s="99"/>
      <c r="AH38" s="99"/>
      <c r="AI38" s="104"/>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99"/>
      <c r="Z39" s="44"/>
      <c r="AA39" s="44"/>
      <c r="AB39" s="99"/>
      <c r="AC39" s="99"/>
      <c r="AD39" s="99"/>
      <c r="AE39" s="99"/>
      <c r="AF39" s="99"/>
      <c r="AG39" s="99"/>
      <c r="AH39" s="99"/>
      <c r="AI39" s="104"/>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99"/>
      <c r="Z40" s="44"/>
      <c r="AA40" s="44"/>
      <c r="AB40" s="99"/>
      <c r="AC40" s="99"/>
      <c r="AD40" s="99"/>
      <c r="AE40" s="99"/>
      <c r="AF40" s="99"/>
      <c r="AG40" s="99"/>
      <c r="AH40" s="99"/>
      <c r="AI40" s="104"/>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99"/>
      <c r="Z41" s="44"/>
      <c r="AA41" s="44"/>
      <c r="AB41" s="99"/>
      <c r="AC41" s="99"/>
      <c r="AD41" s="99"/>
      <c r="AE41" s="99"/>
      <c r="AF41" s="99"/>
      <c r="AG41" s="99"/>
      <c r="AH41" s="99"/>
      <c r="AI41" s="104"/>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0"/>
      <c r="Z42" s="53"/>
      <c r="AA42" s="53"/>
      <c r="AB42" s="100"/>
      <c r="AC42" s="100"/>
      <c r="AD42" s="100"/>
      <c r="AE42" s="100"/>
      <c r="AF42" s="100"/>
      <c r="AG42" s="100"/>
      <c r="AH42" s="100"/>
      <c r="AI42" s="1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63"/>
    <col min="69" max="69" width="7.125" style="63" customWidth="1"/>
    <col min="70" max="324" width="7.125" style="63"/>
    <col min="325" max="325" width="7.125" style="63" customWidth="1"/>
    <col min="326" max="580" width="7.125" style="63"/>
    <col min="581" max="581" width="7.125" style="63" customWidth="1"/>
    <col min="582" max="836" width="7.125" style="63"/>
    <col min="837" max="837" width="7.125" style="63" customWidth="1"/>
    <col min="838" max="1092" width="7.125" style="63"/>
    <col min="1093" max="1093" width="7.125" style="63" customWidth="1"/>
    <col min="1094" max="1348" width="7.125" style="63"/>
    <col min="1349" max="1349" width="7.125" style="63" customWidth="1"/>
    <col min="1350" max="1604" width="7.125" style="63"/>
    <col min="1605" max="1605" width="7.125" style="63" customWidth="1"/>
    <col min="1606" max="1860" width="7.125" style="63"/>
    <col min="1861" max="1861" width="7.125" style="63" customWidth="1"/>
    <col min="1862" max="2116" width="7.125" style="63"/>
    <col min="2117" max="2117" width="7.125" style="63" customWidth="1"/>
    <col min="2118" max="2372" width="7.125" style="63"/>
    <col min="2373" max="2373" width="7.125" style="63" customWidth="1"/>
    <col min="2374" max="2628" width="7.125" style="63"/>
    <col min="2629" max="2629" width="7.125" style="63" customWidth="1"/>
    <col min="2630" max="2884" width="7.125" style="63"/>
    <col min="2885" max="2885" width="7.125" style="63" customWidth="1"/>
    <col min="2886" max="3140" width="7.125" style="63"/>
    <col min="3141" max="3141" width="7.125" style="63" customWidth="1"/>
    <col min="3142" max="3396" width="7.125" style="63"/>
    <col min="3397" max="3397" width="7.125" style="63" customWidth="1"/>
    <col min="3398" max="3652" width="7.125" style="63"/>
    <col min="3653" max="3653" width="7.125" style="63" customWidth="1"/>
    <col min="3654" max="3908" width="7.125" style="63"/>
    <col min="3909" max="3909" width="7.125" style="63" customWidth="1"/>
    <col min="3910" max="4164" width="7.125" style="63"/>
    <col min="4165" max="4165" width="7.125" style="63" customWidth="1"/>
    <col min="4166" max="4420" width="7.125" style="63"/>
    <col min="4421" max="4421" width="7.125" style="63" customWidth="1"/>
    <col min="4422" max="4676" width="7.125" style="63"/>
    <col min="4677" max="4677" width="7.125" style="63" customWidth="1"/>
    <col min="4678" max="4932" width="7.125" style="63"/>
    <col min="4933" max="4933" width="7.125" style="63" customWidth="1"/>
    <col min="4934" max="5188" width="7.125" style="63"/>
    <col min="5189" max="5189" width="7.125" style="63" customWidth="1"/>
    <col min="5190" max="5444" width="7.125" style="63"/>
    <col min="5445" max="5445" width="7.125" style="63" customWidth="1"/>
    <col min="5446" max="5700" width="7.125" style="63"/>
    <col min="5701" max="5701" width="7.125" style="63" customWidth="1"/>
    <col min="5702" max="5956" width="7.125" style="63"/>
    <col min="5957" max="5957" width="7.125" style="63" customWidth="1"/>
    <col min="5958" max="6212" width="7.125" style="63"/>
    <col min="6213" max="6213" width="7.125" style="63" customWidth="1"/>
    <col min="6214" max="6468" width="7.125" style="63"/>
    <col min="6469" max="6469" width="7.125" style="63" customWidth="1"/>
    <col min="6470" max="6724" width="7.125" style="63"/>
    <col min="6725" max="6725" width="7.125" style="63" customWidth="1"/>
    <col min="6726" max="6980" width="7.125" style="63"/>
    <col min="6981" max="6981" width="7.125" style="63" customWidth="1"/>
    <col min="6982" max="7236" width="7.125" style="63"/>
    <col min="7237" max="7237" width="7.125" style="63" customWidth="1"/>
    <col min="7238" max="7492" width="7.125" style="63"/>
    <col min="7493" max="7493" width="7.125" style="63" customWidth="1"/>
    <col min="7494" max="7748" width="7.125" style="63"/>
    <col min="7749" max="7749" width="7.125" style="63" customWidth="1"/>
    <col min="7750" max="8004" width="7.125" style="63"/>
    <col min="8005" max="8005" width="7.125" style="63" customWidth="1"/>
    <col min="8006" max="8260" width="7.125" style="63"/>
    <col min="8261" max="8261" width="7.125" style="63" customWidth="1"/>
    <col min="8262" max="8516" width="7.125" style="63"/>
    <col min="8517" max="8517" width="7.125" style="63" customWidth="1"/>
    <col min="8518" max="8772" width="7.125" style="63"/>
    <col min="8773" max="8773" width="7.125" style="63" customWidth="1"/>
    <col min="8774" max="9028" width="7.125" style="63"/>
    <col min="9029" max="9029" width="7.125" style="63" customWidth="1"/>
    <col min="9030" max="9284" width="7.125" style="63"/>
    <col min="9285" max="9285" width="7.125" style="63" customWidth="1"/>
    <col min="9286" max="9540" width="7.125" style="63"/>
    <col min="9541" max="9541" width="7.125" style="63" customWidth="1"/>
    <col min="9542" max="9796" width="7.125" style="63"/>
    <col min="9797" max="9797" width="7.125" style="63" customWidth="1"/>
    <col min="9798" max="10052" width="7.125" style="63"/>
    <col min="10053" max="10053" width="7.125" style="63" customWidth="1"/>
    <col min="10054" max="10308" width="7.125" style="63"/>
    <col min="10309" max="10309" width="7.125" style="63" customWidth="1"/>
    <col min="10310" max="10564" width="7.125" style="63"/>
    <col min="10565" max="10565" width="7.125" style="63" customWidth="1"/>
    <col min="10566" max="10820" width="7.125" style="63"/>
    <col min="10821" max="10821" width="7.125" style="63" customWidth="1"/>
    <col min="10822" max="11076" width="7.125" style="63"/>
    <col min="11077" max="11077" width="7.125" style="63" customWidth="1"/>
    <col min="11078" max="11332" width="7.125" style="63"/>
    <col min="11333" max="11333" width="7.125" style="63" customWidth="1"/>
    <col min="11334" max="11588" width="7.125" style="63"/>
    <col min="11589" max="11589" width="7.125" style="63" customWidth="1"/>
    <col min="11590" max="11844" width="7.125" style="63"/>
    <col min="11845" max="11845" width="7.125" style="63" customWidth="1"/>
    <col min="11846" max="12100" width="7.125" style="63"/>
    <col min="12101" max="12101" width="7.125" style="63" customWidth="1"/>
    <col min="12102" max="12356" width="7.125" style="63"/>
    <col min="12357" max="12357" width="7.125" style="63" customWidth="1"/>
    <col min="12358" max="12612" width="7.125" style="63"/>
    <col min="12613" max="12613" width="7.125" style="63" customWidth="1"/>
    <col min="12614" max="12868" width="7.125" style="63"/>
    <col min="12869" max="12869" width="7.125" style="63" customWidth="1"/>
    <col min="12870" max="13124" width="7.125" style="63"/>
    <col min="13125" max="13125" width="7.125" style="63" customWidth="1"/>
    <col min="13126" max="13380" width="7.125" style="63"/>
    <col min="13381" max="13381" width="7.125" style="63" customWidth="1"/>
    <col min="13382" max="13636" width="7.125" style="63"/>
    <col min="13637" max="13637" width="7.125" style="63" customWidth="1"/>
    <col min="13638" max="13892" width="7.125" style="63"/>
    <col min="13893" max="13893" width="7.125" style="63" customWidth="1"/>
    <col min="13894" max="14148" width="7.125" style="63"/>
    <col min="14149" max="14149" width="7.125" style="63" customWidth="1"/>
    <col min="14150" max="14404" width="7.125" style="63"/>
    <col min="14405" max="14405" width="7.125" style="63" customWidth="1"/>
    <col min="14406" max="14660" width="7.125" style="63"/>
    <col min="14661" max="14661" width="7.125" style="63" customWidth="1"/>
    <col min="14662" max="14916" width="7.125" style="63"/>
    <col min="14917" max="14917" width="7.125" style="63" customWidth="1"/>
    <col min="14918" max="15172" width="7.125" style="63"/>
    <col min="15173" max="15173" width="7.125" style="63" customWidth="1"/>
    <col min="15174" max="15428" width="7.125" style="63"/>
    <col min="15429" max="15429" width="7.125" style="63" customWidth="1"/>
    <col min="15430" max="15684" width="7.125" style="63"/>
    <col min="15685" max="15685" width="7.125" style="63" customWidth="1"/>
    <col min="15686" max="15940" width="7.125" style="63"/>
    <col min="15941" max="15941" width="7.125" style="63" customWidth="1"/>
    <col min="15942" max="16196" width="7.125" style="63"/>
    <col min="16197" max="16197" width="7.125" style="63" customWidth="1"/>
    <col min="16198" max="16384" width="7.125" style="63"/>
  </cols>
  <sheetData>
    <row r="1" spans="2:65" ht="44.25" customHeight="1">
      <c r="B1" s="62" t="s">
        <v>165</v>
      </c>
    </row>
    <row r="2" spans="2:65" ht="44.25" customHeight="1">
      <c r="B2" s="493" t="s">
        <v>166</v>
      </c>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c r="AN2" s="493"/>
      <c r="AO2" s="493"/>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494" t="s">
        <v>103</v>
      </c>
      <c r="BA4" s="495"/>
      <c r="BB4" s="495"/>
      <c r="BC4" s="495"/>
      <c r="BD4" s="495"/>
      <c r="BE4" s="495"/>
      <c r="BF4" s="495"/>
      <c r="BG4" s="495"/>
      <c r="BH4" s="496"/>
      <c r="BI4" s="495" t="s">
        <v>167</v>
      </c>
      <c r="BJ4" s="495"/>
      <c r="BK4" s="495"/>
      <c r="BL4" s="495"/>
      <c r="BM4" s="496"/>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497"/>
      <c r="AG5" s="497"/>
      <c r="AH5" s="497"/>
      <c r="AI5" s="497"/>
      <c r="AJ5" s="497"/>
      <c r="AK5" s="497"/>
      <c r="AL5" s="497"/>
      <c r="AM5" s="497"/>
      <c r="AN5" s="497"/>
      <c r="AO5" s="497"/>
      <c r="AP5" s="497"/>
      <c r="AQ5" s="497"/>
      <c r="AR5" s="497"/>
      <c r="AS5" s="497"/>
      <c r="AT5" s="497"/>
      <c r="AU5" s="497"/>
      <c r="AV5" s="497"/>
      <c r="AW5" s="497"/>
      <c r="AX5" s="497"/>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497"/>
      <c r="AG6" s="497"/>
      <c r="AH6" s="497"/>
      <c r="AI6" s="497"/>
      <c r="AJ6" s="497"/>
      <c r="AK6" s="497"/>
      <c r="AL6" s="497"/>
      <c r="AM6" s="497"/>
      <c r="AN6" s="497"/>
      <c r="AO6" s="497"/>
      <c r="AP6" s="497"/>
      <c r="AQ6" s="497"/>
      <c r="AR6" s="497"/>
      <c r="AS6" s="497"/>
      <c r="AT6" s="497"/>
      <c r="AU6" s="497"/>
      <c r="AV6" s="497"/>
      <c r="AW6" s="497"/>
      <c r="AX6" s="497"/>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497"/>
      <c r="AG7" s="497"/>
      <c r="AH7" s="497"/>
      <c r="AI7" s="497"/>
      <c r="AJ7" s="497"/>
      <c r="AK7" s="497"/>
      <c r="AL7" s="497"/>
      <c r="AM7" s="497"/>
      <c r="AN7" s="497"/>
      <c r="AO7" s="497"/>
      <c r="AP7" s="497"/>
      <c r="AQ7" s="497"/>
      <c r="AR7" s="497"/>
      <c r="AS7" s="497"/>
      <c r="AT7" s="497"/>
      <c r="AU7" s="497"/>
      <c r="AV7" s="497"/>
      <c r="AW7" s="497"/>
      <c r="AX7" s="497"/>
    </row>
    <row r="8" spans="2:65" s="67" customFormat="1" ht="44.25" customHeight="1" thickBot="1">
      <c r="B8" s="498" t="s">
        <v>168</v>
      </c>
      <c r="C8" s="499"/>
      <c r="D8" s="499"/>
      <c r="E8" s="499"/>
      <c r="F8" s="499"/>
      <c r="G8" s="499"/>
      <c r="H8" s="499"/>
      <c r="I8" s="499"/>
      <c r="J8" s="499"/>
      <c r="K8" s="499"/>
      <c r="L8" s="499"/>
      <c r="M8" s="499"/>
      <c r="N8" s="499"/>
      <c r="O8" s="499"/>
      <c r="P8" s="499"/>
      <c r="Q8" s="499"/>
      <c r="R8" s="499"/>
      <c r="S8" s="499"/>
      <c r="T8" s="499"/>
      <c r="U8" s="499"/>
      <c r="V8" s="499"/>
      <c r="W8" s="499"/>
      <c r="X8" s="499"/>
      <c r="Y8" s="500"/>
      <c r="AK8" s="68"/>
      <c r="AL8" s="68"/>
      <c r="AM8" s="68"/>
      <c r="AN8" s="68"/>
    </row>
    <row r="9" spans="2:65" s="67" customFormat="1" ht="44.25" customHeight="1" thickBot="1">
      <c r="B9" s="501" t="s">
        <v>169</v>
      </c>
      <c r="C9" s="502"/>
      <c r="D9" s="502"/>
      <c r="E9" s="502"/>
      <c r="F9" s="503"/>
      <c r="G9" s="504" t="s">
        <v>170</v>
      </c>
      <c r="H9" s="504"/>
      <c r="I9" s="504"/>
      <c r="J9" s="504"/>
      <c r="K9" s="505" t="s">
        <v>171</v>
      </c>
      <c r="L9" s="505"/>
      <c r="M9" s="505"/>
      <c r="N9" s="505"/>
      <c r="O9" s="505"/>
      <c r="P9" s="505" t="s">
        <v>172</v>
      </c>
      <c r="Q9" s="505"/>
      <c r="R9" s="505"/>
      <c r="S9" s="505"/>
      <c r="T9" s="505"/>
      <c r="U9" s="505"/>
      <c r="V9" s="505"/>
      <c r="W9" s="505"/>
      <c r="X9" s="505"/>
      <c r="Y9" s="506"/>
    </row>
    <row r="10" spans="2:65" s="67" customFormat="1" ht="44.25" customHeight="1" thickBot="1">
      <c r="B10" s="498" t="s">
        <v>173</v>
      </c>
      <c r="C10" s="515"/>
      <c r="D10" s="515"/>
      <c r="E10" s="515"/>
      <c r="F10" s="515"/>
      <c r="G10" s="515"/>
      <c r="H10" s="515"/>
      <c r="I10" s="515"/>
      <c r="J10" s="515"/>
      <c r="K10" s="515"/>
      <c r="L10" s="516"/>
      <c r="M10" s="498" t="s">
        <v>106</v>
      </c>
      <c r="N10" s="499"/>
      <c r="O10" s="499"/>
      <c r="P10" s="499"/>
      <c r="Q10" s="499"/>
      <c r="R10" s="499"/>
      <c r="S10" s="499"/>
      <c r="T10" s="499"/>
      <c r="U10" s="499"/>
      <c r="V10" s="499"/>
      <c r="W10" s="499"/>
      <c r="X10" s="499"/>
      <c r="Y10" s="499"/>
      <c r="Z10" s="499"/>
      <c r="AA10" s="500"/>
      <c r="AB10" s="517" t="s">
        <v>107</v>
      </c>
      <c r="AC10" s="518"/>
      <c r="AD10" s="518"/>
      <c r="AE10" s="518"/>
      <c r="AF10" s="518"/>
      <c r="AG10" s="518"/>
      <c r="AH10" s="518"/>
      <c r="AI10" s="518"/>
      <c r="AJ10" s="518"/>
      <c r="AK10" s="518"/>
      <c r="AL10" s="518"/>
      <c r="AM10" s="518"/>
      <c r="AN10" s="518"/>
      <c r="AO10" s="518"/>
      <c r="AP10" s="518"/>
      <c r="AQ10" s="518"/>
      <c r="AR10" s="518"/>
      <c r="AS10" s="518"/>
      <c r="AT10" s="518"/>
      <c r="AU10" s="519"/>
    </row>
    <row r="11" spans="2:65" s="67" customFormat="1" ht="44.25" customHeight="1" thickBot="1">
      <c r="B11" s="498"/>
      <c r="C11" s="499"/>
      <c r="D11" s="499"/>
      <c r="E11" s="499"/>
      <c r="F11" s="499"/>
      <c r="G11" s="499"/>
      <c r="H11" s="499"/>
      <c r="I11" s="499"/>
      <c r="J11" s="499"/>
      <c r="K11" s="499"/>
      <c r="L11" s="500"/>
      <c r="M11" s="498"/>
      <c r="N11" s="499"/>
      <c r="O11" s="499"/>
      <c r="P11" s="499"/>
      <c r="Q11" s="499"/>
      <c r="R11" s="499"/>
      <c r="S11" s="499"/>
      <c r="T11" s="499"/>
      <c r="U11" s="499"/>
      <c r="V11" s="499"/>
      <c r="W11" s="499"/>
      <c r="X11" s="499"/>
      <c r="Y11" s="499"/>
      <c r="Z11" s="499"/>
      <c r="AA11" s="500"/>
      <c r="AB11" s="520"/>
      <c r="AC11" s="521"/>
      <c r="AD11" s="521"/>
      <c r="AE11" s="521"/>
      <c r="AF11" s="521"/>
      <c r="AG11" s="521"/>
      <c r="AH11" s="521"/>
      <c r="AI11" s="521"/>
      <c r="AJ11" s="521"/>
      <c r="AK11" s="521"/>
      <c r="AL11" s="521"/>
      <c r="AM11" s="521"/>
      <c r="AN11" s="521"/>
      <c r="AO11" s="521"/>
      <c r="AP11" s="521"/>
      <c r="AQ11" s="521"/>
      <c r="AR11" s="521"/>
      <c r="AS11" s="521"/>
      <c r="AT11" s="521"/>
      <c r="AU11" s="522"/>
    </row>
    <row r="12" spans="2:65" s="69" customFormat="1" ht="29.25" customHeight="1"/>
    <row r="13" spans="2:65" s="67" customFormat="1" ht="44.25" customHeight="1" thickBot="1">
      <c r="B13" s="67" t="s">
        <v>174</v>
      </c>
    </row>
    <row r="14" spans="2:65" s="67" customFormat="1" ht="44.25" customHeight="1" thickBot="1">
      <c r="B14" s="507" t="s">
        <v>110</v>
      </c>
      <c r="C14" s="508"/>
      <c r="D14" s="508"/>
      <c r="E14" s="508"/>
      <c r="F14" s="508"/>
      <c r="G14" s="508"/>
      <c r="H14" s="509"/>
      <c r="I14" s="498" t="s">
        <v>175</v>
      </c>
      <c r="J14" s="499"/>
      <c r="K14" s="499"/>
      <c r="L14" s="499"/>
      <c r="M14" s="499"/>
      <c r="N14" s="499"/>
      <c r="O14" s="499"/>
      <c r="P14" s="499"/>
      <c r="Q14" s="499"/>
      <c r="R14" s="499"/>
      <c r="S14" s="499"/>
      <c r="T14" s="499"/>
      <c r="U14" s="499"/>
      <c r="V14" s="499"/>
      <c r="W14" s="499"/>
      <c r="X14" s="499"/>
      <c r="Y14" s="499"/>
      <c r="Z14" s="499"/>
      <c r="AA14" s="499"/>
      <c r="AB14" s="499"/>
      <c r="AC14" s="513"/>
      <c r="AD14" s="505"/>
      <c r="AE14" s="505"/>
      <c r="AF14" s="505"/>
      <c r="AG14" s="505"/>
      <c r="AH14" s="505"/>
      <c r="AI14" s="505"/>
      <c r="AJ14" s="505"/>
      <c r="AK14" s="505"/>
      <c r="AL14" s="505"/>
      <c r="AM14" s="505"/>
      <c r="AN14" s="505"/>
      <c r="AO14" s="505"/>
      <c r="AP14" s="505"/>
      <c r="AQ14" s="505"/>
      <c r="AR14" s="505"/>
      <c r="AS14" s="505"/>
      <c r="AT14" s="505"/>
      <c r="AU14" s="505"/>
    </row>
    <row r="15" spans="2:65" s="67" customFormat="1" ht="44.25" customHeight="1" thickBot="1">
      <c r="B15" s="510"/>
      <c r="C15" s="511"/>
      <c r="D15" s="511"/>
      <c r="E15" s="511"/>
      <c r="F15" s="511"/>
      <c r="G15" s="511"/>
      <c r="H15" s="512"/>
      <c r="I15" s="498" t="s">
        <v>176</v>
      </c>
      <c r="J15" s="499"/>
      <c r="K15" s="70" t="s">
        <v>177</v>
      </c>
      <c r="L15" s="70"/>
      <c r="M15" s="70"/>
      <c r="N15" s="70" t="s">
        <v>178</v>
      </c>
      <c r="O15" s="70"/>
      <c r="P15" s="70" t="s">
        <v>179</v>
      </c>
      <c r="Q15" s="70"/>
      <c r="R15" s="71" t="s">
        <v>180</v>
      </c>
      <c r="S15" s="514" t="s">
        <v>181</v>
      </c>
      <c r="T15" s="499"/>
      <c r="U15" s="70" t="s">
        <v>177</v>
      </c>
      <c r="V15" s="70"/>
      <c r="W15" s="70"/>
      <c r="X15" s="70" t="s">
        <v>178</v>
      </c>
      <c r="Y15" s="70"/>
      <c r="Z15" s="70" t="s">
        <v>179</v>
      </c>
      <c r="AA15" s="70"/>
      <c r="AB15" s="72" t="s">
        <v>180</v>
      </c>
      <c r="AC15" s="505"/>
      <c r="AD15" s="505"/>
      <c r="AE15" s="505"/>
      <c r="AF15" s="505"/>
      <c r="AG15" s="505"/>
      <c r="AH15" s="505"/>
      <c r="AI15" s="505"/>
      <c r="AJ15" s="505"/>
      <c r="AK15" s="505"/>
      <c r="AL15" s="505"/>
      <c r="AM15" s="505"/>
      <c r="AN15" s="505"/>
      <c r="AO15" s="505"/>
      <c r="AP15" s="505"/>
      <c r="AQ15" s="505"/>
      <c r="AR15" s="505"/>
      <c r="AS15" s="505"/>
      <c r="AT15" s="505"/>
      <c r="AU15" s="505"/>
    </row>
    <row r="16" spans="2:65" s="69" customFormat="1" ht="25.5" customHeight="1"/>
    <row r="17" spans="1:69" s="67" customFormat="1" ht="44.25" customHeight="1" thickBot="1">
      <c r="B17" s="67" t="s">
        <v>182</v>
      </c>
      <c r="Q17" s="73" t="s">
        <v>183</v>
      </c>
      <c r="T17" s="73"/>
    </row>
    <row r="18" spans="1:69" s="67" customFormat="1" ht="114.75" customHeight="1" thickBot="1">
      <c r="B18" s="523" t="s">
        <v>184</v>
      </c>
      <c r="C18" s="527"/>
      <c r="D18" s="527"/>
      <c r="E18" s="527"/>
      <c r="F18" s="523" t="s">
        <v>185</v>
      </c>
      <c r="G18" s="527"/>
      <c r="H18" s="527"/>
      <c r="I18" s="527"/>
      <c r="J18" s="533" t="s">
        <v>186</v>
      </c>
      <c r="K18" s="533"/>
      <c r="L18" s="533"/>
      <c r="M18" s="533"/>
      <c r="N18" s="523" t="s">
        <v>187</v>
      </c>
      <c r="O18" s="523"/>
      <c r="P18" s="523"/>
      <c r="Q18" s="523"/>
      <c r="R18" s="523" t="s">
        <v>188</v>
      </c>
      <c r="S18" s="523"/>
      <c r="T18" s="523"/>
      <c r="U18" s="523"/>
      <c r="V18" s="523" t="s">
        <v>125</v>
      </c>
      <c r="W18" s="523"/>
      <c r="X18" s="523"/>
      <c r="Y18" s="523"/>
      <c r="Z18" s="523" t="s">
        <v>126</v>
      </c>
      <c r="AA18" s="523"/>
      <c r="AB18" s="523"/>
      <c r="AC18" s="523"/>
      <c r="AD18" s="524" t="s">
        <v>189</v>
      </c>
      <c r="AE18" s="525"/>
      <c r="AF18" s="525"/>
      <c r="AG18" s="526"/>
      <c r="AH18" s="523" t="s">
        <v>128</v>
      </c>
      <c r="AI18" s="523"/>
      <c r="AJ18" s="523"/>
      <c r="AK18" s="523"/>
      <c r="AL18" s="523" t="s">
        <v>190</v>
      </c>
      <c r="AM18" s="523"/>
      <c r="AN18" s="523"/>
      <c r="AO18" s="523"/>
      <c r="AP18" s="523" t="s">
        <v>191</v>
      </c>
      <c r="AQ18" s="523"/>
      <c r="AR18" s="523"/>
      <c r="AS18" s="523"/>
      <c r="AT18" s="527" t="s">
        <v>192</v>
      </c>
      <c r="AU18" s="527"/>
      <c r="AV18" s="527"/>
      <c r="AW18" s="527"/>
      <c r="AX18" s="523" t="s">
        <v>132</v>
      </c>
      <c r="AY18" s="523"/>
      <c r="AZ18" s="523"/>
      <c r="BA18" s="523"/>
      <c r="BB18" s="523" t="s">
        <v>193</v>
      </c>
      <c r="BC18" s="523"/>
      <c r="BD18" s="523"/>
      <c r="BE18" s="523"/>
      <c r="BF18" s="524" t="s">
        <v>194</v>
      </c>
      <c r="BG18" s="525"/>
      <c r="BH18" s="525"/>
      <c r="BI18" s="526"/>
      <c r="BJ18" s="524" t="s">
        <v>135</v>
      </c>
      <c r="BK18" s="525"/>
      <c r="BL18" s="525"/>
      <c r="BM18" s="526"/>
      <c r="BN18" s="524" t="s">
        <v>195</v>
      </c>
      <c r="BO18" s="525"/>
      <c r="BP18" s="525"/>
      <c r="BQ18" s="526"/>
    </row>
    <row r="19" spans="1:69" s="69" customFormat="1" ht="135" customHeight="1" thickBot="1">
      <c r="A19" s="67"/>
      <c r="B19" s="527"/>
      <c r="C19" s="527"/>
      <c r="D19" s="527"/>
      <c r="E19" s="527"/>
      <c r="F19" s="528" t="s">
        <v>196</v>
      </c>
      <c r="G19" s="529"/>
      <c r="H19" s="529"/>
      <c r="I19" s="530"/>
      <c r="J19" s="531" t="s">
        <v>146</v>
      </c>
      <c r="K19" s="531"/>
      <c r="L19" s="531"/>
      <c r="M19" s="531"/>
      <c r="N19" s="531" t="s">
        <v>109</v>
      </c>
      <c r="O19" s="531"/>
      <c r="P19" s="531"/>
      <c r="Q19" s="531"/>
      <c r="R19" s="531" t="s">
        <v>197</v>
      </c>
      <c r="S19" s="532"/>
      <c r="T19" s="532"/>
      <c r="U19" s="532"/>
      <c r="V19" s="531" t="s">
        <v>198</v>
      </c>
      <c r="W19" s="531"/>
      <c r="X19" s="531"/>
      <c r="Y19" s="531"/>
      <c r="Z19" s="531" t="s">
        <v>105</v>
      </c>
      <c r="AA19" s="531"/>
      <c r="AB19" s="531"/>
      <c r="AC19" s="531"/>
      <c r="AD19" s="532" t="s">
        <v>146</v>
      </c>
      <c r="AE19" s="532"/>
      <c r="AF19" s="532"/>
      <c r="AG19" s="532"/>
      <c r="AH19" s="541" t="s">
        <v>147</v>
      </c>
      <c r="AI19" s="541"/>
      <c r="AJ19" s="541"/>
      <c r="AK19" s="541"/>
      <c r="AL19" s="531" t="s">
        <v>199</v>
      </c>
      <c r="AM19" s="531"/>
      <c r="AN19" s="531"/>
      <c r="AO19" s="531"/>
      <c r="AP19" s="531" t="s">
        <v>105</v>
      </c>
      <c r="AQ19" s="531"/>
      <c r="AR19" s="531"/>
      <c r="AS19" s="531"/>
      <c r="AT19" s="524" t="s">
        <v>149</v>
      </c>
      <c r="AU19" s="534"/>
      <c r="AV19" s="534"/>
      <c r="AW19" s="535"/>
      <c r="AX19" s="524" t="s">
        <v>200</v>
      </c>
      <c r="AY19" s="534"/>
      <c r="AZ19" s="534"/>
      <c r="BA19" s="535"/>
      <c r="BB19" s="537" t="s">
        <v>151</v>
      </c>
      <c r="BC19" s="537"/>
      <c r="BD19" s="537"/>
      <c r="BE19" s="537"/>
      <c r="BF19" s="538" t="s">
        <v>152</v>
      </c>
      <c r="BG19" s="539"/>
      <c r="BH19" s="539"/>
      <c r="BI19" s="540"/>
      <c r="BJ19" s="538" t="s">
        <v>152</v>
      </c>
      <c r="BK19" s="539"/>
      <c r="BL19" s="539"/>
      <c r="BM19" s="540"/>
      <c r="BN19" s="538" t="s">
        <v>152</v>
      </c>
      <c r="BO19" s="539"/>
      <c r="BP19" s="539"/>
      <c r="BQ19" s="540"/>
    </row>
    <row r="20" spans="1:69" s="69" customFormat="1" ht="35.25" customHeight="1" thickBot="1">
      <c r="B20" s="74" t="s">
        <v>201</v>
      </c>
      <c r="C20" s="543"/>
      <c r="D20" s="543"/>
      <c r="E20" s="544"/>
      <c r="F20" s="545"/>
      <c r="G20" s="536"/>
      <c r="H20" s="536"/>
      <c r="I20" s="536"/>
      <c r="J20" s="545"/>
      <c r="K20" s="545"/>
      <c r="L20" s="545"/>
      <c r="M20" s="545"/>
      <c r="N20" s="546"/>
      <c r="O20" s="546"/>
      <c r="P20" s="546"/>
      <c r="Q20" s="546"/>
      <c r="R20" s="545"/>
      <c r="S20" s="536"/>
      <c r="T20" s="536"/>
      <c r="U20" s="536"/>
      <c r="V20" s="547"/>
      <c r="W20" s="548"/>
      <c r="X20" s="548"/>
      <c r="Y20" s="549"/>
      <c r="Z20" s="545"/>
      <c r="AA20" s="545"/>
      <c r="AB20" s="545"/>
      <c r="AC20" s="545"/>
      <c r="AD20" s="536"/>
      <c r="AE20" s="536"/>
      <c r="AF20" s="536"/>
      <c r="AG20" s="536"/>
      <c r="AH20" s="545"/>
      <c r="AI20" s="545"/>
      <c r="AJ20" s="545"/>
      <c r="AK20" s="545"/>
      <c r="AL20" s="545"/>
      <c r="AM20" s="545"/>
      <c r="AN20" s="545"/>
      <c r="AO20" s="545"/>
      <c r="AP20" s="545"/>
      <c r="AQ20" s="545"/>
      <c r="AR20" s="545"/>
      <c r="AS20" s="545"/>
      <c r="AT20" s="536"/>
      <c r="AU20" s="536"/>
      <c r="AV20" s="536"/>
      <c r="AW20" s="536"/>
      <c r="AX20" s="536"/>
      <c r="AY20" s="536"/>
      <c r="AZ20" s="536"/>
      <c r="BA20" s="536"/>
      <c r="BB20" s="536"/>
      <c r="BC20" s="536"/>
      <c r="BD20" s="536"/>
      <c r="BE20" s="536"/>
      <c r="BF20" s="542"/>
      <c r="BG20" s="543"/>
      <c r="BH20" s="543"/>
      <c r="BI20" s="544"/>
      <c r="BJ20" s="542"/>
      <c r="BK20" s="543"/>
      <c r="BL20" s="543"/>
      <c r="BM20" s="544"/>
      <c r="BN20" s="542"/>
      <c r="BO20" s="543"/>
      <c r="BP20" s="543"/>
      <c r="BQ20" s="544"/>
    </row>
    <row r="21" spans="1:69" s="69" customFormat="1" ht="35.25" customHeight="1" thickBot="1">
      <c r="B21" s="74" t="s">
        <v>202</v>
      </c>
      <c r="C21" s="543"/>
      <c r="D21" s="543"/>
      <c r="E21" s="544"/>
      <c r="F21" s="545"/>
      <c r="G21" s="536"/>
      <c r="H21" s="536"/>
      <c r="I21" s="536"/>
      <c r="J21" s="545"/>
      <c r="K21" s="545"/>
      <c r="L21" s="545"/>
      <c r="M21" s="545"/>
      <c r="N21" s="545"/>
      <c r="O21" s="545"/>
      <c r="P21" s="545"/>
      <c r="Q21" s="545"/>
      <c r="R21" s="545"/>
      <c r="S21" s="536"/>
      <c r="T21" s="536"/>
      <c r="U21" s="536"/>
      <c r="V21" s="550"/>
      <c r="W21" s="551"/>
      <c r="X21" s="551"/>
      <c r="Y21" s="552"/>
      <c r="Z21" s="545"/>
      <c r="AA21" s="545"/>
      <c r="AB21" s="545"/>
      <c r="AC21" s="545"/>
      <c r="AD21" s="536"/>
      <c r="AE21" s="536"/>
      <c r="AF21" s="536"/>
      <c r="AG21" s="536"/>
      <c r="AH21" s="545"/>
      <c r="AI21" s="545"/>
      <c r="AJ21" s="545"/>
      <c r="AK21" s="545"/>
      <c r="AL21" s="545"/>
      <c r="AM21" s="545"/>
      <c r="AN21" s="545"/>
      <c r="AO21" s="545"/>
      <c r="AP21" s="545"/>
      <c r="AQ21" s="545"/>
      <c r="AR21" s="545"/>
      <c r="AS21" s="545"/>
      <c r="AT21" s="536"/>
      <c r="AU21" s="536"/>
      <c r="AV21" s="536"/>
      <c r="AW21" s="536"/>
      <c r="AX21" s="536"/>
      <c r="AY21" s="536"/>
      <c r="AZ21" s="536"/>
      <c r="BA21" s="536"/>
      <c r="BB21" s="536"/>
      <c r="BC21" s="536"/>
      <c r="BD21" s="536"/>
      <c r="BE21" s="536"/>
      <c r="BF21" s="542"/>
      <c r="BG21" s="543"/>
      <c r="BH21" s="543"/>
      <c r="BI21" s="544"/>
      <c r="BJ21" s="542"/>
      <c r="BK21" s="543"/>
      <c r="BL21" s="543"/>
      <c r="BM21" s="544"/>
      <c r="BN21" s="542"/>
      <c r="BO21" s="543"/>
      <c r="BP21" s="543"/>
      <c r="BQ21" s="544"/>
    </row>
    <row r="22" spans="1:69" s="69" customFormat="1" ht="35.25" customHeight="1" thickBot="1">
      <c r="B22" s="74" t="s">
        <v>203</v>
      </c>
      <c r="C22" s="543"/>
      <c r="D22" s="543"/>
      <c r="E22" s="544"/>
      <c r="F22" s="545"/>
      <c r="G22" s="536"/>
      <c r="H22" s="536"/>
      <c r="I22" s="536"/>
      <c r="J22" s="545"/>
      <c r="K22" s="545"/>
      <c r="L22" s="545"/>
      <c r="M22" s="545"/>
      <c r="N22" s="545"/>
      <c r="O22" s="545"/>
      <c r="P22" s="545"/>
      <c r="Q22" s="545"/>
      <c r="R22" s="545"/>
      <c r="S22" s="536"/>
      <c r="T22" s="536"/>
      <c r="U22" s="536"/>
      <c r="V22" s="553"/>
      <c r="W22" s="554"/>
      <c r="X22" s="554"/>
      <c r="Y22" s="555"/>
      <c r="Z22" s="545"/>
      <c r="AA22" s="545"/>
      <c r="AB22" s="545"/>
      <c r="AC22" s="545"/>
      <c r="AD22" s="536"/>
      <c r="AE22" s="536"/>
      <c r="AF22" s="536"/>
      <c r="AG22" s="536"/>
      <c r="AH22" s="545"/>
      <c r="AI22" s="545"/>
      <c r="AJ22" s="545"/>
      <c r="AK22" s="545"/>
      <c r="AL22" s="545"/>
      <c r="AM22" s="545"/>
      <c r="AN22" s="545"/>
      <c r="AO22" s="545"/>
      <c r="AP22" s="545"/>
      <c r="AQ22" s="545"/>
      <c r="AR22" s="545"/>
      <c r="AS22" s="545"/>
      <c r="AT22" s="536"/>
      <c r="AU22" s="536"/>
      <c r="AV22" s="536"/>
      <c r="AW22" s="536"/>
      <c r="AX22" s="536"/>
      <c r="AY22" s="536"/>
      <c r="AZ22" s="536"/>
      <c r="BA22" s="536"/>
      <c r="BB22" s="536"/>
      <c r="BC22" s="536"/>
      <c r="BD22" s="536"/>
      <c r="BE22" s="536"/>
      <c r="BF22" s="542"/>
      <c r="BG22" s="543"/>
      <c r="BH22" s="543"/>
      <c r="BI22" s="544"/>
      <c r="BJ22" s="542"/>
      <c r="BK22" s="543"/>
      <c r="BL22" s="543"/>
      <c r="BM22" s="544"/>
      <c r="BN22" s="542"/>
      <c r="BO22" s="543"/>
      <c r="BP22" s="543"/>
      <c r="BQ22" s="544"/>
    </row>
    <row r="23" spans="1:69" s="69" customFormat="1" ht="30.75" customHeight="1">
      <c r="B23" s="556"/>
      <c r="C23" s="556"/>
      <c r="D23" s="556"/>
      <c r="E23" s="556"/>
      <c r="F23" s="551"/>
      <c r="G23" s="556"/>
      <c r="H23" s="556"/>
      <c r="I23" s="556"/>
      <c r="J23" s="551"/>
      <c r="K23" s="551"/>
      <c r="L23" s="551"/>
      <c r="M23" s="551"/>
      <c r="N23" s="551"/>
      <c r="O23" s="551"/>
      <c r="P23" s="551"/>
      <c r="Q23" s="551"/>
      <c r="R23" s="551"/>
      <c r="S23" s="556"/>
      <c r="T23" s="556"/>
      <c r="U23" s="556"/>
      <c r="V23" s="551"/>
      <c r="W23" s="551"/>
      <c r="X23" s="551"/>
      <c r="Y23" s="551"/>
      <c r="Z23" s="556"/>
      <c r="AA23" s="556"/>
      <c r="AB23" s="556"/>
      <c r="AC23" s="556"/>
      <c r="AD23" s="551"/>
      <c r="AE23" s="551"/>
      <c r="AF23" s="551"/>
      <c r="AG23" s="551"/>
      <c r="AH23" s="551"/>
      <c r="AI23" s="551"/>
      <c r="AJ23" s="551"/>
      <c r="AK23" s="551"/>
      <c r="AL23" s="551"/>
      <c r="AM23" s="551"/>
      <c r="AN23" s="551"/>
      <c r="AO23" s="551"/>
      <c r="AP23" s="551"/>
      <c r="AQ23" s="551"/>
      <c r="AR23" s="551"/>
      <c r="AS23" s="551"/>
      <c r="AT23" s="556"/>
      <c r="AU23" s="556"/>
      <c r="AV23" s="556"/>
      <c r="AW23" s="556"/>
      <c r="AX23" s="556"/>
      <c r="AY23" s="556"/>
      <c r="AZ23" s="556"/>
      <c r="BA23" s="556"/>
      <c r="BB23" s="75"/>
      <c r="BC23" s="75"/>
      <c r="BD23" s="75"/>
      <c r="BE23" s="75"/>
      <c r="BF23" s="556"/>
      <c r="BG23" s="556"/>
      <c r="BH23" s="556"/>
      <c r="BI23" s="556"/>
      <c r="BJ23" s="556"/>
      <c r="BK23" s="556"/>
      <c r="BL23" s="556"/>
      <c r="BM23" s="556"/>
      <c r="BN23" s="557"/>
      <c r="BO23" s="558"/>
      <c r="BP23" s="558"/>
      <c r="BQ23" s="559"/>
    </row>
    <row r="24" spans="1:69" s="67" customFormat="1" ht="30.75" customHeight="1" thickBot="1">
      <c r="B24" s="504" t="s">
        <v>204</v>
      </c>
      <c r="C24" s="504"/>
      <c r="D24" s="504"/>
      <c r="E24" s="504"/>
      <c r="F24" s="504"/>
      <c r="G24" s="504"/>
      <c r="H24" s="504"/>
      <c r="I24" s="504"/>
      <c r="J24" s="504"/>
      <c r="K24" s="504"/>
      <c r="L24" s="504"/>
      <c r="M24" s="504"/>
      <c r="N24" s="504"/>
      <c r="O24" s="504"/>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4"/>
      <c r="BC24" s="504"/>
      <c r="BD24" s="504"/>
      <c r="BE24" s="504"/>
      <c r="BF24" s="504"/>
      <c r="BG24" s="504"/>
      <c r="BH24" s="504"/>
      <c r="BI24" s="504"/>
      <c r="BJ24" s="504"/>
      <c r="BK24" s="504"/>
      <c r="BL24" s="504"/>
      <c r="BM24" s="504"/>
      <c r="BN24" s="76"/>
      <c r="BO24" s="76"/>
      <c r="BP24" s="76"/>
      <c r="BQ24" s="76"/>
    </row>
    <row r="25" spans="1:69" s="67" customFormat="1" ht="96" customHeight="1" thickTop="1" thickBot="1">
      <c r="B25" s="541" t="s">
        <v>205</v>
      </c>
      <c r="C25" s="537"/>
      <c r="D25" s="537"/>
      <c r="E25" s="537"/>
      <c r="F25" s="537"/>
      <c r="G25" s="537"/>
      <c r="H25" s="537"/>
      <c r="I25" s="537"/>
      <c r="J25" s="537"/>
      <c r="K25" s="537"/>
      <c r="L25" s="537"/>
      <c r="M25" s="541" t="s">
        <v>206</v>
      </c>
      <c r="N25" s="541"/>
      <c r="O25" s="541"/>
      <c r="P25" s="541"/>
      <c r="Q25" s="541"/>
      <c r="R25" s="541"/>
      <c r="S25" s="541"/>
      <c r="T25" s="541" t="s">
        <v>207</v>
      </c>
      <c r="U25" s="541"/>
      <c r="V25" s="541"/>
      <c r="W25" s="541"/>
      <c r="X25" s="541"/>
      <c r="Y25" s="541"/>
      <c r="Z25" s="541"/>
      <c r="AA25" s="541" t="s">
        <v>208</v>
      </c>
      <c r="AB25" s="537"/>
      <c r="AC25" s="537"/>
      <c r="AD25" s="537"/>
      <c r="AE25" s="537"/>
      <c r="AF25" s="537"/>
      <c r="AG25" s="537"/>
      <c r="AH25" s="537"/>
      <c r="AI25" s="537"/>
      <c r="AJ25" s="537"/>
      <c r="AK25" s="498"/>
      <c r="AL25" s="560" t="s">
        <v>209</v>
      </c>
      <c r="AM25" s="561"/>
      <c r="AN25" s="561"/>
      <c r="AO25" s="561"/>
      <c r="AP25" s="561"/>
      <c r="AQ25" s="561"/>
      <c r="AR25" s="561"/>
      <c r="AS25" s="561"/>
      <c r="AT25" s="561"/>
      <c r="AU25" s="561"/>
      <c r="AV25" s="562"/>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563" t="s">
        <v>210</v>
      </c>
      <c r="C26" s="564"/>
      <c r="D26" s="565">
        <f>N20</f>
        <v>0</v>
      </c>
      <c r="E26" s="565"/>
      <c r="F26" s="565"/>
      <c r="G26" s="565"/>
      <c r="H26" s="565"/>
      <c r="I26" s="565"/>
      <c r="J26" s="565"/>
      <c r="K26" s="500" t="s">
        <v>109</v>
      </c>
      <c r="L26" s="537"/>
      <c r="M26" s="566">
        <f>J20</f>
        <v>0</v>
      </c>
      <c r="N26" s="567"/>
      <c r="O26" s="567"/>
      <c r="P26" s="567"/>
      <c r="Q26" s="567"/>
      <c r="R26" s="567"/>
      <c r="S26" s="77" t="s">
        <v>211</v>
      </c>
      <c r="T26" s="541" t="s">
        <v>212</v>
      </c>
      <c r="U26" s="541"/>
      <c r="V26" s="541"/>
      <c r="W26" s="541"/>
      <c r="X26" s="541"/>
      <c r="Y26" s="541"/>
      <c r="Z26" s="541"/>
      <c r="AA26" s="568">
        <f>M26*17500</f>
        <v>0</v>
      </c>
      <c r="AB26" s="569"/>
      <c r="AC26" s="569"/>
      <c r="AD26" s="569"/>
      <c r="AE26" s="569"/>
      <c r="AF26" s="569"/>
      <c r="AG26" s="569"/>
      <c r="AH26" s="569"/>
      <c r="AI26" s="569"/>
      <c r="AJ26" s="499" t="s">
        <v>109</v>
      </c>
      <c r="AK26" s="499"/>
      <c r="AL26" s="570">
        <f>ROUNDDOWN(MIN(D26,AA26),-3)</f>
        <v>0</v>
      </c>
      <c r="AM26" s="569"/>
      <c r="AN26" s="569"/>
      <c r="AO26" s="569"/>
      <c r="AP26" s="569"/>
      <c r="AQ26" s="569"/>
      <c r="AR26" s="569"/>
      <c r="AS26" s="569"/>
      <c r="AT26" s="569"/>
      <c r="AU26" s="499" t="s">
        <v>109</v>
      </c>
      <c r="AV26" s="499"/>
      <c r="AW26" s="78"/>
      <c r="AX26" s="76"/>
      <c r="AY26" s="76"/>
      <c r="AZ26" s="76"/>
      <c r="BA26" s="79"/>
      <c r="BB26" s="79"/>
      <c r="BC26" s="79"/>
      <c r="BD26" s="79"/>
      <c r="BE26" s="79"/>
      <c r="BN26" s="76"/>
      <c r="BO26" s="76"/>
      <c r="BP26" s="76"/>
      <c r="BQ26" s="76"/>
    </row>
    <row r="27" spans="1:69" s="67" customFormat="1" ht="35.25" customHeight="1" thickBot="1">
      <c r="B27" s="563" t="s">
        <v>213</v>
      </c>
      <c r="C27" s="564"/>
      <c r="D27" s="565">
        <f>N21</f>
        <v>0</v>
      </c>
      <c r="E27" s="565"/>
      <c r="F27" s="565"/>
      <c r="G27" s="565"/>
      <c r="H27" s="565"/>
      <c r="I27" s="565"/>
      <c r="J27" s="565"/>
      <c r="K27" s="500" t="s">
        <v>109</v>
      </c>
      <c r="L27" s="537"/>
      <c r="M27" s="566">
        <f>J21</f>
        <v>0</v>
      </c>
      <c r="N27" s="567"/>
      <c r="O27" s="567"/>
      <c r="P27" s="567"/>
      <c r="Q27" s="567"/>
      <c r="R27" s="567"/>
      <c r="S27" s="77" t="s">
        <v>211</v>
      </c>
      <c r="T27" s="541" t="s">
        <v>212</v>
      </c>
      <c r="U27" s="541"/>
      <c r="V27" s="541"/>
      <c r="W27" s="541"/>
      <c r="X27" s="541"/>
      <c r="Y27" s="541"/>
      <c r="Z27" s="541"/>
      <c r="AA27" s="568">
        <f>M27*17500</f>
        <v>0</v>
      </c>
      <c r="AB27" s="569"/>
      <c r="AC27" s="569"/>
      <c r="AD27" s="569"/>
      <c r="AE27" s="569"/>
      <c r="AF27" s="569"/>
      <c r="AG27" s="569"/>
      <c r="AH27" s="569"/>
      <c r="AI27" s="569"/>
      <c r="AJ27" s="499" t="s">
        <v>109</v>
      </c>
      <c r="AK27" s="499"/>
      <c r="AL27" s="570">
        <f>ROUNDDOWN(MIN(D27,AA27),-3)</f>
        <v>0</v>
      </c>
      <c r="AM27" s="569"/>
      <c r="AN27" s="569"/>
      <c r="AO27" s="569"/>
      <c r="AP27" s="569"/>
      <c r="AQ27" s="569"/>
      <c r="AR27" s="569"/>
      <c r="AS27" s="569"/>
      <c r="AT27" s="569"/>
      <c r="AU27" s="499" t="s">
        <v>109</v>
      </c>
      <c r="AV27" s="499"/>
      <c r="AW27" s="78"/>
      <c r="AX27" s="76"/>
      <c r="AY27" s="76"/>
      <c r="AZ27" s="76"/>
      <c r="BN27" s="76"/>
      <c r="BO27" s="76"/>
      <c r="BP27" s="76"/>
      <c r="BQ27" s="76"/>
    </row>
    <row r="28" spans="1:69" s="67" customFormat="1" ht="35.25" customHeight="1" thickBot="1">
      <c r="B28" s="563" t="s">
        <v>214</v>
      </c>
      <c r="C28" s="564"/>
      <c r="D28" s="565">
        <f>N22</f>
        <v>0</v>
      </c>
      <c r="E28" s="565"/>
      <c r="F28" s="565"/>
      <c r="G28" s="565"/>
      <c r="H28" s="565"/>
      <c r="I28" s="565"/>
      <c r="J28" s="565"/>
      <c r="K28" s="500" t="s">
        <v>109</v>
      </c>
      <c r="L28" s="537"/>
      <c r="M28" s="566">
        <f>J22</f>
        <v>0</v>
      </c>
      <c r="N28" s="567"/>
      <c r="O28" s="567"/>
      <c r="P28" s="567"/>
      <c r="Q28" s="567"/>
      <c r="R28" s="567"/>
      <c r="S28" s="77" t="s">
        <v>211</v>
      </c>
      <c r="T28" s="541" t="s">
        <v>212</v>
      </c>
      <c r="U28" s="541"/>
      <c r="V28" s="541"/>
      <c r="W28" s="541"/>
      <c r="X28" s="541"/>
      <c r="Y28" s="541"/>
      <c r="Z28" s="541"/>
      <c r="AA28" s="568">
        <f>M28*17500</f>
        <v>0</v>
      </c>
      <c r="AB28" s="569"/>
      <c r="AC28" s="569"/>
      <c r="AD28" s="569"/>
      <c r="AE28" s="569"/>
      <c r="AF28" s="569"/>
      <c r="AG28" s="569"/>
      <c r="AH28" s="569"/>
      <c r="AI28" s="569"/>
      <c r="AJ28" s="499" t="s">
        <v>109</v>
      </c>
      <c r="AK28" s="499"/>
      <c r="AL28" s="571">
        <f>ROUNDDOWN(MIN(D28,AA28),-3)</f>
        <v>0</v>
      </c>
      <c r="AM28" s="572"/>
      <c r="AN28" s="572"/>
      <c r="AO28" s="572"/>
      <c r="AP28" s="572"/>
      <c r="AQ28" s="572"/>
      <c r="AR28" s="572"/>
      <c r="AS28" s="572"/>
      <c r="AT28" s="572"/>
      <c r="AU28" s="508" t="s">
        <v>109</v>
      </c>
      <c r="AV28" s="573"/>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504" t="s">
        <v>215</v>
      </c>
      <c r="C30" s="504"/>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4"/>
      <c r="BC30" s="504"/>
      <c r="BD30" s="504"/>
      <c r="BE30" s="504"/>
      <c r="BF30" s="504"/>
      <c r="BG30" s="504"/>
      <c r="BH30" s="504"/>
      <c r="BI30" s="504"/>
      <c r="BJ30" s="504"/>
      <c r="BK30" s="504"/>
      <c r="BL30" s="504"/>
      <c r="BM30" s="504"/>
    </row>
    <row r="31" spans="1:69" s="67" customFormat="1" ht="96" customHeight="1" thickBot="1">
      <c r="B31" s="538" t="s">
        <v>122</v>
      </c>
      <c r="C31" s="539"/>
      <c r="D31" s="539"/>
      <c r="E31" s="539"/>
      <c r="F31" s="539"/>
      <c r="G31" s="539"/>
      <c r="H31" s="539"/>
      <c r="I31" s="540"/>
      <c r="J31" s="523" t="s">
        <v>188</v>
      </c>
      <c r="K31" s="523"/>
      <c r="L31" s="523"/>
      <c r="M31" s="523"/>
      <c r="N31" s="541" t="s">
        <v>126</v>
      </c>
      <c r="O31" s="541"/>
      <c r="P31" s="541"/>
      <c r="Q31" s="541"/>
      <c r="R31" s="574" t="s">
        <v>189</v>
      </c>
      <c r="S31" s="575"/>
      <c r="T31" s="575"/>
      <c r="U31" s="576"/>
      <c r="V31" s="541" t="s">
        <v>128</v>
      </c>
      <c r="W31" s="541"/>
      <c r="X31" s="541"/>
      <c r="Y31" s="541"/>
      <c r="Z31" s="577" t="s">
        <v>190</v>
      </c>
      <c r="AA31" s="577"/>
      <c r="AB31" s="577"/>
      <c r="AC31" s="577"/>
      <c r="AD31" s="541" t="s">
        <v>191</v>
      </c>
      <c r="AE31" s="541"/>
      <c r="AF31" s="541"/>
      <c r="AG31" s="541"/>
      <c r="AH31" s="537" t="s">
        <v>192</v>
      </c>
      <c r="AI31" s="537"/>
      <c r="AJ31" s="537"/>
      <c r="AK31" s="537"/>
      <c r="AL31" s="541" t="s">
        <v>132</v>
      </c>
      <c r="AM31" s="541"/>
      <c r="AN31" s="541"/>
      <c r="AO31" s="541"/>
      <c r="AP31" s="541" t="s">
        <v>193</v>
      </c>
      <c r="AQ31" s="541"/>
      <c r="AR31" s="541"/>
      <c r="AS31" s="541"/>
      <c r="AT31" s="538" t="s">
        <v>216</v>
      </c>
      <c r="AU31" s="539"/>
      <c r="AV31" s="539"/>
      <c r="AW31" s="540"/>
      <c r="AX31" s="541" t="s">
        <v>135</v>
      </c>
      <c r="AY31" s="541"/>
      <c r="AZ31" s="541"/>
      <c r="BA31" s="541"/>
      <c r="BB31" s="541" t="s">
        <v>217</v>
      </c>
      <c r="BC31" s="541"/>
      <c r="BD31" s="541"/>
      <c r="BE31" s="541"/>
      <c r="BF31" s="578"/>
      <c r="BG31" s="578"/>
      <c r="BH31" s="578"/>
      <c r="BI31" s="578"/>
      <c r="BJ31" s="578"/>
      <c r="BK31" s="578"/>
      <c r="BL31" s="578"/>
      <c r="BM31" s="578"/>
    </row>
    <row r="32" spans="1:69" s="67" customFormat="1" ht="129" customHeight="1" thickBot="1">
      <c r="B32" s="538"/>
      <c r="C32" s="539"/>
      <c r="D32" s="539"/>
      <c r="E32" s="539"/>
      <c r="F32" s="539"/>
      <c r="G32" s="539"/>
      <c r="H32" s="539"/>
      <c r="I32" s="540"/>
      <c r="J32" s="531" t="s">
        <v>197</v>
      </c>
      <c r="K32" s="532"/>
      <c r="L32" s="532"/>
      <c r="M32" s="532"/>
      <c r="N32" s="531" t="s">
        <v>105</v>
      </c>
      <c r="O32" s="531"/>
      <c r="P32" s="531"/>
      <c r="Q32" s="531"/>
      <c r="R32" s="532" t="s">
        <v>146</v>
      </c>
      <c r="S32" s="532"/>
      <c r="T32" s="532"/>
      <c r="U32" s="532"/>
      <c r="V32" s="541" t="s">
        <v>147</v>
      </c>
      <c r="W32" s="541"/>
      <c r="X32" s="541"/>
      <c r="Y32" s="541"/>
      <c r="Z32" s="531" t="s">
        <v>199</v>
      </c>
      <c r="AA32" s="531"/>
      <c r="AB32" s="531"/>
      <c r="AC32" s="531"/>
      <c r="AD32" s="531" t="s">
        <v>105</v>
      </c>
      <c r="AE32" s="531"/>
      <c r="AF32" s="531"/>
      <c r="AG32" s="531"/>
      <c r="AH32" s="524" t="s">
        <v>149</v>
      </c>
      <c r="AI32" s="534"/>
      <c r="AJ32" s="534"/>
      <c r="AK32" s="535"/>
      <c r="AL32" s="524" t="s">
        <v>200</v>
      </c>
      <c r="AM32" s="534"/>
      <c r="AN32" s="534"/>
      <c r="AO32" s="535"/>
      <c r="AP32" s="537" t="s">
        <v>151</v>
      </c>
      <c r="AQ32" s="537"/>
      <c r="AR32" s="537"/>
      <c r="AS32" s="537"/>
      <c r="AT32" s="541" t="s">
        <v>152</v>
      </c>
      <c r="AU32" s="537"/>
      <c r="AV32" s="537"/>
      <c r="AW32" s="537"/>
      <c r="AX32" s="541" t="s">
        <v>152</v>
      </c>
      <c r="AY32" s="537"/>
      <c r="AZ32" s="537"/>
      <c r="BA32" s="537"/>
      <c r="BB32" s="541" t="s">
        <v>152</v>
      </c>
      <c r="BC32" s="537"/>
      <c r="BD32" s="537"/>
      <c r="BE32" s="537"/>
      <c r="BF32" s="578"/>
      <c r="BG32" s="505"/>
      <c r="BH32" s="505"/>
      <c r="BI32" s="505"/>
      <c r="BJ32" s="578"/>
      <c r="BK32" s="505"/>
      <c r="BL32" s="505"/>
      <c r="BM32" s="505"/>
    </row>
    <row r="33" spans="2:65" s="67" customFormat="1" ht="35.25" customHeight="1" thickBot="1">
      <c r="B33" s="538" t="s">
        <v>218</v>
      </c>
      <c r="C33" s="539"/>
      <c r="D33" s="539"/>
      <c r="E33" s="539"/>
      <c r="F33" s="539"/>
      <c r="G33" s="539"/>
      <c r="H33" s="539"/>
      <c r="I33" s="540"/>
      <c r="J33" s="541"/>
      <c r="K33" s="537"/>
      <c r="L33" s="537"/>
      <c r="M33" s="537"/>
      <c r="N33" s="541"/>
      <c r="O33" s="541"/>
      <c r="P33" s="541"/>
      <c r="Q33" s="541"/>
      <c r="R33" s="537"/>
      <c r="S33" s="537"/>
      <c r="T33" s="537"/>
      <c r="U33" s="537"/>
      <c r="V33" s="541"/>
      <c r="W33" s="541"/>
      <c r="X33" s="541"/>
      <c r="Y33" s="541"/>
      <c r="Z33" s="541"/>
      <c r="AA33" s="541"/>
      <c r="AB33" s="541"/>
      <c r="AC33" s="541"/>
      <c r="AD33" s="541"/>
      <c r="AE33" s="541"/>
      <c r="AF33" s="541"/>
      <c r="AG33" s="541"/>
      <c r="AH33" s="537"/>
      <c r="AI33" s="537"/>
      <c r="AJ33" s="537"/>
      <c r="AK33" s="537"/>
      <c r="AL33" s="537"/>
      <c r="AM33" s="537"/>
      <c r="AN33" s="537"/>
      <c r="AO33" s="537"/>
      <c r="AP33" s="537"/>
      <c r="AQ33" s="537"/>
      <c r="AR33" s="537"/>
      <c r="AS33" s="537"/>
      <c r="AT33" s="537"/>
      <c r="AU33" s="537"/>
      <c r="AV33" s="537"/>
      <c r="AW33" s="537"/>
      <c r="AX33" s="537"/>
      <c r="AY33" s="537"/>
      <c r="AZ33" s="537"/>
      <c r="BA33" s="537"/>
      <c r="BB33" s="537"/>
      <c r="BC33" s="537"/>
      <c r="BD33" s="537"/>
      <c r="BE33" s="537"/>
      <c r="BF33" s="505"/>
      <c r="BG33" s="505"/>
      <c r="BH33" s="505"/>
      <c r="BI33" s="505"/>
      <c r="BJ33" s="505"/>
      <c r="BK33" s="505"/>
      <c r="BL33" s="505"/>
      <c r="BM33" s="505"/>
    </row>
    <row r="34" spans="2:65" s="67" customFormat="1" ht="35.25" customHeight="1" thickBot="1">
      <c r="B34" s="538" t="s">
        <v>219</v>
      </c>
      <c r="C34" s="539"/>
      <c r="D34" s="539"/>
      <c r="E34" s="539"/>
      <c r="F34" s="539"/>
      <c r="G34" s="539"/>
      <c r="H34" s="539"/>
      <c r="I34" s="540"/>
      <c r="J34" s="541"/>
      <c r="K34" s="537"/>
      <c r="L34" s="537"/>
      <c r="M34" s="537"/>
      <c r="N34" s="541"/>
      <c r="O34" s="541"/>
      <c r="P34" s="541"/>
      <c r="Q34" s="541"/>
      <c r="R34" s="537"/>
      <c r="S34" s="537"/>
      <c r="T34" s="537"/>
      <c r="U34" s="537"/>
      <c r="V34" s="541"/>
      <c r="W34" s="541"/>
      <c r="X34" s="541"/>
      <c r="Y34" s="541"/>
      <c r="Z34" s="541"/>
      <c r="AA34" s="541"/>
      <c r="AB34" s="541"/>
      <c r="AC34" s="541"/>
      <c r="AD34" s="541"/>
      <c r="AE34" s="541"/>
      <c r="AF34" s="541"/>
      <c r="AG34" s="541"/>
      <c r="AH34" s="537"/>
      <c r="AI34" s="537"/>
      <c r="AJ34" s="537"/>
      <c r="AK34" s="537"/>
      <c r="AL34" s="537"/>
      <c r="AM34" s="537"/>
      <c r="AN34" s="537"/>
      <c r="AO34" s="537"/>
      <c r="AP34" s="537"/>
      <c r="AQ34" s="537"/>
      <c r="AR34" s="537"/>
      <c r="AS34" s="537"/>
      <c r="AT34" s="537"/>
      <c r="AU34" s="537"/>
      <c r="AV34" s="537"/>
      <c r="AW34" s="537"/>
      <c r="AX34" s="537"/>
      <c r="AY34" s="537"/>
      <c r="AZ34" s="537"/>
      <c r="BA34" s="537"/>
      <c r="BB34" s="537"/>
      <c r="BC34" s="537"/>
      <c r="BD34" s="537"/>
      <c r="BE34" s="537"/>
      <c r="BF34" s="505"/>
      <c r="BG34" s="505"/>
      <c r="BH34" s="505"/>
      <c r="BI34" s="505"/>
      <c r="BJ34" s="505"/>
      <c r="BK34" s="505"/>
      <c r="BL34" s="505"/>
      <c r="BM34" s="505"/>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504" t="s">
        <v>220</v>
      </c>
      <c r="C36" s="504"/>
      <c r="D36" s="504"/>
      <c r="E36" s="504"/>
      <c r="F36" s="504"/>
      <c r="G36" s="504"/>
      <c r="H36" s="504"/>
      <c r="I36" s="504"/>
      <c r="J36" s="504"/>
      <c r="K36" s="504"/>
      <c r="L36" s="504"/>
      <c r="M36" s="504"/>
      <c r="N36" s="504"/>
      <c r="O36" s="504"/>
      <c r="P36" s="504"/>
      <c r="Q36" s="504"/>
      <c r="R36" s="504"/>
      <c r="S36" s="504"/>
      <c r="T36" s="504"/>
      <c r="U36" s="504"/>
      <c r="V36" s="504"/>
      <c r="W36" s="504"/>
      <c r="X36" s="50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4"/>
      <c r="AY36" s="504"/>
      <c r="AZ36" s="504"/>
      <c r="BA36" s="504"/>
      <c r="BB36" s="504"/>
      <c r="BC36" s="504"/>
      <c r="BD36" s="504"/>
      <c r="BE36" s="504"/>
      <c r="BF36" s="504"/>
      <c r="BG36" s="504"/>
      <c r="BH36" s="504"/>
      <c r="BI36" s="504"/>
      <c r="BJ36" s="504"/>
      <c r="BK36" s="504"/>
      <c r="BL36" s="504"/>
      <c r="BM36" s="504"/>
    </row>
    <row r="37" spans="2:65" s="67" customFormat="1" ht="96" customHeight="1" thickTop="1" thickBot="1">
      <c r="B37" s="537"/>
      <c r="C37" s="537"/>
      <c r="D37" s="537"/>
      <c r="E37" s="537"/>
      <c r="F37" s="537"/>
      <c r="G37" s="537"/>
      <c r="H37" s="537"/>
      <c r="I37" s="537"/>
      <c r="J37" s="537"/>
      <c r="K37" s="537"/>
      <c r="L37" s="537"/>
      <c r="M37" s="537"/>
      <c r="N37" s="537"/>
      <c r="O37" s="577" t="s">
        <v>221</v>
      </c>
      <c r="P37" s="579"/>
      <c r="Q37" s="579"/>
      <c r="R37" s="579"/>
      <c r="S37" s="579"/>
      <c r="T37" s="579"/>
      <c r="U37" s="579"/>
      <c r="V37" s="574" t="s">
        <v>222</v>
      </c>
      <c r="W37" s="575"/>
      <c r="X37" s="576"/>
      <c r="Y37" s="538" t="s">
        <v>223</v>
      </c>
      <c r="Z37" s="539"/>
      <c r="AA37" s="539"/>
      <c r="AB37" s="539"/>
      <c r="AC37" s="539"/>
      <c r="AD37" s="539"/>
      <c r="AE37" s="580"/>
      <c r="AF37" s="560" t="s">
        <v>224</v>
      </c>
      <c r="AG37" s="561"/>
      <c r="AH37" s="561"/>
      <c r="AI37" s="561"/>
      <c r="AJ37" s="561"/>
      <c r="AK37" s="561"/>
      <c r="AL37" s="562"/>
      <c r="AM37" s="581"/>
      <c r="AN37" s="505"/>
      <c r="AO37" s="505"/>
      <c r="AP37" s="505"/>
      <c r="AQ37" s="505"/>
      <c r="AR37" s="505"/>
      <c r="AS37" s="505"/>
    </row>
    <row r="38" spans="2:65" s="67" customFormat="1" ht="35.25" customHeight="1" thickBot="1">
      <c r="B38" s="537" t="s">
        <v>225</v>
      </c>
      <c r="C38" s="537"/>
      <c r="D38" s="537"/>
      <c r="E38" s="537"/>
      <c r="F38" s="537"/>
      <c r="G38" s="537"/>
      <c r="H38" s="537"/>
      <c r="I38" s="537"/>
      <c r="J38" s="537"/>
      <c r="K38" s="537"/>
      <c r="L38" s="537"/>
      <c r="M38" s="537"/>
      <c r="N38" s="537"/>
      <c r="O38" s="568">
        <v>0</v>
      </c>
      <c r="P38" s="569"/>
      <c r="Q38" s="569"/>
      <c r="R38" s="569"/>
      <c r="S38" s="569"/>
      <c r="T38" s="499" t="s">
        <v>109</v>
      </c>
      <c r="U38" s="500"/>
      <c r="V38" s="599"/>
      <c r="W38" s="600"/>
      <c r="X38" s="601"/>
      <c r="Y38" s="87"/>
      <c r="Z38" s="569">
        <v>1030000</v>
      </c>
      <c r="AA38" s="569"/>
      <c r="AB38" s="569"/>
      <c r="AC38" s="569"/>
      <c r="AD38" s="499" t="s">
        <v>109</v>
      </c>
      <c r="AE38" s="500"/>
      <c r="AF38" s="571">
        <f>ROUNDDOWN(MIN(O38,Y38),-3)</f>
        <v>0</v>
      </c>
      <c r="AG38" s="572"/>
      <c r="AH38" s="572"/>
      <c r="AI38" s="572"/>
      <c r="AJ38" s="572"/>
      <c r="AK38" s="508" t="s">
        <v>109</v>
      </c>
      <c r="AL38" s="573"/>
      <c r="AM38" s="505"/>
      <c r="AN38" s="505"/>
      <c r="AO38" s="505"/>
      <c r="AP38" s="505"/>
      <c r="AQ38" s="505"/>
      <c r="AR38" s="505"/>
      <c r="AS38" s="505"/>
      <c r="AT38" s="88"/>
      <c r="AU38" s="88"/>
      <c r="AV38" s="88"/>
    </row>
    <row r="39" spans="2:65" s="67" customFormat="1" ht="65.25" customHeight="1" thickTop="1">
      <c r="B39" s="591" t="s">
        <v>226</v>
      </c>
      <c r="C39" s="508"/>
      <c r="D39" s="508"/>
      <c r="E39" s="508"/>
      <c r="F39" s="508"/>
      <c r="G39" s="508"/>
      <c r="H39" s="508"/>
      <c r="I39" s="508"/>
      <c r="J39" s="508"/>
      <c r="K39" s="508"/>
      <c r="L39" s="508"/>
      <c r="M39" s="508"/>
      <c r="N39" s="508"/>
      <c r="O39" s="592">
        <v>0</v>
      </c>
      <c r="P39" s="572"/>
      <c r="Q39" s="572"/>
      <c r="R39" s="572"/>
      <c r="S39" s="572"/>
      <c r="T39" s="508" t="s">
        <v>109</v>
      </c>
      <c r="U39" s="509"/>
      <c r="V39" s="507" t="s">
        <v>104</v>
      </c>
      <c r="W39" s="508"/>
      <c r="X39" s="509"/>
      <c r="Y39" s="89"/>
      <c r="Z39" s="572">
        <v>310000</v>
      </c>
      <c r="AA39" s="572"/>
      <c r="AB39" s="572"/>
      <c r="AC39" s="572"/>
      <c r="AD39" s="508" t="s">
        <v>109</v>
      </c>
      <c r="AE39" s="508"/>
      <c r="AF39" s="595">
        <f>ROUNDDOWN(MIN(O39,IF(V39="無",Z39,Z40)),-3)</f>
        <v>0</v>
      </c>
      <c r="AG39" s="596"/>
      <c r="AH39" s="596"/>
      <c r="AI39" s="596"/>
      <c r="AJ39" s="596"/>
      <c r="AK39" s="582" t="s">
        <v>109</v>
      </c>
      <c r="AL39" s="583"/>
      <c r="AM39" s="505"/>
      <c r="AN39" s="505"/>
      <c r="AO39" s="505"/>
      <c r="AP39" s="505"/>
      <c r="AQ39" s="505"/>
      <c r="AR39" s="505"/>
      <c r="AS39" s="505"/>
      <c r="AU39" s="67" t="s">
        <v>227</v>
      </c>
    </row>
    <row r="40" spans="2:65" s="67" customFormat="1" ht="65.25" customHeight="1" thickBot="1">
      <c r="B40" s="510"/>
      <c r="C40" s="511"/>
      <c r="D40" s="511"/>
      <c r="E40" s="511"/>
      <c r="F40" s="511"/>
      <c r="G40" s="511"/>
      <c r="H40" s="511"/>
      <c r="I40" s="511"/>
      <c r="J40" s="511"/>
      <c r="K40" s="511"/>
      <c r="L40" s="511"/>
      <c r="M40" s="511"/>
      <c r="N40" s="511"/>
      <c r="O40" s="593"/>
      <c r="P40" s="594"/>
      <c r="Q40" s="594"/>
      <c r="R40" s="594"/>
      <c r="S40" s="594"/>
      <c r="T40" s="511"/>
      <c r="U40" s="512"/>
      <c r="V40" s="510"/>
      <c r="W40" s="511"/>
      <c r="X40" s="512"/>
      <c r="Y40" s="90"/>
      <c r="Z40" s="586">
        <v>378000</v>
      </c>
      <c r="AA40" s="586"/>
      <c r="AB40" s="586"/>
      <c r="AC40" s="586"/>
      <c r="AD40" s="587" t="s">
        <v>228</v>
      </c>
      <c r="AE40" s="588"/>
      <c r="AF40" s="597"/>
      <c r="AG40" s="598"/>
      <c r="AH40" s="598"/>
      <c r="AI40" s="598"/>
      <c r="AJ40" s="598"/>
      <c r="AK40" s="584"/>
      <c r="AL40" s="585"/>
      <c r="AM40" s="76"/>
      <c r="AN40" s="76"/>
      <c r="AO40" s="76"/>
      <c r="AP40" s="76"/>
      <c r="AQ40" s="76"/>
      <c r="AR40" s="76"/>
      <c r="AS40" s="76"/>
    </row>
    <row r="41" spans="2:65" ht="82.5" customHeight="1">
      <c r="B41" s="589" t="s">
        <v>229</v>
      </c>
      <c r="C41" s="590"/>
      <c r="D41" s="590"/>
      <c r="E41" s="590"/>
      <c r="F41" s="590"/>
      <c r="G41" s="590"/>
      <c r="H41" s="590"/>
      <c r="I41" s="590"/>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0"/>
      <c r="AG41" s="590"/>
      <c r="AH41" s="590"/>
      <c r="AI41" s="590"/>
      <c r="AJ41" s="590"/>
      <c r="AK41" s="590"/>
      <c r="AL41" s="590"/>
      <c r="AM41" s="590"/>
      <c r="AN41" s="590"/>
      <c r="AO41" s="590"/>
      <c r="AP41" s="590"/>
      <c r="AQ41" s="590"/>
      <c r="AR41" s="590"/>
      <c r="AS41" s="590"/>
      <c r="AT41" s="590"/>
      <c r="AU41" s="590"/>
      <c r="AV41" s="590"/>
      <c r="AW41" s="590"/>
      <c r="AX41" s="590"/>
      <c r="AY41" s="590"/>
      <c r="AZ41" s="590"/>
      <c r="BA41" s="590"/>
      <c r="BB41" s="590"/>
      <c r="BC41" s="590"/>
      <c r="BD41" s="590"/>
      <c r="BE41" s="590"/>
      <c r="BF41" s="590"/>
      <c r="BG41" s="590"/>
      <c r="BH41" s="590"/>
      <c r="BI41" s="590"/>
      <c r="BJ41" s="590"/>
      <c r="BK41" s="590"/>
      <c r="BL41" s="590"/>
      <c r="BM41" s="590"/>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0BD7-5C9D-49AC-BFA3-8AD7CE7A25FA}">
  <dimension ref="A1:K49"/>
  <sheetViews>
    <sheetView view="pageBreakPreview" zoomScale="85" zoomScaleNormal="100" zoomScaleSheetLayoutView="85" workbookViewId="0">
      <selection activeCell="N16" sqref="N16"/>
    </sheetView>
  </sheetViews>
  <sheetFormatPr defaultColWidth="9" defaultRowHeight="12"/>
  <cols>
    <col min="1" max="1" width="11.25" style="194" customWidth="1"/>
    <col min="2" max="18" width="10" style="194" customWidth="1"/>
    <col min="19" max="16384" width="9" style="194"/>
  </cols>
  <sheetData>
    <row r="1" spans="1:11">
      <c r="A1" s="194" t="s">
        <v>426</v>
      </c>
    </row>
    <row r="2" spans="1:11" ht="18" customHeight="1">
      <c r="A2" s="659" t="s">
        <v>234</v>
      </c>
      <c r="B2" s="659"/>
      <c r="C2" s="659"/>
      <c r="D2" s="659"/>
      <c r="E2" s="659"/>
      <c r="F2" s="659"/>
      <c r="G2" s="659"/>
      <c r="H2" s="659"/>
      <c r="I2" s="659"/>
      <c r="J2" s="659"/>
      <c r="K2" s="659"/>
    </row>
    <row r="5" spans="1:11" ht="18.75" customHeight="1">
      <c r="A5" s="206" t="s">
        <v>56</v>
      </c>
      <c r="B5" s="660" t="s">
        <v>410</v>
      </c>
      <c r="C5" s="661"/>
      <c r="D5" s="661"/>
      <c r="E5" s="661"/>
      <c r="F5" s="662"/>
      <c r="G5" s="203"/>
    </row>
    <row r="6" spans="1:11" ht="12" customHeight="1">
      <c r="A6" s="192"/>
      <c r="B6" s="91"/>
      <c r="C6" s="91"/>
      <c r="D6" s="91"/>
      <c r="E6" s="91"/>
      <c r="F6" s="91"/>
    </row>
    <row r="8" spans="1:11">
      <c r="A8" s="613" t="s">
        <v>230</v>
      </c>
      <c r="B8" s="613"/>
      <c r="C8" s="613"/>
      <c r="D8" s="613" t="s">
        <v>259</v>
      </c>
      <c r="E8" s="613"/>
      <c r="F8" s="613"/>
      <c r="G8" s="613" t="s">
        <v>231</v>
      </c>
      <c r="H8" s="613"/>
      <c r="I8" s="613"/>
      <c r="J8" s="613"/>
      <c r="K8" s="613"/>
    </row>
    <row r="9" spans="1:11" ht="18.75" customHeight="1">
      <c r="A9" s="658"/>
      <c r="B9" s="658"/>
      <c r="C9" s="658"/>
      <c r="D9" s="658"/>
      <c r="E9" s="658"/>
      <c r="F9" s="658"/>
      <c r="G9" s="658"/>
      <c r="H9" s="658"/>
      <c r="I9" s="658"/>
      <c r="J9" s="658"/>
      <c r="K9" s="658"/>
    </row>
    <row r="10" spans="1:11" ht="12" customHeight="1">
      <c r="A10" s="195"/>
      <c r="B10" s="195"/>
      <c r="C10" s="195"/>
      <c r="D10" s="195"/>
      <c r="E10" s="195"/>
      <c r="F10" s="195"/>
      <c r="G10" s="195"/>
      <c r="H10" s="195"/>
      <c r="I10" s="195"/>
      <c r="J10" s="195"/>
      <c r="K10" s="195"/>
    </row>
    <row r="11" spans="1:11" ht="12" customHeight="1">
      <c r="A11" s="195"/>
      <c r="B11" s="195"/>
      <c r="C11" s="195"/>
      <c r="D11" s="195"/>
      <c r="E11" s="195"/>
      <c r="F11" s="195"/>
      <c r="G11" s="195"/>
      <c r="H11" s="195"/>
      <c r="I11" s="195"/>
      <c r="J11" s="195"/>
      <c r="K11" s="195"/>
    </row>
    <row r="12" spans="1:11">
      <c r="A12" s="194" t="s">
        <v>260</v>
      </c>
    </row>
    <row r="13" spans="1:11" ht="3.75" customHeight="1"/>
    <row r="14" spans="1:11">
      <c r="A14" s="654" t="s">
        <v>232</v>
      </c>
      <c r="B14" s="640" t="s">
        <v>235</v>
      </c>
      <c r="C14" s="640"/>
      <c r="D14" s="640"/>
      <c r="E14" s="640"/>
      <c r="F14" s="640"/>
      <c r="G14" s="640" t="s">
        <v>236</v>
      </c>
      <c r="H14" s="640"/>
      <c r="I14" s="640"/>
      <c r="J14" s="640"/>
      <c r="K14" s="640"/>
    </row>
    <row r="15" spans="1:11" ht="18.75" customHeight="1">
      <c r="A15" s="655"/>
      <c r="B15" s="205" t="s">
        <v>317</v>
      </c>
      <c r="C15" s="112" t="s">
        <v>318</v>
      </c>
      <c r="D15" s="208" t="s">
        <v>319</v>
      </c>
      <c r="E15" s="208" t="s">
        <v>320</v>
      </c>
      <c r="F15" s="113" t="s">
        <v>318</v>
      </c>
      <c r="G15" s="205" t="s">
        <v>317</v>
      </c>
      <c r="H15" s="112" t="s">
        <v>318</v>
      </c>
      <c r="I15" s="208" t="s">
        <v>319</v>
      </c>
      <c r="J15" s="208" t="s">
        <v>320</v>
      </c>
      <c r="K15" s="113" t="s">
        <v>318</v>
      </c>
    </row>
    <row r="16" spans="1:11" ht="18.75" customHeight="1">
      <c r="A16" s="206" t="s">
        <v>249</v>
      </c>
      <c r="B16" s="614"/>
      <c r="C16" s="614"/>
      <c r="D16" s="614"/>
      <c r="E16" s="614"/>
      <c r="F16" s="614"/>
      <c r="G16" s="638"/>
      <c r="H16" s="656"/>
      <c r="I16" s="656"/>
      <c r="J16" s="656"/>
      <c r="K16" s="639"/>
    </row>
    <row r="17" spans="1:11" ht="18.75" customHeight="1">
      <c r="A17" s="207" t="s">
        <v>277</v>
      </c>
      <c r="B17" s="108" t="s">
        <v>321</v>
      </c>
      <c r="C17" s="118"/>
      <c r="D17" s="109" t="s">
        <v>322</v>
      </c>
      <c r="E17" s="119"/>
      <c r="F17" s="111" t="s">
        <v>323</v>
      </c>
      <c r="G17" s="119"/>
      <c r="H17" s="110" t="s">
        <v>324</v>
      </c>
      <c r="I17" s="119"/>
      <c r="J17" s="110" t="s">
        <v>325</v>
      </c>
      <c r="K17" s="188">
        <f>C17+E17+G17+I17</f>
        <v>0</v>
      </c>
    </row>
    <row r="18" spans="1:11">
      <c r="A18" s="657" t="s">
        <v>239</v>
      </c>
      <c r="B18" s="640" t="s">
        <v>237</v>
      </c>
      <c r="C18" s="640"/>
      <c r="D18" s="640"/>
      <c r="E18" s="640"/>
      <c r="F18" s="640"/>
      <c r="G18" s="640" t="s">
        <v>238</v>
      </c>
      <c r="H18" s="640"/>
      <c r="I18" s="640"/>
      <c r="J18" s="640"/>
      <c r="K18" s="640"/>
    </row>
    <row r="19" spans="1:11" ht="18.75" customHeight="1">
      <c r="A19" s="655"/>
      <c r="B19" s="614"/>
      <c r="C19" s="614"/>
      <c r="D19" s="614"/>
      <c r="E19" s="614"/>
      <c r="F19" s="614"/>
      <c r="G19" s="614"/>
      <c r="H19" s="614"/>
      <c r="I19" s="614"/>
      <c r="J19" s="614"/>
      <c r="K19" s="614"/>
    </row>
    <row r="20" spans="1:11" ht="12" customHeight="1">
      <c r="A20" s="637" t="s">
        <v>240</v>
      </c>
      <c r="B20" s="206" t="s">
        <v>241</v>
      </c>
      <c r="C20" s="613" t="s">
        <v>242</v>
      </c>
      <c r="D20" s="613"/>
      <c r="E20" s="613"/>
      <c r="F20" s="613"/>
      <c r="G20" s="613"/>
      <c r="H20" s="613"/>
      <c r="I20" s="613"/>
      <c r="J20" s="613"/>
      <c r="K20" s="613"/>
    </row>
    <row r="21" spans="1:11">
      <c r="A21" s="637"/>
      <c r="B21" s="614"/>
      <c r="C21" s="206" t="s">
        <v>243</v>
      </c>
      <c r="D21" s="206" t="s">
        <v>244</v>
      </c>
      <c r="E21" s="206" t="s">
        <v>245</v>
      </c>
      <c r="F21" s="638" t="s">
        <v>238</v>
      </c>
      <c r="G21" s="639"/>
      <c r="H21" s="640" t="s">
        <v>246</v>
      </c>
      <c r="I21" s="640"/>
      <c r="J21" s="640"/>
      <c r="K21" s="640"/>
    </row>
    <row r="22" spans="1:11" ht="18.75" customHeight="1">
      <c r="A22" s="637"/>
      <c r="B22" s="614"/>
      <c r="C22" s="114"/>
      <c r="D22" s="115"/>
      <c r="E22" s="116"/>
      <c r="F22" s="641"/>
      <c r="G22" s="641"/>
      <c r="H22" s="193" t="s">
        <v>247</v>
      </c>
      <c r="I22" s="117"/>
      <c r="J22" s="193" t="s">
        <v>248</v>
      </c>
      <c r="K22" s="204"/>
    </row>
    <row r="23" spans="1:11" ht="18.75" customHeight="1">
      <c r="A23" s="637"/>
      <c r="B23" s="614"/>
      <c r="C23" s="114"/>
      <c r="D23" s="115"/>
      <c r="E23" s="116"/>
      <c r="F23" s="641"/>
      <c r="G23" s="641"/>
      <c r="H23" s="193" t="s">
        <v>247</v>
      </c>
      <c r="I23" s="117"/>
      <c r="J23" s="193" t="s">
        <v>248</v>
      </c>
      <c r="K23" s="204"/>
    </row>
    <row r="26" spans="1:11">
      <c r="A26" s="194" t="s">
        <v>261</v>
      </c>
    </row>
    <row r="27" spans="1:11" ht="3.75" customHeight="1"/>
    <row r="28" spans="1:11" ht="19.5" customHeight="1">
      <c r="A28" s="642" t="s">
        <v>37</v>
      </c>
      <c r="B28" s="643"/>
      <c r="C28" s="646" t="s">
        <v>427</v>
      </c>
      <c r="D28" s="647"/>
      <c r="E28" s="650" t="s">
        <v>428</v>
      </c>
      <c r="F28" s="651"/>
      <c r="G28" s="646" t="s">
        <v>429</v>
      </c>
      <c r="H28" s="647"/>
      <c r="I28" s="646" t="s">
        <v>430</v>
      </c>
      <c r="J28" s="647"/>
      <c r="K28" s="635" t="s">
        <v>233</v>
      </c>
    </row>
    <row r="29" spans="1:11" ht="24" customHeight="1">
      <c r="A29" s="644"/>
      <c r="B29" s="645"/>
      <c r="C29" s="648"/>
      <c r="D29" s="649"/>
      <c r="E29" s="652"/>
      <c r="F29" s="653"/>
      <c r="G29" s="648"/>
      <c r="H29" s="649"/>
      <c r="I29" s="648"/>
      <c r="J29" s="649"/>
      <c r="K29" s="636"/>
    </row>
    <row r="30" spans="1:11" ht="30" customHeight="1">
      <c r="A30" s="624" t="s">
        <v>326</v>
      </c>
      <c r="B30" s="625"/>
      <c r="C30" s="626"/>
      <c r="D30" s="627"/>
      <c r="E30" s="626"/>
      <c r="F30" s="627"/>
      <c r="G30" s="626"/>
      <c r="H30" s="627"/>
      <c r="I30" s="626"/>
      <c r="J30" s="627"/>
      <c r="K30" s="92" t="str">
        <f>IF(SUM(C30+E30+G30+I30)=0,"",SUM(C30+E30+G30+I30))</f>
        <v/>
      </c>
    </row>
    <row r="31" spans="1:11" ht="15" customHeight="1">
      <c r="A31" s="628" t="s">
        <v>327</v>
      </c>
      <c r="B31" s="629"/>
      <c r="C31" s="630"/>
      <c r="D31" s="631"/>
      <c r="E31" s="630"/>
      <c r="F31" s="631"/>
      <c r="G31" s="630"/>
      <c r="H31" s="631"/>
      <c r="I31" s="630"/>
      <c r="J31" s="631"/>
      <c r="K31" s="93" t="str">
        <f t="shared" ref="K31:K32" si="0">IF(SUM(C31+E31+G31+I31)=0,"",SUM(C31+E31+G31+I31))</f>
        <v/>
      </c>
    </row>
    <row r="32" spans="1:11" ht="15" customHeight="1">
      <c r="A32" s="628"/>
      <c r="B32" s="629"/>
      <c r="C32" s="632"/>
      <c r="D32" s="633"/>
      <c r="E32" s="632"/>
      <c r="F32" s="633"/>
      <c r="G32" s="632"/>
      <c r="H32" s="633"/>
      <c r="I32" s="632"/>
      <c r="J32" s="633"/>
      <c r="K32" s="94" t="str">
        <f t="shared" si="0"/>
        <v/>
      </c>
    </row>
    <row r="33" spans="1:11" ht="12" customHeight="1">
      <c r="A33" s="634" t="s">
        <v>431</v>
      </c>
      <c r="B33" s="634"/>
      <c r="C33" s="634"/>
      <c r="D33" s="634"/>
      <c r="E33" s="634"/>
      <c r="F33" s="634"/>
      <c r="G33" s="634"/>
      <c r="H33" s="634"/>
      <c r="I33" s="634"/>
      <c r="J33" s="634"/>
      <c r="K33" s="634"/>
    </row>
    <row r="35" spans="1:11">
      <c r="A35" s="194" t="s">
        <v>262</v>
      </c>
    </row>
    <row r="36" spans="1:11" ht="3.75" customHeight="1"/>
    <row r="37" spans="1:11" ht="18.75" customHeight="1">
      <c r="A37" s="615"/>
      <c r="B37" s="616"/>
      <c r="C37" s="616"/>
      <c r="D37" s="616"/>
      <c r="E37" s="616"/>
      <c r="F37" s="616"/>
      <c r="G37" s="616"/>
      <c r="H37" s="616"/>
      <c r="I37" s="616"/>
      <c r="J37" s="616"/>
      <c r="K37" s="617"/>
    </row>
    <row r="38" spans="1:11" ht="18.75" customHeight="1">
      <c r="A38" s="618"/>
      <c r="B38" s="619"/>
      <c r="C38" s="619"/>
      <c r="D38" s="619"/>
      <c r="E38" s="619"/>
      <c r="F38" s="619"/>
      <c r="G38" s="619"/>
      <c r="H38" s="619"/>
      <c r="I38" s="619"/>
      <c r="J38" s="619"/>
      <c r="K38" s="620"/>
    </row>
    <row r="39" spans="1:11" ht="18.75" customHeight="1">
      <c r="A39" s="618"/>
      <c r="B39" s="619"/>
      <c r="C39" s="619"/>
      <c r="D39" s="619"/>
      <c r="E39" s="619"/>
      <c r="F39" s="619"/>
      <c r="G39" s="619"/>
      <c r="H39" s="619"/>
      <c r="I39" s="619"/>
      <c r="J39" s="619"/>
      <c r="K39" s="620"/>
    </row>
    <row r="40" spans="1:11" ht="18.75" customHeight="1">
      <c r="A40" s="621"/>
      <c r="B40" s="622"/>
      <c r="C40" s="622"/>
      <c r="D40" s="622"/>
      <c r="E40" s="622"/>
      <c r="F40" s="622"/>
      <c r="G40" s="622"/>
      <c r="H40" s="622"/>
      <c r="I40" s="622"/>
      <c r="J40" s="622"/>
      <c r="K40" s="623"/>
    </row>
    <row r="43" spans="1:11">
      <c r="A43" s="194" t="s">
        <v>278</v>
      </c>
    </row>
    <row r="44" spans="1:11" ht="3.75" customHeight="1"/>
    <row r="45" spans="1:11" ht="18.75" customHeight="1">
      <c r="A45" s="198" t="s">
        <v>407</v>
      </c>
      <c r="B45" s="197"/>
      <c r="C45" s="197"/>
    </row>
    <row r="46" spans="1:11" ht="72" customHeight="1">
      <c r="A46" s="602" t="s">
        <v>408</v>
      </c>
      <c r="B46" s="603"/>
      <c r="C46" s="604"/>
      <c r="D46" s="196"/>
      <c r="E46" s="209"/>
      <c r="F46" s="209"/>
      <c r="G46" s="209"/>
      <c r="H46" s="209"/>
      <c r="I46" s="209"/>
    </row>
    <row r="47" spans="1:11" ht="18.75" customHeight="1">
      <c r="A47" s="605" t="s">
        <v>401</v>
      </c>
      <c r="B47" s="606"/>
      <c r="C47" s="607"/>
      <c r="D47" s="608" t="s">
        <v>404</v>
      </c>
      <c r="E47" s="609"/>
      <c r="F47" s="609"/>
      <c r="G47" s="610"/>
      <c r="H47" s="611"/>
      <c r="I47" s="612"/>
    </row>
    <row r="48" spans="1:11" ht="21" customHeight="1">
      <c r="A48" s="613" t="s">
        <v>405</v>
      </c>
      <c r="B48" s="613"/>
      <c r="C48" s="613"/>
      <c r="D48" s="614"/>
      <c r="E48" s="614"/>
    </row>
    <row r="49" ht="11.25" customHeight="1"/>
  </sheetData>
  <mergeCells count="53">
    <mergeCell ref="A9:C9"/>
    <mergeCell ref="D9:F9"/>
    <mergeCell ref="G9:K9"/>
    <mergeCell ref="A2:K2"/>
    <mergeCell ref="B5:F5"/>
    <mergeCell ref="A8:C8"/>
    <mergeCell ref="D8:F8"/>
    <mergeCell ref="G8:K8"/>
    <mergeCell ref="A18:A19"/>
    <mergeCell ref="B18:F18"/>
    <mergeCell ref="G18:K18"/>
    <mergeCell ref="B19:F19"/>
    <mergeCell ref="G19:K19"/>
    <mergeCell ref="A14:A15"/>
    <mergeCell ref="B14:F14"/>
    <mergeCell ref="G14:K14"/>
    <mergeCell ref="B16:F16"/>
    <mergeCell ref="G16:K16"/>
    <mergeCell ref="K28:K29"/>
    <mergeCell ref="A20:A23"/>
    <mergeCell ref="C20:K20"/>
    <mergeCell ref="B21:B23"/>
    <mergeCell ref="F21:G21"/>
    <mergeCell ref="H21:K21"/>
    <mergeCell ref="F22:G22"/>
    <mergeCell ref="F23:G23"/>
    <mergeCell ref="A28:B29"/>
    <mergeCell ref="C28:D29"/>
    <mergeCell ref="E28:F29"/>
    <mergeCell ref="G28:H29"/>
    <mergeCell ref="I28:J29"/>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A46:C46"/>
    <mergeCell ref="A47:C47"/>
    <mergeCell ref="D47:G47"/>
    <mergeCell ref="H47:I47"/>
    <mergeCell ref="A48:C48"/>
    <mergeCell ref="D48:E48"/>
  </mergeCells>
  <phoneticPr fontId="4"/>
  <dataValidations count="6">
    <dataValidation type="list" allowBlank="1" showInputMessage="1" showErrorMessage="1" sqref="D48:E48" xr:uid="{BDCDDECB-F3EE-41E3-9C06-37ADB15B050F}">
      <formula1>"病床確保,発熱外来,自宅療養者等医療"</formula1>
    </dataValidation>
    <dataValidation type="list" allowBlank="1" showInputMessage="1" showErrorMessage="1" sqref="G16:K16" xr:uid="{C60996A3-B80F-47D6-8FA7-8BCA0BCF4159}">
      <formula1>"新築,移転新築,増築,改築"</formula1>
    </dataValidation>
    <dataValidation type="list" allowBlank="1" showInputMessage="1" showErrorMessage="1" sqref="K22:K23" xr:uid="{099043A6-27ED-4160-A40C-9F872D5F11A7}">
      <formula1>"転用,譲渡,交換,貸付,取壊し"</formula1>
    </dataValidation>
    <dataValidation type="list" allowBlank="1" showInputMessage="1" showErrorMessage="1" sqref="I22:I23" xr:uid="{66D919B2-9152-482B-99BA-9FCAE3172414}">
      <formula1>"有（承認済）,有（申請済）,有（申請予定）,無"</formula1>
    </dataValidation>
    <dataValidation type="list" allowBlank="1" showInputMessage="1" showErrorMessage="1" sqref="B21:B23" xr:uid="{773F500B-3F0B-46A7-B100-CFAE6DACEC39}">
      <formula1>"有,無"</formula1>
    </dataValidation>
    <dataValidation type="list" allowBlank="1" showInputMessage="1" showErrorMessage="1" sqref="B16:F16" xr:uid="{F3100729-250A-4431-91C1-30F8131B8309}">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B150C4-C82E-4934-9636-730923388DE1}">
          <x14:formula1>
            <xm:f>'管理用（このシートは削除しないでください）'!$F$3:$F$9</xm:f>
          </x14:formula1>
          <xm:sqref>B19:K19</xm:sqref>
        </x14:dataValidation>
        <x14:dataValidation type="list" allowBlank="1" showInputMessage="1" showErrorMessage="1" xr:uid="{960ECCAF-0432-4524-84E3-1F7F842FC9E2}">
          <x14:formula1>
            <xm:f>'管理用（このシートは削除しないでください）'!$T$11:$T$12</xm:f>
          </x14:formula1>
          <xm:sqref>D46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8427F-3B00-4412-8F19-3C2512099356}">
  <sheetPr>
    <tabColor theme="8" tint="0.59999389629810485"/>
    <pageSetUpPr fitToPage="1"/>
  </sheetPr>
  <dimension ref="A1:X81"/>
  <sheetViews>
    <sheetView view="pageBreakPreview" zoomScale="85" zoomScaleNormal="100" zoomScaleSheetLayoutView="85" workbookViewId="0">
      <selection activeCell="C18" sqref="C18"/>
    </sheetView>
  </sheetViews>
  <sheetFormatPr defaultColWidth="9" defaultRowHeight="13.5" outlineLevelCol="1"/>
  <cols>
    <col min="1" max="2" width="5" style="4" customWidth="1"/>
    <col min="3" max="3" width="24.875" style="4" customWidth="1"/>
    <col min="4" max="12" width="8.5" style="4" customWidth="1"/>
    <col min="13" max="21" width="8.5" style="4" hidden="1" customWidth="1" outlineLevel="1"/>
    <col min="22" max="22" width="9" style="4" collapsed="1"/>
    <col min="23" max="16384" width="9" style="4"/>
  </cols>
  <sheetData>
    <row r="1" spans="1:22" ht="19.5" customHeight="1">
      <c r="A1" s="107" t="s">
        <v>436</v>
      </c>
    </row>
    <row r="2" spans="1:22" ht="17.25" customHeight="1">
      <c r="A2" s="107"/>
      <c r="B2" s="107"/>
      <c r="C2" s="107"/>
      <c r="D2" s="455" t="s">
        <v>458</v>
      </c>
      <c r="E2" s="455"/>
      <c r="F2" s="455"/>
      <c r="G2" s="455"/>
      <c r="H2" s="455"/>
      <c r="I2" s="107"/>
      <c r="J2" s="107"/>
      <c r="K2" s="107"/>
      <c r="L2" s="107"/>
      <c r="M2" s="232"/>
      <c r="N2" s="232"/>
      <c r="O2" s="232"/>
      <c r="P2" s="232"/>
      <c r="Q2" s="232"/>
      <c r="R2" s="232"/>
      <c r="S2" s="232"/>
      <c r="T2" s="232"/>
      <c r="U2" s="232"/>
    </row>
    <row r="3" spans="1:22" ht="17.25">
      <c r="A3" s="107"/>
      <c r="B3" s="107"/>
      <c r="C3" s="107"/>
      <c r="D3" s="455"/>
      <c r="E3" s="455"/>
      <c r="F3" s="455"/>
      <c r="G3" s="455"/>
      <c r="H3" s="455"/>
      <c r="I3" s="107"/>
      <c r="J3" s="107"/>
      <c r="K3" s="107"/>
      <c r="L3" s="107"/>
      <c r="M3" s="232"/>
      <c r="N3" s="232"/>
      <c r="O3" s="232"/>
      <c r="P3" s="232"/>
      <c r="Q3" s="232"/>
      <c r="R3" s="232"/>
      <c r="S3" s="232"/>
      <c r="T3" s="232"/>
      <c r="U3" s="232"/>
    </row>
    <row r="4" spans="1:22" ht="14.25" thickBot="1">
      <c r="A4" s="5" t="s">
        <v>18</v>
      </c>
    </row>
    <row r="5" spans="1:22" s="7" customFormat="1" ht="19.5" customHeight="1" thickBot="1">
      <c r="A5" s="456" t="s">
        <v>19</v>
      </c>
      <c r="B5" s="457"/>
      <c r="C5" s="335" t="s">
        <v>459</v>
      </c>
      <c r="D5" s="6" t="s">
        <v>46</v>
      </c>
      <c r="E5" s="663" t="s">
        <v>460</v>
      </c>
      <c r="F5" s="664"/>
      <c r="G5" s="664"/>
      <c r="H5" s="664"/>
      <c r="I5" s="664"/>
      <c r="J5" s="664"/>
      <c r="K5" s="665"/>
      <c r="V5" s="7" t="s">
        <v>78</v>
      </c>
    </row>
    <row r="6" spans="1:22" s="7" customFormat="1" ht="12.75" thickBot="1">
      <c r="A6" s="3"/>
    </row>
    <row r="7" spans="1:22" s="7" customFormat="1" ht="18" customHeight="1">
      <c r="A7" s="443" t="s">
        <v>37</v>
      </c>
      <c r="B7" s="444" t="s">
        <v>38</v>
      </c>
      <c r="C7" s="445"/>
      <c r="D7" s="443" t="s">
        <v>388</v>
      </c>
      <c r="E7" s="444"/>
      <c r="F7" s="445"/>
      <c r="G7" s="461" t="s">
        <v>20</v>
      </c>
      <c r="H7" s="462"/>
      <c r="I7" s="462"/>
      <c r="J7" s="462"/>
      <c r="K7" s="462"/>
      <c r="L7" s="463"/>
      <c r="M7" s="443" t="s">
        <v>20</v>
      </c>
      <c r="N7" s="444"/>
      <c r="O7" s="444"/>
      <c r="P7" s="444"/>
      <c r="Q7" s="444"/>
      <c r="R7" s="444"/>
      <c r="S7" s="444"/>
      <c r="T7" s="444"/>
      <c r="U7" s="445"/>
    </row>
    <row r="8" spans="1:22" s="7" customFormat="1" ht="18" customHeight="1">
      <c r="A8" s="446"/>
      <c r="B8" s="441"/>
      <c r="C8" s="442"/>
      <c r="D8" s="446" t="s">
        <v>39</v>
      </c>
      <c r="E8" s="447" t="s">
        <v>40</v>
      </c>
      <c r="F8" s="442" t="s">
        <v>41</v>
      </c>
      <c r="G8" s="449" t="s">
        <v>461</v>
      </c>
      <c r="H8" s="450"/>
      <c r="I8" s="285" t="str">
        <f>IF(I28="","",ROUND(I28/F28*100,0))</f>
        <v/>
      </c>
      <c r="J8" s="451" t="s">
        <v>396</v>
      </c>
      <c r="K8" s="450"/>
      <c r="L8" s="286" t="str">
        <f>IF(I8="","",IF(I8=100,"",100-I8))</f>
        <v/>
      </c>
      <c r="M8" s="452" t="s">
        <v>462</v>
      </c>
      <c r="N8" s="453"/>
      <c r="O8" s="125" t="str">
        <f>IF(O28="","",ROUND(O28/L28*100,0))</f>
        <v/>
      </c>
      <c r="P8" s="452" t="s">
        <v>462</v>
      </c>
      <c r="Q8" s="453"/>
      <c r="R8" s="125" t="str">
        <f>IF(R28="","",ROUND(R28/O28*100,0))</f>
        <v/>
      </c>
      <c r="S8" s="454" t="s">
        <v>462</v>
      </c>
      <c r="T8" s="453"/>
      <c r="U8" s="126" t="str">
        <f>IF(O8="","",IF(O8=100,"",100-O8))</f>
        <v/>
      </c>
    </row>
    <row r="9" spans="1:22" s="7" customFormat="1" ht="18" customHeight="1" thickBot="1">
      <c r="A9" s="411"/>
      <c r="B9" s="412"/>
      <c r="C9" s="413"/>
      <c r="D9" s="411"/>
      <c r="E9" s="448"/>
      <c r="F9" s="413"/>
      <c r="G9" s="287" t="s">
        <v>39</v>
      </c>
      <c r="H9" s="288" t="s">
        <v>40</v>
      </c>
      <c r="I9" s="288" t="s">
        <v>41</v>
      </c>
      <c r="J9" s="288" t="s">
        <v>39</v>
      </c>
      <c r="K9" s="288" t="s">
        <v>40</v>
      </c>
      <c r="L9" s="289" t="s">
        <v>41</v>
      </c>
      <c r="M9" s="225" t="s">
        <v>39</v>
      </c>
      <c r="N9" s="227" t="s">
        <v>40</v>
      </c>
      <c r="O9" s="227" t="s">
        <v>41</v>
      </c>
      <c r="P9" s="225" t="s">
        <v>39</v>
      </c>
      <c r="Q9" s="227" t="s">
        <v>40</v>
      </c>
      <c r="R9" s="227" t="s">
        <v>41</v>
      </c>
      <c r="S9" s="227" t="s">
        <v>39</v>
      </c>
      <c r="T9" s="227" t="s">
        <v>40</v>
      </c>
      <c r="U9" s="228" t="s">
        <v>41</v>
      </c>
    </row>
    <row r="10" spans="1:22" s="7" customFormat="1" ht="18" customHeight="1">
      <c r="A10" s="434" t="s">
        <v>42</v>
      </c>
      <c r="B10" s="436" t="s">
        <v>44</v>
      </c>
      <c r="C10" s="8"/>
      <c r="D10" s="9" t="s">
        <v>21</v>
      </c>
      <c r="E10" s="291" t="s">
        <v>23</v>
      </c>
      <c r="F10" s="11" t="s">
        <v>25</v>
      </c>
      <c r="G10" s="290" t="s">
        <v>26</v>
      </c>
      <c r="H10" s="291" t="s">
        <v>23</v>
      </c>
      <c r="I10" s="291" t="s">
        <v>27</v>
      </c>
      <c r="J10" s="291" t="s">
        <v>21</v>
      </c>
      <c r="K10" s="291" t="s">
        <v>23</v>
      </c>
      <c r="L10" s="292" t="s">
        <v>27</v>
      </c>
      <c r="M10" s="9" t="s">
        <v>26</v>
      </c>
      <c r="N10" s="10" t="s">
        <v>23</v>
      </c>
      <c r="O10" s="10" t="s">
        <v>27</v>
      </c>
      <c r="P10" s="9" t="s">
        <v>26</v>
      </c>
      <c r="Q10" s="10" t="s">
        <v>23</v>
      </c>
      <c r="R10" s="10" t="s">
        <v>27</v>
      </c>
      <c r="S10" s="10" t="s">
        <v>21</v>
      </c>
      <c r="T10" s="10" t="s">
        <v>23</v>
      </c>
      <c r="U10" s="11" t="s">
        <v>27</v>
      </c>
    </row>
    <row r="11" spans="1:22" s="7" customFormat="1" ht="18" customHeight="1">
      <c r="A11" s="419"/>
      <c r="B11" s="438"/>
      <c r="C11" s="230" t="s">
        <v>435</v>
      </c>
      <c r="D11" s="120"/>
      <c r="E11" s="297" t="str">
        <f>IF(D11="","",F11/D11)</f>
        <v/>
      </c>
      <c r="F11" s="122"/>
      <c r="G11" s="296"/>
      <c r="H11" s="297" t="str">
        <f>IF(G11="","",I11/G11)</f>
        <v/>
      </c>
      <c r="I11" s="298"/>
      <c r="J11" s="672"/>
      <c r="K11" s="672" t="str">
        <f>IF(J11="","",L11/J11)</f>
        <v/>
      </c>
      <c r="L11" s="675"/>
      <c r="M11" s="120"/>
      <c r="N11" s="121" t="str">
        <f>IF(M11="","",O11/M11)</f>
        <v/>
      </c>
      <c r="O11" s="123"/>
      <c r="P11" s="120"/>
      <c r="Q11" s="121" t="str">
        <f>IF(P11="","",R11/P11)</f>
        <v/>
      </c>
      <c r="R11" s="123"/>
      <c r="S11" s="121"/>
      <c r="T11" s="121" t="str">
        <f>IF(S11="","",U11/S11)</f>
        <v/>
      </c>
      <c r="U11" s="124"/>
    </row>
    <row r="12" spans="1:22" s="7" customFormat="1" ht="18" customHeight="1">
      <c r="A12" s="419"/>
      <c r="B12" s="438"/>
      <c r="C12" s="229" t="s">
        <v>394</v>
      </c>
      <c r="D12" s="120"/>
      <c r="E12" s="297" t="str">
        <f>IF(D12="","",F12/D12)</f>
        <v/>
      </c>
      <c r="F12" s="122"/>
      <c r="G12" s="296"/>
      <c r="H12" s="297" t="str">
        <f>IF(G12="","",I12/G12)</f>
        <v/>
      </c>
      <c r="I12" s="298"/>
      <c r="J12" s="673"/>
      <c r="K12" s="673"/>
      <c r="L12" s="676"/>
      <c r="M12" s="120"/>
      <c r="N12" s="121" t="str">
        <f>IF(M12="","",O12/M12)</f>
        <v/>
      </c>
      <c r="O12" s="123"/>
      <c r="P12" s="120"/>
      <c r="Q12" s="121" t="str">
        <f>IF(P12="","",R12/P12)</f>
        <v/>
      </c>
      <c r="R12" s="123"/>
      <c r="S12" s="121"/>
      <c r="T12" s="121" t="str">
        <f t="shared" ref="T12:T47" si="0">IF(S12="","",U12/S12)</f>
        <v/>
      </c>
      <c r="U12" s="124"/>
    </row>
    <row r="13" spans="1:22" s="7" customFormat="1" ht="18" customHeight="1">
      <c r="A13" s="419"/>
      <c r="B13" s="438"/>
      <c r="C13" s="336" t="s">
        <v>434</v>
      </c>
      <c r="D13" s="189">
        <v>33</v>
      </c>
      <c r="E13" s="329">
        <f>IF(D13="","",F13/D13)</f>
        <v>121212.12121212122</v>
      </c>
      <c r="F13" s="337">
        <v>4000000</v>
      </c>
      <c r="G13" s="338"/>
      <c r="H13" s="301" t="str">
        <f>IF(G13="","",I13/G13)</f>
        <v/>
      </c>
      <c r="I13" s="339"/>
      <c r="J13" s="673"/>
      <c r="K13" s="673"/>
      <c r="L13" s="676"/>
      <c r="M13" s="150"/>
      <c r="N13" s="148" t="str">
        <f>IF(M13="","",O13/M13)</f>
        <v/>
      </c>
      <c r="O13" s="151"/>
      <c r="P13" s="150"/>
      <c r="Q13" s="148" t="str">
        <f>IF(P13="","",R13/P13)</f>
        <v/>
      </c>
      <c r="R13" s="151"/>
      <c r="S13" s="151"/>
      <c r="T13" s="148" t="str">
        <f t="shared" si="0"/>
        <v/>
      </c>
      <c r="U13" s="149"/>
    </row>
    <row r="14" spans="1:22" s="7" customFormat="1" ht="18" customHeight="1">
      <c r="A14" s="419"/>
      <c r="B14" s="438"/>
      <c r="C14" s="230" t="s">
        <v>49</v>
      </c>
      <c r="D14" s="152"/>
      <c r="E14" s="301" t="str">
        <f t="shared" ref="E14:E47" si="1">IF(D14="","",F14/D14)</f>
        <v/>
      </c>
      <c r="F14" s="153"/>
      <c r="G14" s="304"/>
      <c r="H14" s="301" t="str">
        <f>IF(G14="","",I14/G14)</f>
        <v/>
      </c>
      <c r="I14" s="305"/>
      <c r="J14" s="673"/>
      <c r="K14" s="673"/>
      <c r="L14" s="676"/>
      <c r="M14" s="152"/>
      <c r="N14" s="148" t="str">
        <f>IF(M14="","",O14/M14)</f>
        <v/>
      </c>
      <c r="O14" s="154"/>
      <c r="P14" s="152"/>
      <c r="Q14" s="148" t="str">
        <f>IF(P14="","",R14/P14)</f>
        <v/>
      </c>
      <c r="R14" s="154"/>
      <c r="S14" s="148"/>
      <c r="T14" s="148" t="str">
        <f t="shared" si="0"/>
        <v/>
      </c>
      <c r="U14" s="153"/>
    </row>
    <row r="15" spans="1:22" s="7" customFormat="1" ht="18" customHeight="1">
      <c r="A15" s="419"/>
      <c r="B15" s="438"/>
      <c r="C15" s="229"/>
      <c r="D15" s="190"/>
      <c r="E15" s="330" t="str">
        <f t="shared" si="1"/>
        <v/>
      </c>
      <c r="F15" s="151"/>
      <c r="G15" s="306"/>
      <c r="H15" s="307" t="str">
        <f t="shared" ref="H15:H47" si="2">IF(G15="","",I15/G15)</f>
        <v/>
      </c>
      <c r="I15" s="305"/>
      <c r="J15" s="673"/>
      <c r="K15" s="673"/>
      <c r="L15" s="676"/>
      <c r="M15" s="150"/>
      <c r="N15" s="148" t="str">
        <f t="shared" ref="N15:N47" si="3">IF(M15="","",O15/M15)</f>
        <v/>
      </c>
      <c r="O15" s="155"/>
      <c r="P15" s="150"/>
      <c r="Q15" s="148" t="str">
        <f t="shared" ref="Q15:Q47" si="4">IF(P15="","",R15/P15)</f>
        <v/>
      </c>
      <c r="R15" s="155"/>
      <c r="S15" s="151"/>
      <c r="T15" s="148" t="str">
        <f t="shared" si="0"/>
        <v/>
      </c>
      <c r="U15" s="149"/>
    </row>
    <row r="16" spans="1:22" s="7" customFormat="1" ht="18" customHeight="1">
      <c r="A16" s="419"/>
      <c r="B16" s="438"/>
      <c r="C16" s="229"/>
      <c r="D16" s="190"/>
      <c r="E16" s="307" t="str">
        <f t="shared" si="1"/>
        <v/>
      </c>
      <c r="F16" s="149"/>
      <c r="G16" s="306"/>
      <c r="H16" s="307" t="str">
        <f t="shared" si="2"/>
        <v/>
      </c>
      <c r="I16" s="305"/>
      <c r="J16" s="673"/>
      <c r="K16" s="673"/>
      <c r="L16" s="676"/>
      <c r="M16" s="150"/>
      <c r="N16" s="148" t="str">
        <f t="shared" si="3"/>
        <v/>
      </c>
      <c r="O16" s="155"/>
      <c r="P16" s="150"/>
      <c r="Q16" s="148" t="str">
        <f t="shared" si="4"/>
        <v/>
      </c>
      <c r="R16" s="155"/>
      <c r="S16" s="151"/>
      <c r="T16" s="148" t="str">
        <f t="shared" si="0"/>
        <v/>
      </c>
      <c r="U16" s="149"/>
    </row>
    <row r="17" spans="1:24" s="7" customFormat="1" ht="18" customHeight="1">
      <c r="A17" s="419"/>
      <c r="B17" s="438"/>
      <c r="C17" s="229"/>
      <c r="D17" s="191"/>
      <c r="E17" s="307" t="str">
        <f t="shared" si="1"/>
        <v/>
      </c>
      <c r="F17" s="149"/>
      <c r="G17" s="306"/>
      <c r="H17" s="307" t="str">
        <f t="shared" si="2"/>
        <v/>
      </c>
      <c r="I17" s="305"/>
      <c r="J17" s="673"/>
      <c r="K17" s="673"/>
      <c r="L17" s="676"/>
      <c r="M17" s="150"/>
      <c r="N17" s="148" t="str">
        <f t="shared" si="3"/>
        <v/>
      </c>
      <c r="O17" s="155"/>
      <c r="P17" s="150"/>
      <c r="Q17" s="148" t="str">
        <f t="shared" si="4"/>
        <v/>
      </c>
      <c r="R17" s="155"/>
      <c r="S17" s="155"/>
      <c r="T17" s="154" t="str">
        <f t="shared" si="0"/>
        <v/>
      </c>
      <c r="U17" s="149"/>
    </row>
    <row r="18" spans="1:24" s="7" customFormat="1" ht="18" customHeight="1">
      <c r="A18" s="419"/>
      <c r="B18" s="438"/>
      <c r="C18" s="230"/>
      <c r="D18" s="152"/>
      <c r="E18" s="301" t="str">
        <f t="shared" si="1"/>
        <v/>
      </c>
      <c r="F18" s="153"/>
      <c r="G18" s="304"/>
      <c r="H18" s="305" t="str">
        <f t="shared" si="2"/>
        <v/>
      </c>
      <c r="I18" s="305"/>
      <c r="J18" s="673"/>
      <c r="K18" s="673"/>
      <c r="L18" s="676"/>
      <c r="M18" s="152"/>
      <c r="N18" s="154" t="str">
        <f t="shared" si="3"/>
        <v/>
      </c>
      <c r="O18" s="154"/>
      <c r="P18" s="152"/>
      <c r="Q18" s="154" t="str">
        <f t="shared" si="4"/>
        <v/>
      </c>
      <c r="R18" s="154"/>
      <c r="S18" s="154"/>
      <c r="T18" s="154" t="str">
        <f t="shared" si="0"/>
        <v/>
      </c>
      <c r="U18" s="153"/>
    </row>
    <row r="19" spans="1:24" s="7" customFormat="1" ht="18" customHeight="1">
      <c r="A19" s="419"/>
      <c r="B19" s="438"/>
      <c r="C19" s="230" t="str">
        <f>C12</f>
        <v>&lt;改修工事&gt;</v>
      </c>
      <c r="D19" s="152"/>
      <c r="E19" s="301" t="str">
        <f t="shared" si="1"/>
        <v/>
      </c>
      <c r="F19" s="153"/>
      <c r="G19" s="309"/>
      <c r="H19" s="305" t="str">
        <f t="shared" si="2"/>
        <v/>
      </c>
      <c r="I19" s="305"/>
      <c r="J19" s="673"/>
      <c r="K19" s="673"/>
      <c r="L19" s="676"/>
      <c r="M19" s="156"/>
      <c r="N19" s="154" t="str">
        <f t="shared" si="3"/>
        <v/>
      </c>
      <c r="O19" s="154"/>
      <c r="P19" s="156"/>
      <c r="Q19" s="154" t="str">
        <f t="shared" si="4"/>
        <v/>
      </c>
      <c r="R19" s="154"/>
      <c r="S19" s="154"/>
      <c r="T19" s="154" t="str">
        <f t="shared" si="0"/>
        <v/>
      </c>
      <c r="U19" s="153"/>
    </row>
    <row r="20" spans="1:24" s="7" customFormat="1" ht="18" customHeight="1">
      <c r="A20" s="419"/>
      <c r="B20" s="438"/>
      <c r="C20" s="230" t="str">
        <f>IF(C13="","",C13)</f>
        <v>　（新築）</v>
      </c>
      <c r="D20" s="152"/>
      <c r="E20" s="301" t="str">
        <f t="shared" si="1"/>
        <v/>
      </c>
      <c r="F20" s="153"/>
      <c r="G20" s="309"/>
      <c r="H20" s="305" t="str">
        <f t="shared" si="2"/>
        <v/>
      </c>
      <c r="I20" s="305"/>
      <c r="J20" s="673"/>
      <c r="K20" s="673"/>
      <c r="L20" s="676"/>
      <c r="M20" s="156"/>
      <c r="N20" s="154" t="str">
        <f t="shared" si="3"/>
        <v/>
      </c>
      <c r="O20" s="154"/>
      <c r="P20" s="156"/>
      <c r="Q20" s="154" t="str">
        <f t="shared" si="4"/>
        <v/>
      </c>
      <c r="R20" s="154"/>
      <c r="S20" s="154"/>
      <c r="T20" s="154" t="str">
        <f t="shared" si="0"/>
        <v/>
      </c>
      <c r="U20" s="153"/>
    </row>
    <row r="21" spans="1:24" s="7" customFormat="1" ht="18" customHeight="1">
      <c r="A21" s="419"/>
      <c r="B21" s="438"/>
      <c r="C21" s="230" t="s">
        <v>49</v>
      </c>
      <c r="D21" s="152"/>
      <c r="E21" s="301" t="str">
        <f t="shared" si="1"/>
        <v/>
      </c>
      <c r="F21" s="153"/>
      <c r="G21" s="309"/>
      <c r="H21" s="305" t="str">
        <f t="shared" si="2"/>
        <v/>
      </c>
      <c r="I21" s="305"/>
      <c r="J21" s="673"/>
      <c r="K21" s="673"/>
      <c r="L21" s="676"/>
      <c r="M21" s="156"/>
      <c r="N21" s="154" t="str">
        <f t="shared" si="3"/>
        <v/>
      </c>
      <c r="O21" s="154"/>
      <c r="P21" s="156"/>
      <c r="Q21" s="154" t="str">
        <f t="shared" si="4"/>
        <v/>
      </c>
      <c r="R21" s="154"/>
      <c r="S21" s="154"/>
      <c r="T21" s="154" t="str">
        <f t="shared" si="0"/>
        <v/>
      </c>
      <c r="U21" s="153"/>
    </row>
    <row r="22" spans="1:24" s="7" customFormat="1" ht="18" customHeight="1">
      <c r="A22" s="419"/>
      <c r="B22" s="438"/>
      <c r="C22" s="336" t="s">
        <v>463</v>
      </c>
      <c r="D22" s="150"/>
      <c r="E22" s="301" t="str">
        <f t="shared" si="1"/>
        <v/>
      </c>
      <c r="F22" s="337">
        <v>500000</v>
      </c>
      <c r="G22" s="309"/>
      <c r="H22" s="305" t="str">
        <f t="shared" si="2"/>
        <v/>
      </c>
      <c r="I22" s="305"/>
      <c r="J22" s="673"/>
      <c r="K22" s="673"/>
      <c r="L22" s="676"/>
      <c r="M22" s="157"/>
      <c r="N22" s="154" t="str">
        <f t="shared" si="3"/>
        <v/>
      </c>
      <c r="O22" s="155"/>
      <c r="P22" s="157"/>
      <c r="Q22" s="154" t="str">
        <f t="shared" si="4"/>
        <v/>
      </c>
      <c r="R22" s="155"/>
      <c r="S22" s="155"/>
      <c r="T22" s="154" t="str">
        <f t="shared" si="0"/>
        <v/>
      </c>
      <c r="U22" s="149"/>
    </row>
    <row r="23" spans="1:24" s="7" customFormat="1" ht="18" customHeight="1">
      <c r="A23" s="419"/>
      <c r="B23" s="438"/>
      <c r="C23" s="229"/>
      <c r="D23" s="150"/>
      <c r="E23" s="301" t="str">
        <f t="shared" si="1"/>
        <v/>
      </c>
      <c r="F23" s="149"/>
      <c r="G23" s="309"/>
      <c r="H23" s="305" t="str">
        <f t="shared" si="2"/>
        <v/>
      </c>
      <c r="I23" s="305"/>
      <c r="J23" s="673"/>
      <c r="K23" s="673"/>
      <c r="L23" s="676"/>
      <c r="M23" s="157"/>
      <c r="N23" s="154" t="str">
        <f t="shared" si="3"/>
        <v/>
      </c>
      <c r="O23" s="155"/>
      <c r="P23" s="157"/>
      <c r="Q23" s="154" t="str">
        <f t="shared" si="4"/>
        <v/>
      </c>
      <c r="R23" s="155"/>
      <c r="S23" s="155"/>
      <c r="T23" s="154" t="str">
        <f t="shared" si="0"/>
        <v/>
      </c>
      <c r="U23" s="149"/>
    </row>
    <row r="24" spans="1:24" s="7" customFormat="1" ht="18" customHeight="1">
      <c r="A24" s="419"/>
      <c r="B24" s="438"/>
      <c r="C24" s="229"/>
      <c r="D24" s="150"/>
      <c r="E24" s="301" t="str">
        <f t="shared" si="1"/>
        <v/>
      </c>
      <c r="F24" s="158"/>
      <c r="G24" s="309"/>
      <c r="H24" s="305" t="str">
        <f t="shared" si="2"/>
        <v/>
      </c>
      <c r="I24" s="305"/>
      <c r="J24" s="673"/>
      <c r="K24" s="673"/>
      <c r="L24" s="676"/>
      <c r="M24" s="157"/>
      <c r="N24" s="154" t="str">
        <f t="shared" si="3"/>
        <v/>
      </c>
      <c r="O24" s="155"/>
      <c r="P24" s="157"/>
      <c r="Q24" s="154" t="str">
        <f t="shared" si="4"/>
        <v/>
      </c>
      <c r="R24" s="155"/>
      <c r="S24" s="155"/>
      <c r="T24" s="154" t="str">
        <f t="shared" si="0"/>
        <v/>
      </c>
      <c r="U24" s="149"/>
    </row>
    <row r="25" spans="1:24" s="7" customFormat="1" ht="18" customHeight="1">
      <c r="A25" s="419"/>
      <c r="B25" s="438"/>
      <c r="C25" s="229"/>
      <c r="D25" s="150"/>
      <c r="E25" s="301" t="str">
        <f t="shared" si="1"/>
        <v/>
      </c>
      <c r="F25" s="158"/>
      <c r="G25" s="309"/>
      <c r="H25" s="305" t="str">
        <f t="shared" si="2"/>
        <v/>
      </c>
      <c r="I25" s="305"/>
      <c r="J25" s="673"/>
      <c r="K25" s="673"/>
      <c r="L25" s="676"/>
      <c r="M25" s="157"/>
      <c r="N25" s="154" t="str">
        <f t="shared" si="3"/>
        <v/>
      </c>
      <c r="O25" s="155"/>
      <c r="P25" s="157"/>
      <c r="Q25" s="154" t="str">
        <f t="shared" si="4"/>
        <v/>
      </c>
      <c r="R25" s="155"/>
      <c r="S25" s="155"/>
      <c r="T25" s="154" t="str">
        <f t="shared" si="0"/>
        <v/>
      </c>
      <c r="U25" s="149"/>
    </row>
    <row r="26" spans="1:24" s="7" customFormat="1" ht="18" customHeight="1">
      <c r="A26" s="419"/>
      <c r="B26" s="438"/>
      <c r="C26" s="229"/>
      <c r="D26" s="150"/>
      <c r="E26" s="301" t="str">
        <f t="shared" si="1"/>
        <v/>
      </c>
      <c r="F26" s="158"/>
      <c r="G26" s="309"/>
      <c r="H26" s="305" t="str">
        <f t="shared" si="2"/>
        <v/>
      </c>
      <c r="I26" s="305"/>
      <c r="J26" s="673"/>
      <c r="K26" s="673"/>
      <c r="L26" s="676"/>
      <c r="M26" s="157"/>
      <c r="N26" s="154" t="str">
        <f t="shared" si="3"/>
        <v/>
      </c>
      <c r="O26" s="155"/>
      <c r="P26" s="157"/>
      <c r="Q26" s="154" t="str">
        <f t="shared" si="4"/>
        <v/>
      </c>
      <c r="R26" s="155"/>
      <c r="S26" s="155"/>
      <c r="T26" s="154" t="str">
        <f t="shared" si="0"/>
        <v/>
      </c>
      <c r="U26" s="149"/>
    </row>
    <row r="27" spans="1:24" s="7" customFormat="1" ht="18" customHeight="1">
      <c r="A27" s="419"/>
      <c r="B27" s="438"/>
      <c r="C27" s="229"/>
      <c r="D27" s="150"/>
      <c r="E27" s="305" t="str">
        <f t="shared" si="1"/>
        <v/>
      </c>
      <c r="F27" s="158"/>
      <c r="G27" s="309"/>
      <c r="H27" s="305" t="str">
        <f t="shared" si="2"/>
        <v/>
      </c>
      <c r="I27" s="305"/>
      <c r="J27" s="674"/>
      <c r="K27" s="674"/>
      <c r="L27" s="677"/>
      <c r="M27" s="157"/>
      <c r="N27" s="154" t="str">
        <f t="shared" si="3"/>
        <v/>
      </c>
      <c r="O27" s="155"/>
      <c r="P27" s="157"/>
      <c r="Q27" s="154" t="str">
        <f t="shared" si="4"/>
        <v/>
      </c>
      <c r="R27" s="155"/>
      <c r="S27" s="155"/>
      <c r="T27" s="154" t="str">
        <f t="shared" si="0"/>
        <v/>
      </c>
      <c r="U27" s="149"/>
    </row>
    <row r="28" spans="1:24" s="7" customFormat="1" ht="18" customHeight="1">
      <c r="A28" s="419"/>
      <c r="B28" s="438"/>
      <c r="C28" s="226" t="s">
        <v>53</v>
      </c>
      <c r="D28" s="340">
        <f>SUM(D13,D15,D16,D17,D22,D23,D24,D25,D26,D27)</f>
        <v>33</v>
      </c>
      <c r="E28" s="311">
        <f t="shared" si="1"/>
        <v>136363.63636363635</v>
      </c>
      <c r="F28" s="160">
        <f>IF(SUM(F12:F27)=0,"",SUM(F12:F27))</f>
        <v>4500000</v>
      </c>
      <c r="G28" s="310"/>
      <c r="H28" s="311" t="str">
        <f t="shared" si="2"/>
        <v/>
      </c>
      <c r="I28" s="311" t="str">
        <f>IF(SUM(I12:I27)=0,"",SUM(I12:I27))</f>
        <v/>
      </c>
      <c r="J28" s="341"/>
      <c r="K28" s="341" t="str">
        <f t="shared" ref="K28:K47" si="5">IF(J28="","",L28/J28)</f>
        <v/>
      </c>
      <c r="L28" s="342" t="str">
        <f>IF(SUM(L12:L27)=0,"",SUM(L12:L27))</f>
        <v/>
      </c>
      <c r="M28" s="161"/>
      <c r="N28" s="159" t="str">
        <f t="shared" si="3"/>
        <v/>
      </c>
      <c r="O28" s="159" t="str">
        <f>IF(SUM(O12:O27)=0,"",SUM(O12:O27))</f>
        <v/>
      </c>
      <c r="P28" s="161"/>
      <c r="Q28" s="159" t="str">
        <f t="shared" si="4"/>
        <v/>
      </c>
      <c r="R28" s="159" t="str">
        <f>IF(SUM(R12:R27)=0,"",SUM(R12:R27))</f>
        <v/>
      </c>
      <c r="S28" s="162"/>
      <c r="T28" s="159" t="str">
        <f t="shared" si="0"/>
        <v/>
      </c>
      <c r="U28" s="160" t="str">
        <f>IF(SUM(U12:U27)=0,"",SUM(U12:U27))</f>
        <v/>
      </c>
    </row>
    <row r="29" spans="1:24" s="7" customFormat="1" ht="18" customHeight="1">
      <c r="A29" s="419"/>
      <c r="B29" s="438" t="s">
        <v>45</v>
      </c>
      <c r="C29" s="129"/>
      <c r="D29" s="163"/>
      <c r="E29" s="314" t="str">
        <f t="shared" si="1"/>
        <v/>
      </c>
      <c r="F29" s="165"/>
      <c r="G29" s="313"/>
      <c r="H29" s="314" t="str">
        <f t="shared" si="2"/>
        <v/>
      </c>
      <c r="I29" s="314"/>
      <c r="J29" s="666"/>
      <c r="K29" s="666"/>
      <c r="L29" s="669"/>
      <c r="M29" s="163"/>
      <c r="N29" s="164" t="str">
        <f t="shared" si="3"/>
        <v/>
      </c>
      <c r="O29" s="166"/>
      <c r="P29" s="163"/>
      <c r="Q29" s="164" t="str">
        <f t="shared" si="4"/>
        <v/>
      </c>
      <c r="R29" s="166"/>
      <c r="S29" s="166"/>
      <c r="T29" s="164" t="str">
        <f t="shared" si="0"/>
        <v/>
      </c>
      <c r="U29" s="165"/>
    </row>
    <row r="30" spans="1:24" s="7" customFormat="1" ht="18" customHeight="1">
      <c r="A30" s="419"/>
      <c r="B30" s="438"/>
      <c r="C30" s="130"/>
      <c r="D30" s="167"/>
      <c r="E30" s="317" t="str">
        <f t="shared" si="1"/>
        <v/>
      </c>
      <c r="F30" s="169"/>
      <c r="G30" s="316"/>
      <c r="H30" s="317" t="str">
        <f t="shared" si="2"/>
        <v/>
      </c>
      <c r="I30" s="317"/>
      <c r="J30" s="667"/>
      <c r="K30" s="667"/>
      <c r="L30" s="670"/>
      <c r="M30" s="167"/>
      <c r="N30" s="168" t="str">
        <f t="shared" si="3"/>
        <v/>
      </c>
      <c r="O30" s="170"/>
      <c r="P30" s="167"/>
      <c r="Q30" s="168" t="str">
        <f t="shared" si="4"/>
        <v/>
      </c>
      <c r="R30" s="170"/>
      <c r="S30" s="170"/>
      <c r="T30" s="168" t="str">
        <f t="shared" si="0"/>
        <v/>
      </c>
      <c r="U30" s="169"/>
    </row>
    <row r="31" spans="1:24" s="7" customFormat="1" ht="18" customHeight="1">
      <c r="A31" s="419"/>
      <c r="B31" s="438"/>
      <c r="C31" s="130"/>
      <c r="D31" s="167"/>
      <c r="E31" s="317" t="str">
        <f t="shared" si="1"/>
        <v/>
      </c>
      <c r="F31" s="169"/>
      <c r="G31" s="316"/>
      <c r="H31" s="317" t="str">
        <f t="shared" si="2"/>
        <v/>
      </c>
      <c r="I31" s="317"/>
      <c r="J31" s="667"/>
      <c r="K31" s="667"/>
      <c r="L31" s="670"/>
      <c r="M31" s="167"/>
      <c r="N31" s="168" t="str">
        <f t="shared" si="3"/>
        <v/>
      </c>
      <c r="O31" s="170"/>
      <c r="P31" s="167"/>
      <c r="Q31" s="168" t="str">
        <f t="shared" si="4"/>
        <v/>
      </c>
      <c r="R31" s="170"/>
      <c r="S31" s="170"/>
      <c r="T31" s="168" t="str">
        <f t="shared" si="0"/>
        <v/>
      </c>
      <c r="U31" s="169"/>
    </row>
    <row r="32" spans="1:24" s="7" customFormat="1" ht="18" customHeight="1">
      <c r="A32" s="419"/>
      <c r="B32" s="438"/>
      <c r="C32" s="130"/>
      <c r="D32" s="167"/>
      <c r="E32" s="317" t="str">
        <f t="shared" si="1"/>
        <v/>
      </c>
      <c r="F32" s="169"/>
      <c r="G32" s="316"/>
      <c r="H32" s="317" t="str">
        <f t="shared" si="2"/>
        <v/>
      </c>
      <c r="I32" s="317"/>
      <c r="J32" s="667"/>
      <c r="K32" s="667"/>
      <c r="L32" s="670"/>
      <c r="M32" s="167"/>
      <c r="N32" s="168" t="str">
        <f t="shared" si="3"/>
        <v/>
      </c>
      <c r="O32" s="170"/>
      <c r="P32" s="167"/>
      <c r="Q32" s="168" t="str">
        <f t="shared" si="4"/>
        <v/>
      </c>
      <c r="R32" s="170"/>
      <c r="S32" s="170"/>
      <c r="T32" s="168" t="str">
        <f t="shared" si="0"/>
        <v/>
      </c>
      <c r="U32" s="169"/>
      <c r="V32" s="439" t="s">
        <v>82</v>
      </c>
      <c r="W32" s="440"/>
      <c r="X32" s="440"/>
    </row>
    <row r="33" spans="1:24" s="7" customFormat="1" ht="18" customHeight="1">
      <c r="A33" s="419"/>
      <c r="B33" s="438"/>
      <c r="C33" s="131"/>
      <c r="D33" s="171"/>
      <c r="E33" s="320" t="str">
        <f t="shared" si="1"/>
        <v/>
      </c>
      <c r="F33" s="173"/>
      <c r="G33" s="319"/>
      <c r="H33" s="320" t="str">
        <f t="shared" si="2"/>
        <v/>
      </c>
      <c r="I33" s="320"/>
      <c r="J33" s="668"/>
      <c r="K33" s="668"/>
      <c r="L33" s="671"/>
      <c r="M33" s="171"/>
      <c r="N33" s="172" t="str">
        <f t="shared" si="3"/>
        <v/>
      </c>
      <c r="O33" s="174"/>
      <c r="P33" s="171"/>
      <c r="Q33" s="172" t="str">
        <f t="shared" si="4"/>
        <v/>
      </c>
      <c r="R33" s="174"/>
      <c r="S33" s="174"/>
      <c r="T33" s="172" t="str">
        <f t="shared" si="0"/>
        <v/>
      </c>
      <c r="U33" s="173"/>
      <c r="V33" s="439"/>
      <c r="W33" s="440"/>
      <c r="X33" s="440"/>
    </row>
    <row r="34" spans="1:24" s="7" customFormat="1" ht="18" customHeight="1">
      <c r="A34" s="419"/>
      <c r="B34" s="438"/>
      <c r="C34" s="231" t="s">
        <v>53</v>
      </c>
      <c r="D34" s="343">
        <f>SUM(D29,D30,D31,D32,D33)</f>
        <v>0</v>
      </c>
      <c r="E34" s="311" t="e">
        <f t="shared" si="1"/>
        <v>#VALUE!</v>
      </c>
      <c r="F34" s="160" t="str">
        <f>IF(SUM(F29:F33)=0,"",(SUM(F29:F33)))</f>
        <v/>
      </c>
      <c r="G34" s="310"/>
      <c r="H34" s="311" t="str">
        <f t="shared" si="2"/>
        <v/>
      </c>
      <c r="I34" s="311" t="str">
        <f>IF(SUM(I29:I33)=0,"",(SUM(I29:I33)))</f>
        <v/>
      </c>
      <c r="J34" s="341"/>
      <c r="K34" s="341" t="str">
        <f t="shared" si="5"/>
        <v/>
      </c>
      <c r="L34" s="342" t="str">
        <f>IF(SUM(L29:L33)=0,"",(SUM(L29:L33)))</f>
        <v/>
      </c>
      <c r="M34" s="161"/>
      <c r="N34" s="159" t="str">
        <f t="shared" si="3"/>
        <v/>
      </c>
      <c r="O34" s="159" t="str">
        <f>IF(SUM(O29:O33)=0,"",(SUM(O29:O33)))</f>
        <v/>
      </c>
      <c r="P34" s="161"/>
      <c r="Q34" s="159" t="str">
        <f t="shared" si="4"/>
        <v/>
      </c>
      <c r="R34" s="159" t="str">
        <f>IF(SUM(R29:R33)=0,"",(SUM(R29:R33)))</f>
        <v/>
      </c>
      <c r="S34" s="162"/>
      <c r="T34" s="159" t="str">
        <f t="shared" si="0"/>
        <v/>
      </c>
      <c r="U34" s="160" t="str">
        <f>IF(SUM(U29:U33)=0,"",(SUM(U29:U33)))</f>
        <v/>
      </c>
    </row>
    <row r="35" spans="1:24" s="7" customFormat="1" ht="18" customHeight="1">
      <c r="A35" s="419"/>
      <c r="B35" s="441" t="s">
        <v>51</v>
      </c>
      <c r="C35" s="442"/>
      <c r="D35" s="343">
        <f>SUM(D34,D28)</f>
        <v>33</v>
      </c>
      <c r="E35" s="311">
        <f t="shared" si="1"/>
        <v>136363.63636363635</v>
      </c>
      <c r="F35" s="160">
        <f>IF(F28="","",IF(F34="",F28,F28+F34))</f>
        <v>4500000</v>
      </c>
      <c r="G35" s="310"/>
      <c r="H35" s="311" t="str">
        <f t="shared" si="2"/>
        <v/>
      </c>
      <c r="I35" s="311" t="str">
        <f>IF(I28="","",IF(I34="",I28,I28+I34))</f>
        <v/>
      </c>
      <c r="J35" s="341"/>
      <c r="K35" s="341" t="str">
        <f t="shared" si="5"/>
        <v/>
      </c>
      <c r="L35" s="342" t="str">
        <f>IF(L28="","",IF(L34="",L28,L28+L34))</f>
        <v/>
      </c>
      <c r="M35" s="161"/>
      <c r="N35" s="159" t="str">
        <f t="shared" si="3"/>
        <v/>
      </c>
      <c r="O35" s="159" t="str">
        <f>IF(O28="","",IF(O34="",O28,O28+O34))</f>
        <v/>
      </c>
      <c r="P35" s="161"/>
      <c r="Q35" s="159" t="str">
        <f t="shared" si="4"/>
        <v/>
      </c>
      <c r="R35" s="159" t="str">
        <f>IF(R28="","",IF(R34="",R28,R28+R34))</f>
        <v/>
      </c>
      <c r="S35" s="162"/>
      <c r="T35" s="159" t="str">
        <f t="shared" si="0"/>
        <v/>
      </c>
      <c r="U35" s="160" t="str">
        <f>IF(U28="","",IF(U34="",U28,U28+U34))</f>
        <v/>
      </c>
    </row>
    <row r="36" spans="1:24" s="7" customFormat="1" ht="18" customHeight="1">
      <c r="A36" s="419" t="s">
        <v>43</v>
      </c>
      <c r="B36" s="422" t="str">
        <f>C12</f>
        <v>&lt;改修工事&gt;</v>
      </c>
      <c r="C36" s="423"/>
      <c r="D36" s="175"/>
      <c r="E36" s="314" t="str">
        <f t="shared" si="1"/>
        <v/>
      </c>
      <c r="F36" s="176"/>
      <c r="G36" s="313"/>
      <c r="H36" s="314" t="str">
        <f t="shared" si="2"/>
        <v/>
      </c>
      <c r="I36" s="314"/>
      <c r="J36" s="666"/>
      <c r="K36" s="666"/>
      <c r="L36" s="669"/>
      <c r="M36" s="175"/>
      <c r="N36" s="164" t="str">
        <f t="shared" si="3"/>
        <v/>
      </c>
      <c r="O36" s="164"/>
      <c r="P36" s="175"/>
      <c r="Q36" s="164" t="str">
        <f t="shared" si="4"/>
        <v/>
      </c>
      <c r="R36" s="164"/>
      <c r="S36" s="164"/>
      <c r="T36" s="164" t="str">
        <f t="shared" si="0"/>
        <v/>
      </c>
      <c r="U36" s="176"/>
    </row>
    <row r="37" spans="1:24" s="7" customFormat="1" ht="18" customHeight="1">
      <c r="A37" s="419"/>
      <c r="B37" s="422" t="str">
        <f>C20</f>
        <v>　（新築）</v>
      </c>
      <c r="C37" s="423"/>
      <c r="D37" s="177"/>
      <c r="E37" s="317" t="str">
        <f t="shared" si="1"/>
        <v/>
      </c>
      <c r="F37" s="178"/>
      <c r="G37" s="316"/>
      <c r="H37" s="317" t="str">
        <f t="shared" si="2"/>
        <v/>
      </c>
      <c r="I37" s="317"/>
      <c r="J37" s="667"/>
      <c r="K37" s="667"/>
      <c r="L37" s="670"/>
      <c r="M37" s="177"/>
      <c r="N37" s="168" t="str">
        <f t="shared" si="3"/>
        <v/>
      </c>
      <c r="O37" s="168"/>
      <c r="P37" s="177"/>
      <c r="Q37" s="168" t="str">
        <f t="shared" si="4"/>
        <v/>
      </c>
      <c r="R37" s="168"/>
      <c r="S37" s="168"/>
      <c r="T37" s="168" t="str">
        <f t="shared" si="0"/>
        <v/>
      </c>
      <c r="U37" s="178"/>
    </row>
    <row r="38" spans="1:24" s="7" customFormat="1" ht="18" customHeight="1">
      <c r="A38" s="419"/>
      <c r="B38" s="12" t="s">
        <v>48</v>
      </c>
      <c r="C38" s="229"/>
      <c r="D38" s="167"/>
      <c r="E38" s="317" t="str">
        <f t="shared" si="1"/>
        <v/>
      </c>
      <c r="F38" s="169"/>
      <c r="G38" s="316"/>
      <c r="H38" s="317" t="str">
        <f t="shared" si="2"/>
        <v/>
      </c>
      <c r="I38" s="317"/>
      <c r="J38" s="667"/>
      <c r="K38" s="667"/>
      <c r="L38" s="670"/>
      <c r="M38" s="167"/>
      <c r="N38" s="168" t="str">
        <f t="shared" si="3"/>
        <v/>
      </c>
      <c r="O38" s="170"/>
      <c r="P38" s="167"/>
      <c r="Q38" s="168" t="str">
        <f t="shared" si="4"/>
        <v/>
      </c>
      <c r="R38" s="170"/>
      <c r="S38" s="170"/>
      <c r="T38" s="168" t="str">
        <f t="shared" si="0"/>
        <v/>
      </c>
      <c r="U38" s="169"/>
    </row>
    <row r="39" spans="1:24" s="7" customFormat="1" ht="18" customHeight="1">
      <c r="A39" s="419"/>
      <c r="B39" s="12" t="s">
        <v>48</v>
      </c>
      <c r="C39" s="229"/>
      <c r="D39" s="167"/>
      <c r="E39" s="317" t="str">
        <f t="shared" si="1"/>
        <v/>
      </c>
      <c r="F39" s="169"/>
      <c r="G39" s="316"/>
      <c r="H39" s="317" t="str">
        <f t="shared" si="2"/>
        <v/>
      </c>
      <c r="I39" s="317"/>
      <c r="J39" s="667"/>
      <c r="K39" s="667"/>
      <c r="L39" s="670"/>
      <c r="M39" s="167"/>
      <c r="N39" s="168" t="str">
        <f t="shared" si="3"/>
        <v/>
      </c>
      <c r="O39" s="170"/>
      <c r="P39" s="167"/>
      <c r="Q39" s="168" t="str">
        <f t="shared" si="4"/>
        <v/>
      </c>
      <c r="R39" s="170"/>
      <c r="S39" s="170"/>
      <c r="T39" s="168" t="str">
        <f t="shared" si="0"/>
        <v/>
      </c>
      <c r="U39" s="169"/>
    </row>
    <row r="40" spans="1:24" s="7" customFormat="1" ht="18" customHeight="1">
      <c r="A40" s="419"/>
      <c r="B40" s="13" t="s">
        <v>47</v>
      </c>
      <c r="C40" s="229"/>
      <c r="D40" s="167"/>
      <c r="E40" s="317" t="str">
        <f t="shared" si="1"/>
        <v/>
      </c>
      <c r="F40" s="169"/>
      <c r="G40" s="316"/>
      <c r="H40" s="317" t="str">
        <f t="shared" si="2"/>
        <v/>
      </c>
      <c r="I40" s="317"/>
      <c r="J40" s="667"/>
      <c r="K40" s="667"/>
      <c r="L40" s="670"/>
      <c r="M40" s="167"/>
      <c r="N40" s="168" t="str">
        <f t="shared" si="3"/>
        <v/>
      </c>
      <c r="O40" s="170"/>
      <c r="P40" s="167"/>
      <c r="Q40" s="168" t="str">
        <f t="shared" si="4"/>
        <v/>
      </c>
      <c r="R40" s="170"/>
      <c r="S40" s="170"/>
      <c r="T40" s="168" t="str">
        <f t="shared" si="0"/>
        <v/>
      </c>
      <c r="U40" s="169"/>
    </row>
    <row r="41" spans="1:24" s="7" customFormat="1" ht="18" customHeight="1">
      <c r="A41" s="419"/>
      <c r="B41" s="422" t="s">
        <v>50</v>
      </c>
      <c r="C41" s="423"/>
      <c r="D41" s="177"/>
      <c r="E41" s="317" t="str">
        <f t="shared" si="1"/>
        <v/>
      </c>
      <c r="F41" s="178"/>
      <c r="G41" s="316"/>
      <c r="H41" s="317" t="str">
        <f t="shared" si="2"/>
        <v/>
      </c>
      <c r="I41" s="317"/>
      <c r="J41" s="667"/>
      <c r="K41" s="667"/>
      <c r="L41" s="670"/>
      <c r="M41" s="177"/>
      <c r="N41" s="168" t="str">
        <f t="shared" si="3"/>
        <v/>
      </c>
      <c r="O41" s="168"/>
      <c r="P41" s="177"/>
      <c r="Q41" s="168" t="str">
        <f t="shared" si="4"/>
        <v/>
      </c>
      <c r="R41" s="168"/>
      <c r="S41" s="168"/>
      <c r="T41" s="168" t="str">
        <f t="shared" si="0"/>
        <v/>
      </c>
      <c r="U41" s="178"/>
    </row>
    <row r="42" spans="1:24" s="7" customFormat="1" ht="18" customHeight="1">
      <c r="A42" s="419"/>
      <c r="B42" s="422" t="str">
        <f>C20</f>
        <v>　（新築）</v>
      </c>
      <c r="C42" s="423"/>
      <c r="D42" s="177"/>
      <c r="E42" s="317" t="str">
        <f t="shared" si="1"/>
        <v/>
      </c>
      <c r="F42" s="178"/>
      <c r="G42" s="316"/>
      <c r="H42" s="317" t="str">
        <f t="shared" si="2"/>
        <v/>
      </c>
      <c r="I42" s="317"/>
      <c r="J42" s="667"/>
      <c r="K42" s="667"/>
      <c r="L42" s="670"/>
      <c r="M42" s="177"/>
      <c r="N42" s="168" t="str">
        <f t="shared" si="3"/>
        <v/>
      </c>
      <c r="O42" s="168"/>
      <c r="P42" s="177"/>
      <c r="Q42" s="168" t="str">
        <f t="shared" si="4"/>
        <v/>
      </c>
      <c r="R42" s="168"/>
      <c r="S42" s="168"/>
      <c r="T42" s="168" t="str">
        <f t="shared" si="0"/>
        <v/>
      </c>
      <c r="U42" s="178"/>
    </row>
    <row r="43" spans="1:24" s="7" customFormat="1" ht="18" customHeight="1">
      <c r="A43" s="419"/>
      <c r="B43" s="13" t="s">
        <v>47</v>
      </c>
      <c r="C43" s="229"/>
      <c r="D43" s="167"/>
      <c r="E43" s="317" t="str">
        <f t="shared" si="1"/>
        <v/>
      </c>
      <c r="F43" s="169"/>
      <c r="G43" s="316"/>
      <c r="H43" s="317" t="str">
        <f t="shared" si="2"/>
        <v/>
      </c>
      <c r="I43" s="317"/>
      <c r="J43" s="667"/>
      <c r="K43" s="667"/>
      <c r="L43" s="670"/>
      <c r="M43" s="167"/>
      <c r="N43" s="168" t="str">
        <f t="shared" si="3"/>
        <v/>
      </c>
      <c r="O43" s="170"/>
      <c r="P43" s="167"/>
      <c r="Q43" s="168" t="str">
        <f t="shared" si="4"/>
        <v/>
      </c>
      <c r="R43" s="170"/>
      <c r="S43" s="170"/>
      <c r="T43" s="168" t="str">
        <f t="shared" si="0"/>
        <v/>
      </c>
      <c r="U43" s="169"/>
    </row>
    <row r="44" spans="1:24" s="7" customFormat="1" ht="18" customHeight="1">
      <c r="A44" s="419"/>
      <c r="B44" s="12" t="s">
        <v>47</v>
      </c>
      <c r="C44" s="229"/>
      <c r="D44" s="167"/>
      <c r="E44" s="317" t="str">
        <f t="shared" si="1"/>
        <v/>
      </c>
      <c r="F44" s="169"/>
      <c r="G44" s="316"/>
      <c r="H44" s="317" t="str">
        <f t="shared" si="2"/>
        <v/>
      </c>
      <c r="I44" s="317"/>
      <c r="J44" s="667"/>
      <c r="K44" s="667"/>
      <c r="L44" s="670"/>
      <c r="M44" s="167"/>
      <c r="N44" s="168" t="str">
        <f t="shared" si="3"/>
        <v/>
      </c>
      <c r="O44" s="170"/>
      <c r="P44" s="167"/>
      <c r="Q44" s="168" t="str">
        <f t="shared" si="4"/>
        <v/>
      </c>
      <c r="R44" s="170"/>
      <c r="S44" s="170"/>
      <c r="T44" s="168" t="str">
        <f t="shared" si="0"/>
        <v/>
      </c>
      <c r="U44" s="169"/>
    </row>
    <row r="45" spans="1:24" s="7" customFormat="1" ht="18" customHeight="1">
      <c r="A45" s="419"/>
      <c r="B45" s="14" t="s">
        <v>48</v>
      </c>
      <c r="C45" s="132"/>
      <c r="D45" s="171"/>
      <c r="E45" s="320" t="str">
        <f t="shared" si="1"/>
        <v/>
      </c>
      <c r="F45" s="173"/>
      <c r="G45" s="319"/>
      <c r="H45" s="320" t="str">
        <f t="shared" si="2"/>
        <v/>
      </c>
      <c r="I45" s="320"/>
      <c r="J45" s="668"/>
      <c r="K45" s="668"/>
      <c r="L45" s="671"/>
      <c r="M45" s="171"/>
      <c r="N45" s="172" t="str">
        <f t="shared" si="3"/>
        <v/>
      </c>
      <c r="O45" s="174"/>
      <c r="P45" s="171"/>
      <c r="Q45" s="172" t="str">
        <f t="shared" si="4"/>
        <v/>
      </c>
      <c r="R45" s="174"/>
      <c r="S45" s="174"/>
      <c r="T45" s="172" t="str">
        <f t="shared" si="0"/>
        <v/>
      </c>
      <c r="U45" s="173"/>
    </row>
    <row r="46" spans="1:24" s="7" customFormat="1" ht="18" customHeight="1">
      <c r="A46" s="420"/>
      <c r="B46" s="409" t="s">
        <v>54</v>
      </c>
      <c r="C46" s="410"/>
      <c r="D46" s="344">
        <f>SUM(D38,D39,D40,D43,D44,D45)</f>
        <v>0</v>
      </c>
      <c r="E46" s="311" t="e">
        <f t="shared" si="1"/>
        <v>#VALUE!</v>
      </c>
      <c r="F46" s="160" t="str">
        <f>IF(SUM(F36:F45)=0,"",(SUM(F36:F45)))</f>
        <v/>
      </c>
      <c r="G46" s="310"/>
      <c r="H46" s="311" t="str">
        <f t="shared" si="2"/>
        <v/>
      </c>
      <c r="I46" s="311" t="str">
        <f>IF(SUM(I36:I45)=0,"",(SUM(I36:I45)))</f>
        <v/>
      </c>
      <c r="J46" s="341"/>
      <c r="K46" s="341" t="str">
        <f t="shared" si="5"/>
        <v/>
      </c>
      <c r="L46" s="342" t="str">
        <f>IF(SUM(L36:L45)=0,"",(SUM(L36:L45)))</f>
        <v/>
      </c>
      <c r="M46" s="161"/>
      <c r="N46" s="159" t="str">
        <f t="shared" si="3"/>
        <v/>
      </c>
      <c r="O46" s="159" t="str">
        <f>IF(SUM(O36:O45)=0,"",(SUM(O36:O45)))</f>
        <v/>
      </c>
      <c r="P46" s="161"/>
      <c r="Q46" s="159" t="str">
        <f t="shared" si="4"/>
        <v/>
      </c>
      <c r="R46" s="159" t="str">
        <f>IF(SUM(R36:R45)=0,"",(SUM(R36:R45)))</f>
        <v/>
      </c>
      <c r="S46" s="162"/>
      <c r="T46" s="159" t="str">
        <f t="shared" si="0"/>
        <v/>
      </c>
      <c r="U46" s="160" t="str">
        <f>IF(SUM(U36:U45)=0,"",(SUM(U36:U45)))</f>
        <v/>
      </c>
    </row>
    <row r="47" spans="1:24" s="7" customFormat="1" ht="18" customHeight="1" thickBot="1">
      <c r="A47" s="411" t="s">
        <v>55</v>
      </c>
      <c r="B47" s="412"/>
      <c r="C47" s="413"/>
      <c r="D47" s="345">
        <f>SUM(D35,D46)</f>
        <v>33</v>
      </c>
      <c r="E47" s="323">
        <f t="shared" si="1"/>
        <v>136363.63636363635</v>
      </c>
      <c r="F47" s="181">
        <f>IF(F35="","",IF(F46="",F35,F35+F46))</f>
        <v>4500000</v>
      </c>
      <c r="G47" s="322"/>
      <c r="H47" s="323" t="str">
        <f t="shared" si="2"/>
        <v/>
      </c>
      <c r="I47" s="323" t="str">
        <f>IF(I35="","",IF(I46="",I35,I35+I46))</f>
        <v/>
      </c>
      <c r="J47" s="328"/>
      <c r="K47" s="328" t="str">
        <f t="shared" si="5"/>
        <v/>
      </c>
      <c r="L47" s="346" t="str">
        <f>IF(L35="","",IF(L46="",L35,L35+L46))</f>
        <v/>
      </c>
      <c r="M47" s="179"/>
      <c r="N47" s="180" t="str">
        <f t="shared" si="3"/>
        <v/>
      </c>
      <c r="O47" s="180" t="str">
        <f>IF(O35="","",IF(O46="",O35,O35+O46))</f>
        <v/>
      </c>
      <c r="P47" s="179"/>
      <c r="Q47" s="180" t="str">
        <f t="shared" si="4"/>
        <v/>
      </c>
      <c r="R47" s="180" t="str">
        <f>IF(R35="","",IF(R46="",R35,R35+R46))</f>
        <v/>
      </c>
      <c r="S47" s="182"/>
      <c r="T47" s="180" t="str">
        <f t="shared" si="0"/>
        <v/>
      </c>
      <c r="U47" s="181" t="str">
        <f>IF(U35="","",IF(U46="",U35,U35+U46))</f>
        <v/>
      </c>
    </row>
    <row r="48" spans="1:24" s="7" customFormat="1" ht="18" customHeight="1">
      <c r="A48" s="414" t="s">
        <v>28</v>
      </c>
      <c r="B48" s="432" t="s">
        <v>29</v>
      </c>
      <c r="C48" s="433"/>
      <c r="D48" s="426" t="s">
        <v>24</v>
      </c>
      <c r="E48" s="429" t="s">
        <v>24</v>
      </c>
      <c r="F48" s="347">
        <f>I48</f>
        <v>0</v>
      </c>
      <c r="G48" s="426"/>
      <c r="H48" s="429"/>
      <c r="I48" s="348"/>
      <c r="J48" s="429"/>
      <c r="K48" s="429" t="s">
        <v>24</v>
      </c>
      <c r="L48" s="678" t="s">
        <v>24</v>
      </c>
      <c r="M48" s="403"/>
      <c r="N48" s="406"/>
      <c r="O48" s="184"/>
      <c r="P48" s="403"/>
      <c r="Q48" s="406"/>
      <c r="R48" s="184"/>
      <c r="S48" s="406"/>
      <c r="T48" s="406" t="s">
        <v>24</v>
      </c>
      <c r="U48" s="183" t="s">
        <v>24</v>
      </c>
    </row>
    <row r="49" spans="1:21" s="7" customFormat="1" ht="18" customHeight="1">
      <c r="A49" s="415"/>
      <c r="B49" s="424" t="s">
        <v>328</v>
      </c>
      <c r="C49" s="425"/>
      <c r="D49" s="427"/>
      <c r="E49" s="430"/>
      <c r="F49" s="349">
        <f>I49</f>
        <v>0</v>
      </c>
      <c r="G49" s="427"/>
      <c r="H49" s="430"/>
      <c r="I49" s="350"/>
      <c r="J49" s="430"/>
      <c r="K49" s="430"/>
      <c r="L49" s="670"/>
      <c r="M49" s="404"/>
      <c r="N49" s="407"/>
      <c r="O49" s="170"/>
      <c r="P49" s="404"/>
      <c r="Q49" s="407"/>
      <c r="R49" s="170"/>
      <c r="S49" s="407"/>
      <c r="T49" s="407"/>
      <c r="U49" s="169" t="s">
        <v>24</v>
      </c>
    </row>
    <row r="50" spans="1:21" s="7" customFormat="1" ht="18" customHeight="1">
      <c r="A50" s="415"/>
      <c r="B50" s="424" t="s">
        <v>30</v>
      </c>
      <c r="C50" s="425"/>
      <c r="D50" s="427"/>
      <c r="E50" s="430"/>
      <c r="F50" s="349" t="s">
        <v>24</v>
      </c>
      <c r="G50" s="427"/>
      <c r="H50" s="430"/>
      <c r="I50" s="350"/>
      <c r="J50" s="430"/>
      <c r="K50" s="430"/>
      <c r="L50" s="670"/>
      <c r="M50" s="404"/>
      <c r="N50" s="407"/>
      <c r="O50" s="170"/>
      <c r="P50" s="404"/>
      <c r="Q50" s="407"/>
      <c r="R50" s="170"/>
      <c r="S50" s="407"/>
      <c r="T50" s="407"/>
      <c r="U50" s="169" t="s">
        <v>24</v>
      </c>
    </row>
    <row r="51" spans="1:21" s="7" customFormat="1" ht="18" customHeight="1">
      <c r="A51" s="415"/>
      <c r="B51" s="424" t="s">
        <v>31</v>
      </c>
      <c r="C51" s="425"/>
      <c r="D51" s="427"/>
      <c r="E51" s="430"/>
      <c r="F51" s="349" t="s">
        <v>34</v>
      </c>
      <c r="G51" s="427"/>
      <c r="H51" s="430"/>
      <c r="I51" s="350"/>
      <c r="J51" s="430"/>
      <c r="K51" s="430"/>
      <c r="L51" s="670"/>
      <c r="M51" s="404"/>
      <c r="N51" s="407"/>
      <c r="O51" s="170"/>
      <c r="P51" s="404"/>
      <c r="Q51" s="407"/>
      <c r="R51" s="170"/>
      <c r="S51" s="407"/>
      <c r="T51" s="407"/>
      <c r="U51" s="169" t="s">
        <v>24</v>
      </c>
    </row>
    <row r="52" spans="1:21" s="7" customFormat="1" ht="18" customHeight="1">
      <c r="A52" s="415"/>
      <c r="B52" s="424" t="s">
        <v>464</v>
      </c>
      <c r="C52" s="425"/>
      <c r="D52" s="427"/>
      <c r="E52" s="430"/>
      <c r="F52" s="349"/>
      <c r="G52" s="427"/>
      <c r="H52" s="430"/>
      <c r="I52" s="350"/>
      <c r="J52" s="430"/>
      <c r="K52" s="430"/>
      <c r="L52" s="670"/>
      <c r="M52" s="404"/>
      <c r="N52" s="407"/>
      <c r="O52" s="170"/>
      <c r="P52" s="404"/>
      <c r="Q52" s="407"/>
      <c r="R52" s="170"/>
      <c r="S52" s="407"/>
      <c r="T52" s="407"/>
      <c r="U52" s="169" t="s">
        <v>24</v>
      </c>
    </row>
    <row r="53" spans="1:21" s="7" customFormat="1" ht="18" customHeight="1">
      <c r="A53" s="415"/>
      <c r="B53" s="424" t="s">
        <v>32</v>
      </c>
      <c r="C53" s="425"/>
      <c r="D53" s="427"/>
      <c r="E53" s="430"/>
      <c r="F53" s="349"/>
      <c r="G53" s="427"/>
      <c r="H53" s="430"/>
      <c r="I53" s="350"/>
      <c r="J53" s="430"/>
      <c r="K53" s="430"/>
      <c r="L53" s="670"/>
      <c r="M53" s="404"/>
      <c r="N53" s="407"/>
      <c r="O53" s="170"/>
      <c r="P53" s="404"/>
      <c r="Q53" s="407"/>
      <c r="R53" s="170"/>
      <c r="S53" s="407"/>
      <c r="T53" s="407"/>
      <c r="U53" s="169" t="s">
        <v>24</v>
      </c>
    </row>
    <row r="54" spans="1:21" s="7" customFormat="1" ht="18" customHeight="1">
      <c r="A54" s="415"/>
      <c r="B54" s="424" t="s">
        <v>33</v>
      </c>
      <c r="C54" s="425"/>
      <c r="D54" s="428"/>
      <c r="E54" s="431"/>
      <c r="F54" s="349">
        <f>I54</f>
        <v>0</v>
      </c>
      <c r="G54" s="428"/>
      <c r="H54" s="431"/>
      <c r="I54" s="351"/>
      <c r="J54" s="431"/>
      <c r="K54" s="431"/>
      <c r="L54" s="671"/>
      <c r="M54" s="405"/>
      <c r="N54" s="408"/>
      <c r="O54" s="174"/>
      <c r="P54" s="405"/>
      <c r="Q54" s="408"/>
      <c r="R54" s="174"/>
      <c r="S54" s="408"/>
      <c r="T54" s="408"/>
      <c r="U54" s="169" t="s">
        <v>24</v>
      </c>
    </row>
    <row r="55" spans="1:21" s="7" customFormat="1" ht="18" customHeight="1" thickBot="1">
      <c r="A55" s="416"/>
      <c r="B55" s="417" t="s">
        <v>52</v>
      </c>
      <c r="C55" s="418"/>
      <c r="D55" s="327" t="s">
        <v>22</v>
      </c>
      <c r="E55" s="328" t="s">
        <v>22</v>
      </c>
      <c r="F55" s="324" t="str">
        <f>IF(SUM(F48:F54)=0,"",SUM(F48:F54))</f>
        <v/>
      </c>
      <c r="G55" s="327" t="s">
        <v>35</v>
      </c>
      <c r="H55" s="328" t="s">
        <v>35</v>
      </c>
      <c r="I55" s="323" t="str">
        <f>IF(SUM(I48:I54)=0,"",SUM(I48:I54))</f>
        <v/>
      </c>
      <c r="J55" s="328" t="s">
        <v>35</v>
      </c>
      <c r="K55" s="328" t="s">
        <v>35</v>
      </c>
      <c r="L55" s="346" t="str">
        <f>IF(SUM(L48:L54)=0,"",SUM(L48:L54))</f>
        <v/>
      </c>
      <c r="M55" s="185" t="s">
        <v>35</v>
      </c>
      <c r="N55" s="186" t="s">
        <v>35</v>
      </c>
      <c r="O55" s="180" t="str">
        <f>IF(SUM(O48:O54)=0,"",SUM(O48:O54))</f>
        <v/>
      </c>
      <c r="P55" s="185" t="s">
        <v>35</v>
      </c>
      <c r="Q55" s="186" t="s">
        <v>35</v>
      </c>
      <c r="R55" s="180" t="str">
        <f>IF(SUM(R48:R54)=0,"",SUM(R48:R54))</f>
        <v/>
      </c>
      <c r="S55" s="186" t="s">
        <v>35</v>
      </c>
      <c r="T55" s="186" t="s">
        <v>35</v>
      </c>
      <c r="U55" s="181" t="str">
        <f>IF(SUM(U48:U54)=0,"",SUM(U48:U54))</f>
        <v/>
      </c>
    </row>
    <row r="56" spans="1:21">
      <c r="F56" s="128" t="str">
        <f>IF(F47=F55,"","↑【確認】「事業財源」の合計と「合計（総事業費）」が不一致")</f>
        <v>↑【確認】「事業財源」の合計と「合計（総事業費）」が不一致</v>
      </c>
    </row>
    <row r="57" spans="1:21">
      <c r="F57" s="128"/>
    </row>
    <row r="58" spans="1:21">
      <c r="A58" s="15"/>
    </row>
    <row r="59" spans="1:21">
      <c r="A59" s="15"/>
    </row>
    <row r="60" spans="1:21">
      <c r="A60" s="16"/>
      <c r="B60" s="133"/>
      <c r="C60" s="133"/>
      <c r="D60" s="133"/>
      <c r="E60" s="133"/>
      <c r="F60" s="133"/>
      <c r="G60" s="133"/>
      <c r="H60" s="133"/>
      <c r="I60" s="133"/>
      <c r="J60" s="133"/>
      <c r="K60" s="133"/>
      <c r="L60" s="133"/>
    </row>
    <row r="61" spans="1:21">
      <c r="A61" s="16"/>
      <c r="B61" s="133"/>
      <c r="C61" s="133"/>
      <c r="D61" s="133"/>
      <c r="E61" s="133"/>
      <c r="F61" s="133"/>
      <c r="G61" s="133"/>
      <c r="H61" s="133"/>
      <c r="I61" s="133"/>
      <c r="J61" s="133"/>
      <c r="K61" s="133"/>
      <c r="L61" s="133"/>
    </row>
    <row r="62" spans="1:21">
      <c r="A62" s="16"/>
      <c r="B62" s="133"/>
      <c r="C62" s="133"/>
      <c r="D62" s="133"/>
      <c r="E62" s="133"/>
      <c r="F62" s="133"/>
      <c r="G62" s="133"/>
      <c r="H62" s="133"/>
      <c r="I62" s="133"/>
      <c r="J62" s="133"/>
      <c r="K62" s="133"/>
      <c r="L62" s="133"/>
    </row>
    <row r="63" spans="1:21">
      <c r="A63" s="16"/>
      <c r="B63" s="133"/>
      <c r="C63" s="133"/>
      <c r="D63" s="133"/>
      <c r="E63" s="133"/>
      <c r="F63" s="133"/>
      <c r="G63" s="133"/>
      <c r="H63" s="133"/>
      <c r="I63" s="133"/>
      <c r="J63" s="133"/>
      <c r="K63" s="133"/>
      <c r="L63" s="133"/>
    </row>
    <row r="64" spans="1:21">
      <c r="A64" s="16"/>
      <c r="B64" s="133"/>
      <c r="C64" s="133"/>
      <c r="D64" s="133"/>
      <c r="E64" s="133"/>
      <c r="F64" s="133"/>
      <c r="G64" s="133"/>
      <c r="H64" s="133"/>
      <c r="I64" s="133"/>
      <c r="J64" s="133"/>
      <c r="K64" s="133"/>
      <c r="L64" s="133"/>
    </row>
    <row r="65" spans="1:12">
      <c r="A65" s="16"/>
      <c r="B65" s="133"/>
      <c r="C65" s="133"/>
      <c r="D65" s="133"/>
      <c r="E65" s="133"/>
      <c r="F65" s="133"/>
      <c r="G65" s="133"/>
      <c r="H65" s="133"/>
      <c r="I65" s="133"/>
      <c r="J65" s="133"/>
      <c r="K65" s="133"/>
      <c r="L65" s="133"/>
    </row>
    <row r="66" spans="1:12">
      <c r="A66" s="16"/>
      <c r="B66" s="133"/>
      <c r="C66" s="133"/>
      <c r="D66" s="133"/>
      <c r="E66" s="133"/>
      <c r="F66" s="133"/>
      <c r="G66" s="133"/>
      <c r="H66" s="133"/>
      <c r="I66" s="133"/>
      <c r="J66" s="133"/>
      <c r="K66" s="133"/>
      <c r="L66" s="133"/>
    </row>
    <row r="67" spans="1:12">
      <c r="A67" s="16"/>
      <c r="B67" s="133"/>
      <c r="C67" s="133"/>
      <c r="D67" s="133"/>
      <c r="E67" s="133"/>
      <c r="F67" s="133"/>
      <c r="G67" s="133"/>
      <c r="H67" s="133"/>
      <c r="I67" s="133"/>
      <c r="J67" s="133"/>
      <c r="K67" s="133"/>
      <c r="L67" s="133"/>
    </row>
    <row r="68" spans="1:12">
      <c r="A68" s="16"/>
      <c r="B68" s="133"/>
      <c r="C68" s="133"/>
      <c r="D68" s="133"/>
      <c r="E68" s="133"/>
      <c r="F68" s="133"/>
      <c r="G68" s="133"/>
      <c r="H68" s="133"/>
      <c r="I68" s="133"/>
      <c r="J68" s="133"/>
      <c r="K68" s="133"/>
      <c r="L68" s="133"/>
    </row>
    <row r="69" spans="1:12">
      <c r="A69" s="16"/>
      <c r="B69" s="133"/>
      <c r="C69" s="133"/>
      <c r="D69" s="133"/>
      <c r="E69" s="133"/>
      <c r="F69" s="133"/>
      <c r="G69" s="133"/>
      <c r="H69" s="133"/>
      <c r="I69" s="133"/>
      <c r="J69" s="133"/>
      <c r="K69" s="133"/>
      <c r="L69" s="133"/>
    </row>
    <row r="70" spans="1:12">
      <c r="A70" s="16"/>
      <c r="B70" s="133"/>
      <c r="C70" s="133"/>
      <c r="D70" s="133"/>
      <c r="E70" s="133"/>
      <c r="F70" s="133"/>
      <c r="G70" s="133"/>
      <c r="H70" s="133"/>
      <c r="I70" s="133"/>
      <c r="J70" s="133"/>
      <c r="K70" s="133"/>
      <c r="L70" s="133"/>
    </row>
    <row r="71" spans="1:12">
      <c r="A71" s="16"/>
      <c r="B71" s="133"/>
      <c r="C71" s="133"/>
      <c r="D71" s="133"/>
      <c r="E71" s="133"/>
      <c r="F71" s="133"/>
      <c r="G71" s="133"/>
      <c r="H71" s="133"/>
      <c r="I71" s="133"/>
      <c r="J71" s="133"/>
      <c r="K71" s="133"/>
      <c r="L71" s="133"/>
    </row>
    <row r="72" spans="1:12">
      <c r="A72" s="16"/>
      <c r="B72" s="133"/>
      <c r="C72" s="133"/>
      <c r="D72" s="133"/>
      <c r="E72" s="133"/>
      <c r="F72" s="133"/>
      <c r="G72" s="133"/>
      <c r="H72" s="133"/>
      <c r="I72" s="133"/>
      <c r="J72" s="133"/>
      <c r="K72" s="133"/>
      <c r="L72" s="133"/>
    </row>
    <row r="73" spans="1:12">
      <c r="A73" s="16"/>
      <c r="B73" s="133"/>
      <c r="C73" s="133"/>
      <c r="D73" s="133"/>
      <c r="E73" s="133"/>
      <c r="F73" s="133"/>
      <c r="G73" s="133"/>
      <c r="H73" s="133"/>
      <c r="I73" s="133"/>
      <c r="J73" s="133"/>
      <c r="K73" s="133"/>
      <c r="L73" s="133"/>
    </row>
    <row r="74" spans="1:12">
      <c r="A74" s="16"/>
      <c r="B74" s="134"/>
      <c r="C74" s="134"/>
      <c r="D74" s="133"/>
      <c r="E74" s="133"/>
      <c r="F74" s="133"/>
      <c r="G74" s="133"/>
      <c r="H74" s="133"/>
      <c r="I74" s="133"/>
      <c r="J74" s="133"/>
      <c r="K74" s="133"/>
      <c r="L74" s="133"/>
    </row>
    <row r="75" spans="1:12">
      <c r="A75" s="16"/>
      <c r="B75" s="134"/>
      <c r="C75" s="134"/>
      <c r="D75" s="133"/>
      <c r="E75" s="133"/>
      <c r="F75" s="133"/>
      <c r="G75" s="133"/>
      <c r="H75" s="133"/>
      <c r="I75" s="133"/>
      <c r="J75" s="133"/>
      <c r="K75" s="133"/>
      <c r="L75" s="133"/>
    </row>
    <row r="76" spans="1:12">
      <c r="A76" s="16"/>
      <c r="B76" s="134"/>
      <c r="C76" s="134"/>
      <c r="D76" s="133"/>
      <c r="E76" s="133"/>
      <c r="F76" s="133"/>
      <c r="G76" s="133"/>
      <c r="H76" s="133"/>
      <c r="I76" s="133"/>
      <c r="J76" s="133"/>
      <c r="K76" s="133"/>
      <c r="L76" s="133"/>
    </row>
    <row r="77" spans="1:12">
      <c r="A77" s="16"/>
      <c r="B77" s="134"/>
      <c r="C77" s="134"/>
      <c r="D77" s="133"/>
      <c r="E77" s="133"/>
      <c r="F77" s="133"/>
      <c r="G77" s="133"/>
      <c r="H77" s="133"/>
      <c r="I77" s="133"/>
      <c r="J77" s="133"/>
      <c r="K77" s="133"/>
      <c r="L77" s="133"/>
    </row>
    <row r="78" spans="1:12">
      <c r="A78" s="16"/>
      <c r="B78" s="133"/>
      <c r="C78" s="133"/>
      <c r="D78" s="133"/>
      <c r="E78" s="133"/>
      <c r="F78" s="133"/>
      <c r="G78" s="133"/>
      <c r="H78" s="133"/>
      <c r="I78" s="133"/>
      <c r="J78" s="133"/>
      <c r="K78" s="133"/>
      <c r="L78" s="133"/>
    </row>
    <row r="79" spans="1:12">
      <c r="A79" s="16"/>
      <c r="B79" s="133"/>
      <c r="C79" s="133"/>
      <c r="D79" s="133"/>
      <c r="E79" s="133"/>
      <c r="F79" s="133"/>
      <c r="G79" s="133"/>
      <c r="H79" s="133"/>
      <c r="I79" s="133"/>
      <c r="J79" s="133"/>
      <c r="K79" s="133"/>
      <c r="L79" s="133"/>
    </row>
    <row r="80" spans="1:12">
      <c r="A80" s="17"/>
      <c r="B80" s="133"/>
      <c r="C80" s="133"/>
      <c r="D80" s="133"/>
      <c r="E80" s="133"/>
      <c r="F80" s="133"/>
      <c r="G80" s="133"/>
      <c r="H80" s="133"/>
      <c r="I80" s="133"/>
      <c r="J80" s="133"/>
      <c r="K80" s="133"/>
      <c r="L80" s="133"/>
    </row>
    <row r="81" spans="1:1">
      <c r="A81" s="17"/>
    </row>
  </sheetData>
  <mergeCells count="59">
    <mergeCell ref="Q48:Q54"/>
    <mergeCell ref="S48:S54"/>
    <mergeCell ref="T48:T54"/>
    <mergeCell ref="B51:C51"/>
    <mergeCell ref="B52:C52"/>
    <mergeCell ref="B53:C53"/>
    <mergeCell ref="N48:N54"/>
    <mergeCell ref="P48:P54"/>
    <mergeCell ref="M48:M54"/>
    <mergeCell ref="E48:E54"/>
    <mergeCell ref="G48:G54"/>
    <mergeCell ref="H48:H54"/>
    <mergeCell ref="J48:J54"/>
    <mergeCell ref="K48:K54"/>
    <mergeCell ref="L48:L54"/>
    <mergeCell ref="B46:C46"/>
    <mergeCell ref="A47:C47"/>
    <mergeCell ref="A48:A55"/>
    <mergeCell ref="B48:C48"/>
    <mergeCell ref="D48:D54"/>
    <mergeCell ref="B54:C54"/>
    <mergeCell ref="B55:C55"/>
    <mergeCell ref="B49:C49"/>
    <mergeCell ref="B50:C50"/>
    <mergeCell ref="V32:X33"/>
    <mergeCell ref="B35:C35"/>
    <mergeCell ref="A36:A46"/>
    <mergeCell ref="B36:C36"/>
    <mergeCell ref="J36:J45"/>
    <mergeCell ref="K36:K45"/>
    <mergeCell ref="L36:L45"/>
    <mergeCell ref="B37:C37"/>
    <mergeCell ref="B41:C41"/>
    <mergeCell ref="B42:C42"/>
    <mergeCell ref="A10:A35"/>
    <mergeCell ref="B10:B28"/>
    <mergeCell ref="J11:J27"/>
    <mergeCell ref="K11:K27"/>
    <mergeCell ref="L11:L27"/>
    <mergeCell ref="B29:B34"/>
    <mergeCell ref="J29:J33"/>
    <mergeCell ref="K29:K33"/>
    <mergeCell ref="L29:L33"/>
    <mergeCell ref="M7:U7"/>
    <mergeCell ref="D8:D9"/>
    <mergeCell ref="E8:E9"/>
    <mergeCell ref="F8:F9"/>
    <mergeCell ref="G8:H8"/>
    <mergeCell ref="J8:K8"/>
    <mergeCell ref="M8:N8"/>
    <mergeCell ref="P8:Q8"/>
    <mergeCell ref="S8:T8"/>
    <mergeCell ref="D2:H3"/>
    <mergeCell ref="A5:B5"/>
    <mergeCell ref="E5:K5"/>
    <mergeCell ref="A7:A9"/>
    <mergeCell ref="B7:C9"/>
    <mergeCell ref="D7:F7"/>
    <mergeCell ref="G7:L7"/>
  </mergeCells>
  <phoneticPr fontId="4"/>
  <dataValidations count="3">
    <dataValidation type="list" allowBlank="1" showInputMessage="1" showErrorMessage="1" sqref="C13" xr:uid="{D4BA34E8-3D92-4A10-95C4-CB65D42627E3}">
      <formula1>"　（新築）,（移転新築）,　（増築）,　（改築）"</formula1>
    </dataValidation>
    <dataValidation type="list" showInputMessage="1" showErrorMessage="1" sqref="C12" xr:uid="{537FCC70-7712-4763-8708-7B0580A715CA}">
      <formula1>" &lt;建築工事&gt;, &lt;改修工事&gt;"</formula1>
    </dataValidation>
    <dataValidation showInputMessage="1" showErrorMessage="1" sqref="C19" xr:uid="{75CC6231-D64E-4890-9F7A-2425ADD6EDB0}"/>
  </dataValidations>
  <printOptions horizontalCentered="1"/>
  <pageMargins left="0.51181102362204722" right="0.51181102362204722" top="0.74803149606299213" bottom="0.74803149606299213" header="0.31496062992125984" footer="0.31496062992125984"/>
  <pageSetup paperSize="9" scale="82" fitToWidth="0" orientation="portrait" cellComments="asDisplayed" r:id="rId1"/>
  <headerFooter>
    <oddFooter>&amp;P / &amp;N ページ</oddFooter>
  </headerFooter>
  <colBreaks count="1" manualBreakCount="1">
    <brk id="21"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30DAD-EF74-4963-B61D-57C39EF0A270}">
  <sheetPr>
    <tabColor theme="8" tint="0.59999389629810485"/>
  </sheetPr>
  <dimension ref="A1:K49"/>
  <sheetViews>
    <sheetView view="pageBreakPreview" topLeftCell="A10" zoomScaleNormal="100" zoomScaleSheetLayoutView="100" workbookViewId="0">
      <selection activeCell="G30" sqref="G30:H30"/>
    </sheetView>
  </sheetViews>
  <sheetFormatPr defaultColWidth="9" defaultRowHeight="12"/>
  <cols>
    <col min="1" max="1" width="11.25" style="194" customWidth="1"/>
    <col min="2" max="18" width="10" style="194" customWidth="1"/>
    <col min="19" max="16384" width="9" style="194"/>
  </cols>
  <sheetData>
    <row r="1" spans="1:11">
      <c r="A1" s="194" t="s">
        <v>426</v>
      </c>
    </row>
    <row r="2" spans="1:11" ht="18" customHeight="1">
      <c r="A2" s="659" t="s">
        <v>465</v>
      </c>
      <c r="B2" s="659"/>
      <c r="C2" s="659"/>
      <c r="D2" s="659"/>
      <c r="E2" s="659"/>
      <c r="F2" s="659"/>
      <c r="G2" s="659"/>
      <c r="H2" s="659"/>
      <c r="I2" s="659"/>
      <c r="J2" s="659"/>
      <c r="K2" s="659"/>
    </row>
    <row r="5" spans="1:11" ht="18.75" customHeight="1">
      <c r="A5" s="237" t="s">
        <v>56</v>
      </c>
      <c r="B5" s="680" t="s">
        <v>410</v>
      </c>
      <c r="C5" s="681"/>
      <c r="D5" s="681"/>
      <c r="E5" s="681"/>
      <c r="F5" s="681"/>
      <c r="G5" s="682"/>
    </row>
    <row r="6" spans="1:11" ht="12" customHeight="1">
      <c r="A6" s="192"/>
      <c r="B6" s="91"/>
      <c r="C6" s="91"/>
      <c r="D6" s="91"/>
      <c r="E6" s="91"/>
      <c r="F6" s="91"/>
    </row>
    <row r="8" spans="1:11">
      <c r="A8" s="613" t="s">
        <v>230</v>
      </c>
      <c r="B8" s="613"/>
      <c r="C8" s="613"/>
      <c r="D8" s="613" t="s">
        <v>259</v>
      </c>
      <c r="E8" s="613"/>
      <c r="F8" s="613"/>
      <c r="G8" s="613" t="s">
        <v>231</v>
      </c>
      <c r="H8" s="613"/>
      <c r="I8" s="613"/>
      <c r="J8" s="613"/>
      <c r="K8" s="613"/>
    </row>
    <row r="9" spans="1:11" ht="18.75" customHeight="1">
      <c r="A9" s="679" t="s">
        <v>406</v>
      </c>
      <c r="B9" s="679"/>
      <c r="C9" s="679"/>
      <c r="D9" s="679" t="s">
        <v>459</v>
      </c>
      <c r="E9" s="679"/>
      <c r="F9" s="679"/>
      <c r="G9" s="679" t="s">
        <v>466</v>
      </c>
      <c r="H9" s="679"/>
      <c r="I9" s="679"/>
      <c r="J9" s="679"/>
      <c r="K9" s="679"/>
    </row>
    <row r="10" spans="1:11" ht="12" customHeight="1">
      <c r="A10" s="195"/>
      <c r="B10" s="195"/>
      <c r="C10" s="195"/>
      <c r="D10" s="195"/>
      <c r="E10" s="195"/>
      <c r="F10" s="195"/>
      <c r="G10" s="195"/>
      <c r="H10" s="195"/>
      <c r="I10" s="195"/>
      <c r="J10" s="195"/>
      <c r="K10" s="195"/>
    </row>
    <row r="11" spans="1:11" ht="12" customHeight="1">
      <c r="A11" s="195"/>
      <c r="B11" s="195"/>
      <c r="C11" s="195"/>
      <c r="D11" s="195"/>
      <c r="E11" s="195"/>
      <c r="F11" s="195"/>
      <c r="G11" s="195"/>
      <c r="H11" s="195"/>
      <c r="I11" s="195"/>
      <c r="J11" s="195"/>
      <c r="K11" s="195"/>
    </row>
    <row r="12" spans="1:11">
      <c r="A12" s="194" t="s">
        <v>260</v>
      </c>
    </row>
    <row r="13" spans="1:11" ht="3.75" customHeight="1"/>
    <row r="14" spans="1:11">
      <c r="A14" s="654" t="s">
        <v>232</v>
      </c>
      <c r="B14" s="640" t="s">
        <v>235</v>
      </c>
      <c r="C14" s="640"/>
      <c r="D14" s="640"/>
      <c r="E14" s="640"/>
      <c r="F14" s="640"/>
      <c r="G14" s="640" t="s">
        <v>236</v>
      </c>
      <c r="H14" s="640"/>
      <c r="I14" s="640"/>
      <c r="J14" s="640"/>
      <c r="K14" s="640"/>
    </row>
    <row r="15" spans="1:11" ht="18.75" customHeight="1">
      <c r="A15" s="655"/>
      <c r="B15" s="234" t="s">
        <v>317</v>
      </c>
      <c r="C15" s="352" t="s">
        <v>467</v>
      </c>
      <c r="D15" s="235" t="s">
        <v>319</v>
      </c>
      <c r="E15" s="235" t="s">
        <v>320</v>
      </c>
      <c r="F15" s="352" t="s">
        <v>468</v>
      </c>
      <c r="G15" s="234" t="s">
        <v>317</v>
      </c>
      <c r="H15" s="352" t="s">
        <v>469</v>
      </c>
      <c r="I15" s="235" t="s">
        <v>319</v>
      </c>
      <c r="J15" s="235" t="s">
        <v>320</v>
      </c>
      <c r="K15" s="352" t="s">
        <v>468</v>
      </c>
    </row>
    <row r="16" spans="1:11" ht="18.75" customHeight="1">
      <c r="A16" s="237" t="s">
        <v>249</v>
      </c>
      <c r="B16" s="683" t="s">
        <v>470</v>
      </c>
      <c r="C16" s="683"/>
      <c r="D16" s="683"/>
      <c r="E16" s="683"/>
      <c r="F16" s="683"/>
      <c r="G16" s="638"/>
      <c r="H16" s="656"/>
      <c r="I16" s="656"/>
      <c r="J16" s="656"/>
      <c r="K16" s="639"/>
    </row>
    <row r="17" spans="1:11" ht="18.75" customHeight="1">
      <c r="A17" s="236" t="s">
        <v>277</v>
      </c>
      <c r="B17" s="108" t="s">
        <v>321</v>
      </c>
      <c r="C17" s="118"/>
      <c r="D17" s="109" t="s">
        <v>322</v>
      </c>
      <c r="E17" s="119"/>
      <c r="F17" s="111" t="s">
        <v>323</v>
      </c>
      <c r="G17" s="119"/>
      <c r="H17" s="110" t="s">
        <v>324</v>
      </c>
      <c r="I17" s="119"/>
      <c r="J17" s="110" t="s">
        <v>325</v>
      </c>
      <c r="K17" s="188">
        <f>C17+E17+G17+I17</f>
        <v>0</v>
      </c>
    </row>
    <row r="18" spans="1:11">
      <c r="A18" s="657" t="s">
        <v>239</v>
      </c>
      <c r="B18" s="640" t="s">
        <v>237</v>
      </c>
      <c r="C18" s="640"/>
      <c r="D18" s="640"/>
      <c r="E18" s="640"/>
      <c r="F18" s="640"/>
      <c r="G18" s="640" t="s">
        <v>238</v>
      </c>
      <c r="H18" s="640"/>
      <c r="I18" s="640"/>
      <c r="J18" s="640"/>
      <c r="K18" s="640"/>
    </row>
    <row r="19" spans="1:11" ht="18.75" customHeight="1">
      <c r="A19" s="655"/>
      <c r="B19" s="683"/>
      <c r="C19" s="683"/>
      <c r="D19" s="683"/>
      <c r="E19" s="683"/>
      <c r="F19" s="683"/>
      <c r="G19" s="683" t="s">
        <v>72</v>
      </c>
      <c r="H19" s="683"/>
      <c r="I19" s="683"/>
      <c r="J19" s="683"/>
      <c r="K19" s="683"/>
    </row>
    <row r="20" spans="1:11" ht="12" customHeight="1">
      <c r="A20" s="637" t="s">
        <v>240</v>
      </c>
      <c r="B20" s="237" t="s">
        <v>241</v>
      </c>
      <c r="C20" s="613" t="s">
        <v>242</v>
      </c>
      <c r="D20" s="613"/>
      <c r="E20" s="613"/>
      <c r="F20" s="613"/>
      <c r="G20" s="613"/>
      <c r="H20" s="613"/>
      <c r="I20" s="613"/>
      <c r="J20" s="613"/>
      <c r="K20" s="613"/>
    </row>
    <row r="21" spans="1:11">
      <c r="A21" s="637"/>
      <c r="B21" s="683" t="s">
        <v>422</v>
      </c>
      <c r="C21" s="237" t="s">
        <v>243</v>
      </c>
      <c r="D21" s="237" t="s">
        <v>244</v>
      </c>
      <c r="E21" s="237" t="s">
        <v>245</v>
      </c>
      <c r="F21" s="638" t="s">
        <v>238</v>
      </c>
      <c r="G21" s="639"/>
      <c r="H21" s="640" t="s">
        <v>246</v>
      </c>
      <c r="I21" s="640"/>
      <c r="J21" s="640"/>
      <c r="K21" s="640"/>
    </row>
    <row r="22" spans="1:11" ht="18.75" customHeight="1">
      <c r="A22" s="637"/>
      <c r="B22" s="683"/>
      <c r="C22" s="114"/>
      <c r="D22" s="115"/>
      <c r="E22" s="116"/>
      <c r="F22" s="641"/>
      <c r="G22" s="641"/>
      <c r="H22" s="193" t="s">
        <v>247</v>
      </c>
      <c r="I22" s="117"/>
      <c r="J22" s="193" t="s">
        <v>248</v>
      </c>
      <c r="K22" s="233"/>
    </row>
    <row r="23" spans="1:11" ht="18.75" customHeight="1">
      <c r="A23" s="637"/>
      <c r="B23" s="683"/>
      <c r="C23" s="114"/>
      <c r="D23" s="115"/>
      <c r="E23" s="116"/>
      <c r="F23" s="641"/>
      <c r="G23" s="641"/>
      <c r="H23" s="193" t="s">
        <v>247</v>
      </c>
      <c r="I23" s="117"/>
      <c r="J23" s="193" t="s">
        <v>248</v>
      </c>
      <c r="K23" s="233"/>
    </row>
    <row r="26" spans="1:11">
      <c r="A26" s="194" t="s">
        <v>261</v>
      </c>
    </row>
    <row r="27" spans="1:11" ht="3.75" customHeight="1"/>
    <row r="28" spans="1:11" ht="19.5" customHeight="1">
      <c r="A28" s="642" t="s">
        <v>37</v>
      </c>
      <c r="B28" s="643"/>
      <c r="C28" s="646" t="s">
        <v>427</v>
      </c>
      <c r="D28" s="647"/>
      <c r="E28" s="650" t="s">
        <v>428</v>
      </c>
      <c r="F28" s="651"/>
      <c r="G28" s="646" t="s">
        <v>429</v>
      </c>
      <c r="H28" s="647"/>
      <c r="I28" s="646" t="s">
        <v>430</v>
      </c>
      <c r="J28" s="647"/>
      <c r="K28" s="635" t="s">
        <v>233</v>
      </c>
    </row>
    <row r="29" spans="1:11" ht="24" customHeight="1">
      <c r="A29" s="644"/>
      <c r="B29" s="645"/>
      <c r="C29" s="648"/>
      <c r="D29" s="649"/>
      <c r="E29" s="652"/>
      <c r="F29" s="653"/>
      <c r="G29" s="648"/>
      <c r="H29" s="649"/>
      <c r="I29" s="648"/>
      <c r="J29" s="649"/>
      <c r="K29" s="636"/>
    </row>
    <row r="30" spans="1:11" ht="30" customHeight="1">
      <c r="A30" s="624" t="s">
        <v>326</v>
      </c>
      <c r="B30" s="625"/>
      <c r="C30" s="626"/>
      <c r="D30" s="627"/>
      <c r="E30" s="626"/>
      <c r="F30" s="627"/>
      <c r="G30" s="684">
        <v>33</v>
      </c>
      <c r="H30" s="685"/>
      <c r="I30" s="626"/>
      <c r="J30" s="627"/>
      <c r="K30" s="92">
        <f>IF(SUM(C30+E30+G30+I30)=0,"",SUM(C30+E30+G30+I30))</f>
        <v>33</v>
      </c>
    </row>
    <row r="31" spans="1:11" ht="15" customHeight="1">
      <c r="A31" s="628" t="s">
        <v>327</v>
      </c>
      <c r="B31" s="629"/>
      <c r="C31" s="630"/>
      <c r="D31" s="631"/>
      <c r="E31" s="630"/>
      <c r="F31" s="631"/>
      <c r="G31" s="686">
        <v>33</v>
      </c>
      <c r="H31" s="687"/>
      <c r="I31" s="630"/>
      <c r="J31" s="631"/>
      <c r="K31" s="93">
        <f t="shared" ref="K31:K32" si="0">IF(SUM(C31+E31+G31+I31)=0,"",SUM(C31+E31+G31+I31))</f>
        <v>33</v>
      </c>
    </row>
    <row r="32" spans="1:11" ht="15" customHeight="1">
      <c r="A32" s="628"/>
      <c r="B32" s="629"/>
      <c r="C32" s="632"/>
      <c r="D32" s="633"/>
      <c r="E32" s="632"/>
      <c r="F32" s="633"/>
      <c r="G32" s="688">
        <v>33</v>
      </c>
      <c r="H32" s="689"/>
      <c r="I32" s="632"/>
      <c r="J32" s="633"/>
      <c r="K32" s="94">
        <f t="shared" si="0"/>
        <v>33</v>
      </c>
    </row>
    <row r="33" spans="1:11" ht="12" customHeight="1">
      <c r="A33" s="690" t="s">
        <v>471</v>
      </c>
      <c r="B33" s="690"/>
      <c r="C33" s="690"/>
      <c r="D33" s="690"/>
      <c r="E33" s="690"/>
      <c r="F33" s="690"/>
      <c r="G33" s="690"/>
      <c r="H33" s="690"/>
      <c r="I33" s="690"/>
      <c r="J33" s="690"/>
      <c r="K33" s="690"/>
    </row>
    <row r="35" spans="1:11">
      <c r="A35" s="194" t="s">
        <v>262</v>
      </c>
    </row>
    <row r="36" spans="1:11" ht="3.75" customHeight="1"/>
    <row r="37" spans="1:11" ht="18.75" customHeight="1">
      <c r="A37" s="615"/>
      <c r="B37" s="616"/>
      <c r="C37" s="616"/>
      <c r="D37" s="616"/>
      <c r="E37" s="616"/>
      <c r="F37" s="616"/>
      <c r="G37" s="616"/>
      <c r="H37" s="616"/>
      <c r="I37" s="616"/>
      <c r="J37" s="616"/>
      <c r="K37" s="617"/>
    </row>
    <row r="38" spans="1:11" ht="18.75" customHeight="1">
      <c r="A38" s="618"/>
      <c r="B38" s="619"/>
      <c r="C38" s="619"/>
      <c r="D38" s="619"/>
      <c r="E38" s="619"/>
      <c r="F38" s="619"/>
      <c r="G38" s="619"/>
      <c r="H38" s="619"/>
      <c r="I38" s="619"/>
      <c r="J38" s="619"/>
      <c r="K38" s="620"/>
    </row>
    <row r="39" spans="1:11" ht="18.75" customHeight="1">
      <c r="A39" s="618"/>
      <c r="B39" s="619"/>
      <c r="C39" s="619"/>
      <c r="D39" s="619"/>
      <c r="E39" s="619"/>
      <c r="F39" s="619"/>
      <c r="G39" s="619"/>
      <c r="H39" s="619"/>
      <c r="I39" s="619"/>
      <c r="J39" s="619"/>
      <c r="K39" s="620"/>
    </row>
    <row r="40" spans="1:11" ht="18.75" customHeight="1">
      <c r="A40" s="621"/>
      <c r="B40" s="622"/>
      <c r="C40" s="622"/>
      <c r="D40" s="622"/>
      <c r="E40" s="622"/>
      <c r="F40" s="622"/>
      <c r="G40" s="622"/>
      <c r="H40" s="622"/>
      <c r="I40" s="622"/>
      <c r="J40" s="622"/>
      <c r="K40" s="623"/>
    </row>
    <row r="43" spans="1:11">
      <c r="A43" s="194" t="s">
        <v>278</v>
      </c>
    </row>
    <row r="44" spans="1:11" ht="3.75" customHeight="1"/>
    <row r="45" spans="1:11" ht="18.75" customHeight="1">
      <c r="A45" s="353" t="s">
        <v>407</v>
      </c>
    </row>
    <row r="46" spans="1:11" ht="72" customHeight="1">
      <c r="A46" s="691" t="s">
        <v>408</v>
      </c>
      <c r="B46" s="692"/>
      <c r="C46" s="693"/>
      <c r="D46" s="354" t="s">
        <v>402</v>
      </c>
    </row>
    <row r="47" spans="1:11" ht="18.75" customHeight="1">
      <c r="A47" s="694" t="s">
        <v>401</v>
      </c>
      <c r="B47" s="695"/>
      <c r="C47" s="696"/>
      <c r="D47" s="697" t="s">
        <v>472</v>
      </c>
      <c r="E47" s="698"/>
      <c r="F47" s="698"/>
      <c r="G47" s="699"/>
      <c r="H47" s="611"/>
      <c r="I47" s="700"/>
    </row>
    <row r="48" spans="1:11" ht="21" customHeight="1">
      <c r="A48" s="613" t="s">
        <v>405</v>
      </c>
      <c r="B48" s="613"/>
      <c r="C48" s="613"/>
      <c r="D48" s="683" t="s">
        <v>473</v>
      </c>
      <c r="E48" s="683"/>
    </row>
    <row r="49" ht="11.25" customHeight="1"/>
  </sheetData>
  <mergeCells count="53">
    <mergeCell ref="A46:C46"/>
    <mergeCell ref="A47:C47"/>
    <mergeCell ref="D47:G47"/>
    <mergeCell ref="H47:I47"/>
    <mergeCell ref="A48:C48"/>
    <mergeCell ref="D48:E48"/>
    <mergeCell ref="A37:K40"/>
    <mergeCell ref="A30:B30"/>
    <mergeCell ref="C30:D30"/>
    <mergeCell ref="E30:F30"/>
    <mergeCell ref="G30:H30"/>
    <mergeCell ref="I30:J30"/>
    <mergeCell ref="A31:B32"/>
    <mergeCell ref="C31:D31"/>
    <mergeCell ref="E31:F31"/>
    <mergeCell ref="G31:H31"/>
    <mergeCell ref="I31:J31"/>
    <mergeCell ref="C32:D32"/>
    <mergeCell ref="E32:F32"/>
    <mergeCell ref="G32:H32"/>
    <mergeCell ref="I32:J32"/>
    <mergeCell ref="A33:K33"/>
    <mergeCell ref="K28:K29"/>
    <mergeCell ref="A20:A23"/>
    <mergeCell ref="C20:K20"/>
    <mergeCell ref="B21:B23"/>
    <mergeCell ref="F21:G21"/>
    <mergeCell ref="H21:K21"/>
    <mergeCell ref="F22:G22"/>
    <mergeCell ref="F23:G23"/>
    <mergeCell ref="A28:B29"/>
    <mergeCell ref="C28:D29"/>
    <mergeCell ref="E28:F29"/>
    <mergeCell ref="G28:H29"/>
    <mergeCell ref="I28:J29"/>
    <mergeCell ref="A14:A15"/>
    <mergeCell ref="B14:F14"/>
    <mergeCell ref="G14:K14"/>
    <mergeCell ref="B16:F16"/>
    <mergeCell ref="G16:K16"/>
    <mergeCell ref="A18:A19"/>
    <mergeCell ref="B18:F18"/>
    <mergeCell ref="G18:K18"/>
    <mergeCell ref="B19:F19"/>
    <mergeCell ref="G19:K19"/>
    <mergeCell ref="A9:C9"/>
    <mergeCell ref="D9:F9"/>
    <mergeCell ref="G9:K9"/>
    <mergeCell ref="A2:K2"/>
    <mergeCell ref="B5:G5"/>
    <mergeCell ref="A8:C8"/>
    <mergeCell ref="D8:F8"/>
    <mergeCell ref="G8:K8"/>
  </mergeCells>
  <phoneticPr fontId="4"/>
  <dataValidations count="6">
    <dataValidation type="list" allowBlank="1" showInputMessage="1" showErrorMessage="1" sqref="B16:F16" xr:uid="{5B1ABCBB-0F1B-4DAA-8C20-2A5B7C7C5DEF}">
      <formula1>"新築,移転新築,増築,改修,改築"</formula1>
    </dataValidation>
    <dataValidation type="list" allowBlank="1" showInputMessage="1" showErrorMessage="1" sqref="B21:B23" xr:uid="{14C535C8-A326-4195-B94B-5FFF0DBDBF20}">
      <formula1>"有,無"</formula1>
    </dataValidation>
    <dataValidation type="list" allowBlank="1" showInputMessage="1" showErrorMessage="1" sqref="I22:I23" xr:uid="{CC81BFCE-CD48-4C0A-8EF3-07B80EC55BB1}">
      <formula1>"有（承認済）,有（申請済）,有（申請予定）,無"</formula1>
    </dataValidation>
    <dataValidation type="list" allowBlank="1" showInputMessage="1" showErrorMessage="1" sqref="K22:K23" xr:uid="{D4EC98CC-A3C7-478D-A2B4-075AC854B2FE}">
      <formula1>"転用,譲渡,交換,貸付,取壊し"</formula1>
    </dataValidation>
    <dataValidation type="list" allowBlank="1" showInputMessage="1" showErrorMessage="1" sqref="G16:K16" xr:uid="{5ED828D6-B670-486A-BDF3-E668F5C99A4C}">
      <formula1>"新築,移転新築,増築,改築"</formula1>
    </dataValidation>
    <dataValidation type="list" allowBlank="1" showInputMessage="1" showErrorMessage="1" sqref="D48:E48" xr:uid="{32C3F6A1-BA25-459A-AE9A-3B0A961ABBFD}">
      <formula1>"病床確保,発熱外来,自宅療養者等医療"</formula1>
    </dataValidation>
  </dataValidations>
  <printOptions horizontalCentered="1"/>
  <pageMargins left="0.31496062992125984" right="0.31496062992125984" top="0.55118110236220474" bottom="0.55118110236220474" header="0.31496062992125984" footer="0.31496062992125984"/>
  <pageSetup paperSize="9" scale="65"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5"/>
  <cols>
    <col min="1" max="1" width="9" style="1"/>
    <col min="2" max="2" width="53.75" style="1" customWidth="1"/>
    <col min="3" max="3" width="10.875" style="1" customWidth="1"/>
    <col min="4" max="4" width="35.125" style="2" customWidth="1"/>
    <col min="5" max="5" width="9" style="2"/>
    <col min="6" max="6" width="40" style="2" customWidth="1"/>
    <col min="7" max="7" width="12.5" style="2" customWidth="1"/>
    <col min="8" max="8" width="56" style="2" customWidth="1"/>
    <col min="9" max="11" width="12.5" style="2" customWidth="1"/>
    <col min="12" max="16384" width="9" style="1"/>
  </cols>
  <sheetData>
    <row r="1" spans="2:22">
      <c r="B1" s="95" t="s">
        <v>56</v>
      </c>
      <c r="D1" s="96" t="s">
        <v>57</v>
      </c>
      <c r="F1" s="96" t="s">
        <v>58</v>
      </c>
      <c r="H1" s="140" t="s">
        <v>332</v>
      </c>
      <c r="I1" s="141"/>
      <c r="J1" s="141"/>
      <c r="K1" s="141"/>
      <c r="L1" s="141"/>
      <c r="M1" s="141"/>
      <c r="N1" s="141"/>
      <c r="O1" s="141"/>
      <c r="P1" s="141"/>
      <c r="Q1" s="141"/>
      <c r="R1" s="141"/>
      <c r="S1" s="141"/>
      <c r="T1" s="141"/>
      <c r="U1" s="141"/>
      <c r="V1" s="141"/>
    </row>
    <row r="2" spans="2:22">
      <c r="H2" s="141"/>
      <c r="I2" s="141"/>
      <c r="J2" s="141"/>
      <c r="K2" s="141"/>
      <c r="L2" s="141"/>
      <c r="M2" s="141"/>
      <c r="N2" s="141"/>
      <c r="O2" s="141"/>
      <c r="P2" s="141"/>
      <c r="Q2" s="141"/>
      <c r="R2" s="141"/>
      <c r="S2" s="141"/>
      <c r="T2" s="141"/>
      <c r="U2" s="141"/>
      <c r="V2" s="141"/>
    </row>
    <row r="3" spans="2:22" ht="67.5">
      <c r="B3" s="1" t="s">
        <v>59</v>
      </c>
      <c r="D3" s="2" t="s">
        <v>272</v>
      </c>
      <c r="F3" s="2" t="s">
        <v>60</v>
      </c>
      <c r="H3" s="147" t="s">
        <v>346</v>
      </c>
      <c r="I3" s="147" t="s">
        <v>347</v>
      </c>
      <c r="J3" s="147" t="s">
        <v>348</v>
      </c>
      <c r="K3" s="147" t="s">
        <v>349</v>
      </c>
      <c r="L3" s="147" t="s">
        <v>350</v>
      </c>
      <c r="M3" s="147" t="s">
        <v>351</v>
      </c>
      <c r="N3" s="147" t="s">
        <v>352</v>
      </c>
      <c r="O3" s="147" t="s">
        <v>353</v>
      </c>
      <c r="P3" s="147" t="s">
        <v>354</v>
      </c>
      <c r="Q3" s="147" t="s">
        <v>355</v>
      </c>
      <c r="R3" s="147" t="s">
        <v>356</v>
      </c>
      <c r="S3" s="147" t="s">
        <v>357</v>
      </c>
      <c r="T3" s="201" t="s">
        <v>387</v>
      </c>
      <c r="U3" s="201" t="s">
        <v>419</v>
      </c>
      <c r="V3" s="147" t="s">
        <v>420</v>
      </c>
    </row>
    <row r="4" spans="2:22">
      <c r="B4" s="1" t="s">
        <v>61</v>
      </c>
      <c r="D4" s="2" t="s">
        <v>273</v>
      </c>
      <c r="F4" s="2" t="s">
        <v>62</v>
      </c>
      <c r="H4" s="141" t="s">
        <v>333</v>
      </c>
      <c r="I4" s="141" t="s">
        <v>333</v>
      </c>
      <c r="J4" s="141" t="s">
        <v>338</v>
      </c>
      <c r="K4" s="141" t="s">
        <v>343</v>
      </c>
      <c r="L4" s="141" t="s">
        <v>343</v>
      </c>
      <c r="M4" s="141" t="s">
        <v>341</v>
      </c>
      <c r="N4" s="141" t="s">
        <v>343</v>
      </c>
      <c r="O4" s="141" t="s">
        <v>343</v>
      </c>
      <c r="P4" s="141" t="s">
        <v>341</v>
      </c>
      <c r="Q4" s="141" t="s">
        <v>341</v>
      </c>
      <c r="R4" s="141" t="s">
        <v>343</v>
      </c>
      <c r="S4" s="141" t="s">
        <v>344</v>
      </c>
      <c r="T4" s="141" t="s">
        <v>415</v>
      </c>
      <c r="U4" s="141" t="s">
        <v>416</v>
      </c>
      <c r="V4" s="141" t="s">
        <v>417</v>
      </c>
    </row>
    <row r="5" spans="2:22">
      <c r="B5" s="1" t="s">
        <v>63</v>
      </c>
      <c r="D5" s="2" t="s">
        <v>274</v>
      </c>
      <c r="F5" s="2" t="s">
        <v>64</v>
      </c>
      <c r="H5" s="141" t="s">
        <v>334</v>
      </c>
      <c r="I5" s="141" t="s">
        <v>334</v>
      </c>
      <c r="J5" s="141" t="s">
        <v>339</v>
      </c>
      <c r="K5" s="141"/>
      <c r="L5" s="141"/>
      <c r="M5" s="141" t="s">
        <v>334</v>
      </c>
      <c r="N5" s="141"/>
      <c r="O5" s="141"/>
      <c r="P5" s="141" t="s">
        <v>342</v>
      </c>
      <c r="Q5" s="141" t="s">
        <v>342</v>
      </c>
      <c r="R5" s="141"/>
      <c r="S5" s="141" t="s">
        <v>345</v>
      </c>
      <c r="T5" s="141"/>
      <c r="U5" s="141"/>
      <c r="V5" s="141" t="s">
        <v>418</v>
      </c>
    </row>
    <row r="6" spans="2:22">
      <c r="B6" s="1" t="s">
        <v>65</v>
      </c>
      <c r="D6" s="2" t="s">
        <v>275</v>
      </c>
      <c r="F6" s="2" t="s">
        <v>66</v>
      </c>
      <c r="H6" s="141" t="s">
        <v>336</v>
      </c>
      <c r="I6" s="141" t="s">
        <v>336</v>
      </c>
      <c r="J6" s="141" t="s">
        <v>340</v>
      </c>
      <c r="K6" s="141"/>
      <c r="L6" s="141"/>
      <c r="M6" s="141"/>
      <c r="N6" s="141"/>
      <c r="O6" s="141"/>
      <c r="P6" s="141"/>
      <c r="Q6" s="141"/>
      <c r="R6" s="141"/>
      <c r="S6" s="141"/>
      <c r="T6" s="141"/>
      <c r="U6" s="141"/>
      <c r="V6" s="141"/>
    </row>
    <row r="7" spans="2:22">
      <c r="B7" s="1" t="s">
        <v>67</v>
      </c>
      <c r="D7" s="2" t="s">
        <v>276</v>
      </c>
      <c r="F7" s="2" t="s">
        <v>68</v>
      </c>
      <c r="H7" s="141" t="s">
        <v>335</v>
      </c>
      <c r="I7" s="141" t="s">
        <v>335</v>
      </c>
      <c r="J7" s="141"/>
      <c r="K7" s="141"/>
      <c r="L7" s="141"/>
      <c r="M7" s="141"/>
      <c r="N7" s="141"/>
      <c r="O7" s="141"/>
      <c r="P7" s="141"/>
      <c r="Q7" s="141"/>
      <c r="R7" s="141"/>
      <c r="S7" s="141"/>
      <c r="T7" s="141"/>
      <c r="U7" s="141"/>
      <c r="V7" s="141"/>
    </row>
    <row r="8" spans="2:22">
      <c r="B8" s="1" t="s">
        <v>69</v>
      </c>
      <c r="F8" s="2" t="s">
        <v>70</v>
      </c>
      <c r="H8" s="141" t="s">
        <v>337</v>
      </c>
      <c r="I8" s="141"/>
      <c r="J8" s="141"/>
      <c r="K8" s="141"/>
      <c r="L8" s="141"/>
      <c r="M8" s="141"/>
      <c r="N8" s="141"/>
      <c r="O8" s="141"/>
      <c r="P8" s="141"/>
      <c r="Q8" s="141"/>
      <c r="R8" s="141"/>
      <c r="S8" s="141"/>
      <c r="T8" s="141"/>
      <c r="U8" s="141"/>
      <c r="V8" s="141"/>
    </row>
    <row r="9" spans="2:22">
      <c r="B9" s="1" t="s">
        <v>71</v>
      </c>
      <c r="F9" s="2" t="s">
        <v>72</v>
      </c>
      <c r="H9" s="1"/>
      <c r="I9" s="1"/>
      <c r="J9" s="1"/>
      <c r="K9" s="1"/>
    </row>
    <row r="10" spans="2:22">
      <c r="B10" s="1" t="s">
        <v>73</v>
      </c>
      <c r="F10" s="2" t="s">
        <v>316</v>
      </c>
      <c r="H10" s="1"/>
      <c r="I10" s="1"/>
      <c r="J10" s="1"/>
      <c r="K10" s="1"/>
    </row>
    <row r="11" spans="2:22">
      <c r="B11" s="1" t="s">
        <v>74</v>
      </c>
      <c r="H11" s="1"/>
      <c r="I11" s="1"/>
      <c r="J11" s="1"/>
      <c r="K11" s="1"/>
      <c r="T11" s="1" t="s">
        <v>402</v>
      </c>
    </row>
    <row r="12" spans="2:22">
      <c r="B12" s="1" t="s">
        <v>75</v>
      </c>
      <c r="H12" s="1"/>
      <c r="I12" s="1"/>
      <c r="J12" s="1"/>
      <c r="K12" s="1"/>
      <c r="T12" s="1" t="s">
        <v>403</v>
      </c>
    </row>
    <row r="13" spans="2:22">
      <c r="B13" s="1" t="s">
        <v>76</v>
      </c>
      <c r="H13" s="135"/>
      <c r="I13" s="137"/>
      <c r="J13" s="138"/>
      <c r="K13" s="138"/>
      <c r="L13" s="138"/>
      <c r="M13" s="138"/>
    </row>
    <row r="14" spans="2:22">
      <c r="B14" s="1" t="s">
        <v>77</v>
      </c>
      <c r="H14" s="135"/>
      <c r="I14" s="139"/>
      <c r="J14" s="136"/>
      <c r="K14" s="136"/>
      <c r="L14" s="136"/>
      <c r="M14" s="136"/>
    </row>
    <row r="15" spans="2:22">
      <c r="B15" s="199" t="s">
        <v>397</v>
      </c>
      <c r="H15" s="135"/>
      <c r="I15" s="139"/>
      <c r="J15" s="136"/>
      <c r="K15" s="136"/>
      <c r="L15" s="136"/>
      <c r="M15" s="136"/>
    </row>
    <row r="16" spans="2:22">
      <c r="B16" s="199" t="s">
        <v>423</v>
      </c>
      <c r="H16" s="135"/>
      <c r="I16" s="139"/>
      <c r="J16" s="136"/>
      <c r="K16" s="136"/>
      <c r="L16" s="136"/>
      <c r="M16" s="136"/>
    </row>
    <row r="17" spans="2:13">
      <c r="B17" s="199" t="s">
        <v>424</v>
      </c>
      <c r="H17" s="135"/>
      <c r="I17" s="139"/>
      <c r="J17" s="136"/>
      <c r="K17" s="136"/>
      <c r="L17" s="136"/>
      <c r="M17" s="136"/>
    </row>
    <row r="18" spans="2:13">
      <c r="B18" s="199" t="s">
        <v>425</v>
      </c>
      <c r="H18" s="135"/>
      <c r="I18" s="139"/>
      <c r="J18" s="136"/>
      <c r="K18" s="136"/>
      <c r="L18" s="136"/>
      <c r="M18" s="136"/>
    </row>
    <row r="19" spans="2:13">
      <c r="B19" s="199"/>
      <c r="H19" s="135"/>
      <c r="I19" s="139"/>
      <c r="J19" s="136"/>
      <c r="K19" s="136"/>
      <c r="L19" s="136"/>
      <c r="M19" s="136"/>
    </row>
    <row r="20" spans="2:13">
      <c r="H20" s="135"/>
      <c r="I20" s="139"/>
      <c r="J20" s="136"/>
      <c r="K20" s="136"/>
      <c r="L20" s="136"/>
      <c r="M20" s="136"/>
    </row>
    <row r="21" spans="2:13">
      <c r="H21" s="135"/>
      <c r="I21" s="139"/>
      <c r="J21" s="136"/>
      <c r="K21" s="136"/>
      <c r="L21" s="136"/>
      <c r="M21" s="136"/>
    </row>
    <row r="22" spans="2:13">
      <c r="B22" s="95" t="s">
        <v>250</v>
      </c>
      <c r="D22" s="96" t="s">
        <v>279</v>
      </c>
      <c r="H22" s="140" t="s">
        <v>358</v>
      </c>
      <c r="I22" s="141"/>
      <c r="J22" s="141"/>
      <c r="K22" s="141"/>
      <c r="L22" s="141"/>
      <c r="M22" s="141"/>
    </row>
    <row r="23" spans="2:13">
      <c r="H23" s="141"/>
      <c r="I23" s="141"/>
      <c r="J23" s="141"/>
      <c r="K23" s="141"/>
      <c r="L23" s="141"/>
      <c r="M23" s="141"/>
    </row>
    <row r="24" spans="2:13" ht="42">
      <c r="B24" s="1" t="s">
        <v>400</v>
      </c>
      <c r="C24" s="1" t="s">
        <v>252</v>
      </c>
      <c r="D24" s="2" t="s">
        <v>280</v>
      </c>
      <c r="H24" s="142"/>
      <c r="I24" s="143" t="s">
        <v>359</v>
      </c>
      <c r="J24" s="144" t="s">
        <v>360</v>
      </c>
      <c r="K24" s="144" t="s">
        <v>361</v>
      </c>
      <c r="L24" s="144" t="s">
        <v>362</v>
      </c>
      <c r="M24" s="144" t="s">
        <v>363</v>
      </c>
    </row>
    <row r="25" spans="2:13">
      <c r="B25" s="1" t="s">
        <v>270</v>
      </c>
      <c r="C25" s="1" t="s">
        <v>256</v>
      </c>
      <c r="D25" s="2" t="s">
        <v>281</v>
      </c>
      <c r="H25" s="142" t="s">
        <v>364</v>
      </c>
      <c r="I25" s="145" t="s">
        <v>365</v>
      </c>
      <c r="J25" s="146">
        <v>0.5</v>
      </c>
      <c r="K25" s="146" t="s">
        <v>366</v>
      </c>
      <c r="L25" s="146">
        <v>0.5</v>
      </c>
      <c r="M25" s="146">
        <v>1</v>
      </c>
    </row>
    <row r="26" spans="2:13">
      <c r="B26" s="1" t="s">
        <v>271</v>
      </c>
      <c r="C26" s="1" t="s">
        <v>257</v>
      </c>
      <c r="D26" s="2" t="s">
        <v>282</v>
      </c>
      <c r="H26" s="142" t="s">
        <v>367</v>
      </c>
      <c r="I26" s="145" t="s">
        <v>365</v>
      </c>
      <c r="J26" s="146">
        <v>0.75</v>
      </c>
      <c r="K26" s="146" t="s">
        <v>368</v>
      </c>
      <c r="L26" s="146">
        <v>0.5</v>
      </c>
      <c r="M26" s="146">
        <v>0.66666666666666663</v>
      </c>
    </row>
    <row r="27" spans="2:13">
      <c r="B27" s="1" t="s">
        <v>263</v>
      </c>
      <c r="C27" s="1" t="s">
        <v>264</v>
      </c>
      <c r="D27" s="2" t="s">
        <v>283</v>
      </c>
      <c r="H27" s="142" t="s">
        <v>369</v>
      </c>
      <c r="I27" s="145" t="s">
        <v>365</v>
      </c>
      <c r="J27" s="146">
        <v>0.33333333333333331</v>
      </c>
      <c r="K27" s="146" t="s">
        <v>368</v>
      </c>
      <c r="L27" s="146">
        <v>0.33333333333333331</v>
      </c>
      <c r="M27" s="146">
        <v>1</v>
      </c>
    </row>
    <row r="28" spans="2:13">
      <c r="B28" s="1" t="s">
        <v>399</v>
      </c>
      <c r="C28" s="1" t="s">
        <v>251</v>
      </c>
      <c r="D28" s="2" t="s">
        <v>284</v>
      </c>
      <c r="H28" s="142" t="s">
        <v>370</v>
      </c>
      <c r="I28" s="145" t="s">
        <v>371</v>
      </c>
      <c r="J28" s="146" t="s">
        <v>372</v>
      </c>
      <c r="K28" s="146" t="s">
        <v>368</v>
      </c>
      <c r="L28" s="146">
        <v>0.5</v>
      </c>
      <c r="M28" s="146">
        <v>0.5</v>
      </c>
    </row>
    <row r="29" spans="2:13">
      <c r="B29" s="1" t="s">
        <v>265</v>
      </c>
      <c r="C29" s="1" t="s">
        <v>253</v>
      </c>
      <c r="D29" s="2" t="s">
        <v>285</v>
      </c>
      <c r="H29" s="142" t="s">
        <v>373</v>
      </c>
      <c r="I29" s="145" t="s">
        <v>371</v>
      </c>
      <c r="J29" s="146" t="s">
        <v>372</v>
      </c>
      <c r="K29" s="146" t="s">
        <v>368</v>
      </c>
      <c r="L29" s="146">
        <v>0.5</v>
      </c>
      <c r="M29" s="146">
        <v>0.5</v>
      </c>
    </row>
    <row r="30" spans="2:13">
      <c r="B30" s="1" t="s">
        <v>266</v>
      </c>
      <c r="C30" s="1" t="s">
        <v>254</v>
      </c>
      <c r="D30" s="2" t="s">
        <v>286</v>
      </c>
      <c r="H30" s="142" t="s">
        <v>374</v>
      </c>
      <c r="I30" s="145" t="s">
        <v>375</v>
      </c>
      <c r="J30" s="146" t="s">
        <v>372</v>
      </c>
      <c r="K30" s="146" t="s">
        <v>368</v>
      </c>
      <c r="L30" s="146">
        <v>0.5</v>
      </c>
      <c r="M30" s="146">
        <v>0.5</v>
      </c>
    </row>
    <row r="31" spans="2:13">
      <c r="B31" s="1" t="s">
        <v>267</v>
      </c>
      <c r="C31" s="1" t="s">
        <v>255</v>
      </c>
      <c r="D31" s="2" t="s">
        <v>287</v>
      </c>
      <c r="H31" s="142" t="s">
        <v>376</v>
      </c>
      <c r="I31" s="145" t="s">
        <v>377</v>
      </c>
      <c r="J31" s="146">
        <v>0.66666666666666663</v>
      </c>
      <c r="K31" s="146" t="s">
        <v>368</v>
      </c>
      <c r="L31" s="146">
        <v>0.33333333333333331</v>
      </c>
      <c r="M31" s="146">
        <v>0.5</v>
      </c>
    </row>
    <row r="32" spans="2:13">
      <c r="B32" s="1" t="s">
        <v>268</v>
      </c>
      <c r="C32" s="1" t="s">
        <v>258</v>
      </c>
      <c r="D32" s="2" t="s">
        <v>288</v>
      </c>
      <c r="H32" s="142" t="s">
        <v>378</v>
      </c>
      <c r="I32" s="145" t="s">
        <v>379</v>
      </c>
      <c r="J32" s="146">
        <v>0.66666666666666663</v>
      </c>
      <c r="K32" s="146" t="s">
        <v>368</v>
      </c>
      <c r="L32" s="146">
        <v>0.33333333333333331</v>
      </c>
      <c r="M32" s="146">
        <v>0.5</v>
      </c>
    </row>
    <row r="33" spans="1:13">
      <c r="B33" s="1" t="s">
        <v>269</v>
      </c>
      <c r="D33" s="2" t="s">
        <v>289</v>
      </c>
      <c r="H33" s="142" t="s">
        <v>380</v>
      </c>
      <c r="I33" s="145" t="s">
        <v>365</v>
      </c>
      <c r="J33" s="146">
        <v>0.5</v>
      </c>
      <c r="K33" s="146" t="s">
        <v>368</v>
      </c>
      <c r="L33" s="146">
        <v>0.5</v>
      </c>
      <c r="M33" s="146">
        <v>1</v>
      </c>
    </row>
    <row r="34" spans="1:13">
      <c r="D34" s="2" t="s">
        <v>290</v>
      </c>
      <c r="H34" s="142" t="s">
        <v>381</v>
      </c>
      <c r="I34" s="145" t="s">
        <v>365</v>
      </c>
      <c r="J34" s="146">
        <v>0.5</v>
      </c>
      <c r="K34" s="146" t="s">
        <v>368</v>
      </c>
      <c r="L34" s="146">
        <v>0.5</v>
      </c>
      <c r="M34" s="146">
        <v>1</v>
      </c>
    </row>
    <row r="35" spans="1:13">
      <c r="D35" s="2" t="s">
        <v>291</v>
      </c>
      <c r="H35" s="142" t="s">
        <v>382</v>
      </c>
      <c r="I35" s="145" t="s">
        <v>365</v>
      </c>
      <c r="J35" s="146">
        <v>0.5</v>
      </c>
      <c r="K35" s="146" t="s">
        <v>368</v>
      </c>
      <c r="L35" s="146">
        <v>0.5</v>
      </c>
      <c r="M35" s="146">
        <v>1</v>
      </c>
    </row>
    <row r="36" spans="1:13">
      <c r="D36" s="2" t="s">
        <v>292</v>
      </c>
      <c r="H36" s="142" t="s">
        <v>383</v>
      </c>
      <c r="I36" s="145" t="s">
        <v>384</v>
      </c>
      <c r="J36" s="146" t="s">
        <v>385</v>
      </c>
      <c r="K36" s="146" t="s">
        <v>386</v>
      </c>
      <c r="L36" s="146" t="s">
        <v>385</v>
      </c>
      <c r="M36" s="146">
        <v>1</v>
      </c>
    </row>
    <row r="37" spans="1:13">
      <c r="D37" s="2" t="s">
        <v>293</v>
      </c>
      <c r="H37" s="142" t="s">
        <v>398</v>
      </c>
      <c r="I37" s="145" t="s">
        <v>365</v>
      </c>
      <c r="J37" s="146">
        <v>0.5</v>
      </c>
      <c r="K37" s="146" t="s">
        <v>368</v>
      </c>
      <c r="L37" s="146">
        <v>0.5</v>
      </c>
      <c r="M37" s="146">
        <v>1</v>
      </c>
    </row>
    <row r="38" spans="1:13">
      <c r="D38" s="2" t="s">
        <v>294</v>
      </c>
      <c r="H38" s="200" t="s">
        <v>387</v>
      </c>
      <c r="I38" s="145" t="s">
        <v>365</v>
      </c>
      <c r="J38" s="146">
        <v>0.33333333333333331</v>
      </c>
      <c r="K38" s="146" t="s">
        <v>368</v>
      </c>
      <c r="L38" s="146">
        <v>0.33333333333333331</v>
      </c>
      <c r="M38" s="146">
        <v>1</v>
      </c>
    </row>
    <row r="39" spans="1:13">
      <c r="D39" s="2" t="s">
        <v>295</v>
      </c>
      <c r="H39" s="200" t="s">
        <v>411</v>
      </c>
      <c r="I39" s="145" t="s">
        <v>377</v>
      </c>
      <c r="J39" s="146">
        <v>0.66666666666666663</v>
      </c>
      <c r="K39" s="146" t="s">
        <v>368</v>
      </c>
      <c r="L39" s="146">
        <v>0.33333333333333331</v>
      </c>
      <c r="M39" s="146">
        <v>0.5</v>
      </c>
    </row>
    <row r="40" spans="1:13">
      <c r="D40" s="2" t="s">
        <v>296</v>
      </c>
      <c r="H40" s="142" t="s">
        <v>409</v>
      </c>
      <c r="I40" s="145" t="s">
        <v>413</v>
      </c>
      <c r="J40" s="146" t="s">
        <v>159</v>
      </c>
      <c r="K40" s="146" t="s">
        <v>368</v>
      </c>
      <c r="L40" s="146">
        <v>0.5</v>
      </c>
      <c r="M40" s="146">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95" t="s">
        <v>302</v>
      </c>
      <c r="H47" s="1"/>
      <c r="I47" s="1"/>
      <c r="J47" s="1"/>
      <c r="K47" s="1"/>
    </row>
    <row r="48" spans="1:13">
      <c r="H48" s="1"/>
      <c r="I48" s="1"/>
      <c r="J48" s="1"/>
      <c r="K48" s="1"/>
    </row>
    <row r="49" spans="1:11" ht="27">
      <c r="B49" s="97" t="s">
        <v>307</v>
      </c>
      <c r="H49" s="1"/>
      <c r="I49" s="1"/>
      <c r="J49" s="1"/>
      <c r="K49" s="1"/>
    </row>
    <row r="50" spans="1:11">
      <c r="B50" s="97" t="s">
        <v>308</v>
      </c>
      <c r="H50" s="1"/>
      <c r="I50" s="1"/>
      <c r="J50" s="1"/>
      <c r="K50" s="1"/>
    </row>
    <row r="51" spans="1:11">
      <c r="B51" s="97" t="s">
        <v>303</v>
      </c>
      <c r="H51" s="1"/>
      <c r="I51" s="1"/>
      <c r="J51" s="1"/>
      <c r="K51" s="1"/>
    </row>
    <row r="52" spans="1:11">
      <c r="B52" s="97" t="s">
        <v>304</v>
      </c>
      <c r="H52" s="1"/>
      <c r="I52" s="1"/>
      <c r="J52" s="1"/>
      <c r="K52" s="1"/>
    </row>
    <row r="53" spans="1:11">
      <c r="B53" s="97" t="s">
        <v>305</v>
      </c>
      <c r="H53" s="1"/>
      <c r="I53" s="1"/>
      <c r="J53" s="1"/>
      <c r="K53" s="1"/>
    </row>
    <row r="54" spans="1:11">
      <c r="B54" s="97" t="s">
        <v>306</v>
      </c>
      <c r="H54" s="1"/>
      <c r="I54" s="1"/>
      <c r="J54" s="1"/>
      <c r="K54" s="1"/>
    </row>
    <row r="55" spans="1:11">
      <c r="B55" s="97"/>
      <c r="H55" s="1"/>
      <c r="I55" s="1"/>
      <c r="J55" s="1"/>
      <c r="K55" s="1"/>
    </row>
    <row r="56" spans="1:11">
      <c r="B56" s="97"/>
      <c r="H56" s="1"/>
      <c r="I56" s="1"/>
      <c r="J56" s="1"/>
      <c r="K56" s="1"/>
    </row>
    <row r="57" spans="1:11">
      <c r="H57" s="1"/>
      <c r="I57" s="1"/>
      <c r="J57" s="1"/>
      <c r="K57" s="1"/>
    </row>
    <row r="58" spans="1:11">
      <c r="A58" s="1">
        <v>12</v>
      </c>
      <c r="B58" s="95" t="s">
        <v>309</v>
      </c>
      <c r="H58" s="1"/>
      <c r="I58" s="1"/>
      <c r="J58" s="1"/>
      <c r="K58" s="1"/>
    </row>
    <row r="59" spans="1:11">
      <c r="B59" s="1" t="s">
        <v>310</v>
      </c>
      <c r="H59" s="1"/>
      <c r="I59" s="1"/>
      <c r="J59" s="1"/>
      <c r="K59" s="1"/>
    </row>
    <row r="60" spans="1:11">
      <c r="B60" s="1" t="s">
        <v>311</v>
      </c>
      <c r="H60" s="1"/>
      <c r="I60" s="1"/>
      <c r="J60" s="1"/>
      <c r="K60" s="1"/>
    </row>
    <row r="61" spans="1:11">
      <c r="B61" s="1" t="s">
        <v>312</v>
      </c>
      <c r="H61" s="1"/>
      <c r="I61" s="1"/>
      <c r="J61" s="1"/>
      <c r="K61" s="1"/>
    </row>
    <row r="62" spans="1:11">
      <c r="H62" s="1"/>
      <c r="I62" s="1"/>
      <c r="J62" s="1"/>
      <c r="K62" s="1"/>
    </row>
    <row r="63" spans="1:11">
      <c r="B63" s="1" t="s">
        <v>313</v>
      </c>
      <c r="H63" s="1"/>
      <c r="I63" s="1"/>
      <c r="J63" s="1"/>
      <c r="K63" s="1"/>
    </row>
    <row r="64" spans="1:11">
      <c r="B64" s="1" t="s">
        <v>315</v>
      </c>
      <c r="C64" s="106">
        <v>378000</v>
      </c>
      <c r="H64" s="1"/>
      <c r="I64" s="1"/>
      <c r="J64" s="1"/>
      <c r="K64" s="1"/>
    </row>
    <row r="65" spans="2:11">
      <c r="B65" s="1" t="s">
        <v>314</v>
      </c>
      <c r="C65" s="106">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28</vt:i4>
      </vt:variant>
    </vt:vector>
  </HeadingPairs>
  <TitlesOfParts>
    <vt:vector size="37" baseType="lpstr">
      <vt:lpstr>希望調査票</vt:lpstr>
      <vt:lpstr>【要記入】所要額調書</vt:lpstr>
      <vt:lpstr>【要記入】(様式2) 事業費内訳書（病室以外）</vt:lpstr>
      <vt:lpstr>12-1 スプリンクラー（総括表）見直し前</vt:lpstr>
      <vt:lpstr>12-2スプリンクラー（個別計画書）見直し前</vt:lpstr>
      <vt:lpstr>【要記入】16 新興感染症（病室以外（個人防護具））</vt:lpstr>
      <vt:lpstr>（様式2）事業費内訳書 (記載例) </vt:lpstr>
      <vt:lpstr>１6 新興感染症（病室以外(個人防護具)） </vt:lpstr>
      <vt:lpstr>管理用（このシートは削除しないでください）</vt:lpstr>
      <vt:lpstr>'（様式2）事業費内訳書 (記載例) '!Print_Area</vt:lpstr>
      <vt:lpstr>'【要記入】(様式2) 事業費内訳書（病室以外）'!Print_Area</vt:lpstr>
      <vt:lpstr>'【要記入】16 新興感染症（病室以外（個人防護具））'!Print_Area</vt:lpstr>
      <vt:lpstr>【要記入】所要額調書!Print_Area</vt:lpstr>
      <vt:lpstr>'12-1 スプリンクラー（総括表）見直し前'!Print_Area</vt:lpstr>
      <vt:lpstr>'12-2スプリンクラー（個別計画書）見直し前'!Print_Area</vt:lpstr>
      <vt:lpstr>'１6 新興感染症（病室以外(個人防護具)） '!Print_Area</vt:lpstr>
      <vt:lpstr>'管理用（このシートは削除しないでください）'!Print_Area</vt:lpstr>
      <vt:lpstr>希望調査票!Print_Area</vt:lpstr>
      <vt:lpstr>'（様式2）事業費内訳書 (記載例) '!Print_Titles</vt:lpstr>
      <vt:lpstr>'【要記入】(様式2) 事業費内訳書（病室以外）'!Print_Titles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鎌田 菜緒</cp:lastModifiedBy>
  <cp:lastPrinted>2025-03-06T06:22:40Z</cp:lastPrinted>
  <dcterms:created xsi:type="dcterms:W3CDTF">2000-07-04T04:40:42Z</dcterms:created>
  <dcterms:modified xsi:type="dcterms:W3CDTF">2025-07-31T09:14:46Z</dcterms:modified>
</cp:coreProperties>
</file>