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C34" i="10"/>
  <c r="C35" i="10" s="1"/>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<sst xmlns="http://schemas.openxmlformats.org/spreadsheetml/2006/main" count="1098" uniqueCount="600">
  <si>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</si>
  <si>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</si>
  <si>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</si>
  <si>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</si>
  <si>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</si>
  <si>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</si>
  <si>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</si>
  <si>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</si>
  <si>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</si>
  <si>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</si>
  <si>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</si>
  <si>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</si>
  <si>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</si>
  <si>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</si>
  <si>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</si>
  <si>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</si>
  <si>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</si>
  <si>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</si>
  <si>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</si>
  <si>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</si>
  <si>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</si>
  <si>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</si>
  <si>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</si>
  <si>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</si>
  <si>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</si>
  <si>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</si>
  <si>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</si>
  <si>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</si>
  <si>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</si>
  <si>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</si>
  <si>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</si>
  <si>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</si>
  <si>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</si>
  <si>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</si>
  <si>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</si>
  <si>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</si>
  <si>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</si>
  <si>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</si>
  <si>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</si>
  <si>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</si>
  <si>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</si>
  <si>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</si>
  <si>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</si>
  <si>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</si>
  <si>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</si>
  <si>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</si>
  <si>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</si>
  <si>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</si>
  <si>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</si>
  <si>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</si>
  <si>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</si>
  <si>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</si>
  <si>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</si>
  <si>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</si>
  <si>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</si>
  <si>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</si>
  <si>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</si>
  <si>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</si>
  <si>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</si>
  <si>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</si>
  <si>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</si>
  <si>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</si>
  <si>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</si>
  <si>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</si>
  <si>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</si>
  <si>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</si>
  <si>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</si>
  <si>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</si>
  <si>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</si>
  <si>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</si>
  <si>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</si>
  <si>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</si>
  <si>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</si>
  <si>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</si>
  <si>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</si>
  <si>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</si>
  <si>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</si>
  <si>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</si>
  <si>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</si>
  <si>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</si>
  <si>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</si>
  <si>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</si>
  <si>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</si>
  <si>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</si>
  <si>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</si>
  <si>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</si>
  <si>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</si>
  <si>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</si>
  <si>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</si>
  <si>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</si>
  <si>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</si>
  <si>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</si>
  <si>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</si>
  <si>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</si>
  <si>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</si>
  <si>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</si>
  <si>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</si>
  <si>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</si>
  <si>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</si>
  <si>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</si>
  <si>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</si>
  <si>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</si>
  <si>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</si>
  <si>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</si>
  <si>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</si>
  <si>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</si>
  <si>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</si>
  <si>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</si>
  <si>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</si>
  <si>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</si>
  <si>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</si>
  <si>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</si>
  <si>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</si>
  <si>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</si>
  <si>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</si>
  <si>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</si>
  <si>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</si>
  <si>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</si>
  <si>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</si>
  <si>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</si>
  <si>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</si>
  <si>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</si>
  <si>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</si>
  <si>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</si>
  <si>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</si>
  <si>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</si>
  <si>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</si>
  <si>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</si>
  <si>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</si>
  <si>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</si>
  <si>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</si>
  <si>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</si>
  <si>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</si>
  <si>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</si>
  <si>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</si>
  <si>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</si>
  <si>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</si>
  <si>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</si>
  <si>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</si>
  <si>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</si>
  <si>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</si>
  <si>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</si>
  <si>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</si>
  <si>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</si>
  <si>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</si>
  <si>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</si>
  <si>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</si>
  <si>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</si>
  <si>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</si>
  <si>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</si>
  <si>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</si>
  <si>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</si>
  <si>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</si>
  <si>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</si>
  <si>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</si>
  <si>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</si>
  <si>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</si>
  <si>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</si>
  <si>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</si>
  <si>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</si>
  <si>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</si>
  <si>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</si>
  <si>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</si>
  <si>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</si>
  <si>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</si>
  <si>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</si>
  <si>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</si>
  <si>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</si>
  <si>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</si>
  <si>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</si>
  <si>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</si>
  <si>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</si>
  <si>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</si>
  <si>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</si>
  <si>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</si>
  <si>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</si>
  <si>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</si>
  <si>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</si>
  <si>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</si>
  <si>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</si>
  <si>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</si>
  <si>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</si>
  <si>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</si>
  <si>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</si>
  <si>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</si>
  <si>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</si>
  <si>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</si>
  <si>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</si>
  <si>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</si>
  <si>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</si>
  <si>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</si>
  <si>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</si>
  <si>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</si>
  <si>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</si>
  <si>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</si>
  <si>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</si>
  <si>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</si>
  <si>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</si>
  <si>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</si>
  <si>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</si>
  <si>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</si>
  <si>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</si>
  <si>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</si>
  <si>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</si>
  <si>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</si>
  <si>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</si>
  <si>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</si>
  <si>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</si>
  <si>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</si>
  <si>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</si>
  <si>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</si>
  <si>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</si>
  <si>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奈良県上牧町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</si>
  <si>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</si>
  <si>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</si>
  <si>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</si>
  <si>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</si>
  <si>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</si>
  <si>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</si>
  <si>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</si>
  <si>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</si>
  <si>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</si>
  <si>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</si>
  <si>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</si>
  <si>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</si>
  <si>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</si>
  <si>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</si>
  <si>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</si>
  <si>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</si>
  <si>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</si>
  <si>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</si>
  <si>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</si>
  <si>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</si>
  <si>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</si>
  <si>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</si>
  <si>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</si>
  <si>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</si>
  <si>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</si>
  <si>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</si>
  <si>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</si>
  <si>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</si>
  <si>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</si>
  <si>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</si>
  <si>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</si>
  <si>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</si>
  <si>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</si>
  <si>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</si>
  <si>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</si>
  <si>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</si>
  <si>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</si>
  <si>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</si>
  <si>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</si>
  <si>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</si>
  <si>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</si>
  <si>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</si>
  <si>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</si>
  <si>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</si>
  <si>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</si>
  <si>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</si>
  <si>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</si>
  <si>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</si>
  <si>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</si>
  <si>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</si>
  <si>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</si>
  <si>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</si>
  <si>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</si>
  <si>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</si>
  <si>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</si>
  <si>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</si>
  <si>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</si>
  <si>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</si>
  <si>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</si>
  <si>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</si>
  <si>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</si>
  <si>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</si>
  <si>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</si>
  <si>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</si>
  <si>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</si>
  <si>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</si>
  <si>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</si>
  <si>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</si>
  <si>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</si>
  <si>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</si>
  <si>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</si>
  <si>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</si>
  <si>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</si>
  <si>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</si>
  <si>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</si>
  <si>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</si>
  <si>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</si>
  <si>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</si>
  <si>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</si>
  <si>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</si>
  <si>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</si>
  <si>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</si>
  <si>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</si>
  <si>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</si>
  <si>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</si>
  <si>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</si>
  <si>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</si>
  <si>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</si>
  <si>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</si>
  <si>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</si>
  <si>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</si>
  <si>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</si>
  <si>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</si>
  <si>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</si>
  <si>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</si>
  <si>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</si>
  <si>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</si>
  <si>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</si>
  <si>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</si>
  <si>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</si>
  <si>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</si>
  <si>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</si>
  <si>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</si>
  <si>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</si>
  <si>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</si>
  <si>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</si>
  <si>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</si>
  <si>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</si>
  <si>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</si>
  <si>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</si>
  <si>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</si>
  <si>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</si>
  <si>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</si>
  <si>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</si>
  <si>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</si>
  <si>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</si>
  <si>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</si>
  <si>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</si>
  <si>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</si>
  <si>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</si>
  <si>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</si>
  <si>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</si>
  <si>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</si>
  <si>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</si>
  <si>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</si>
  <si>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</si>
  <si>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</si>
  <si>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</si>
  <si>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</si>
  <si>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</si>
  <si>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</si>
  <si>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</si>
  <si>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</si>
  <si>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</si>
  <si>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</si>
  <si>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</si>
  <si>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</si>
  <si>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</si>
  <si>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</si>
  <si>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</si>
  <si>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</si>
  <si>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</si>
  <si>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</si>
  <si>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</si>
  <si>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</si>
  <si>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</si>
  <si>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</si>
  <si>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</si>
  <si>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</si>
  <si>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</si>
  <si>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</si>
  <si>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</si>
  <si>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</si>
  <si>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</si>
  <si>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奈良県上牧町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</si>
  <si>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</si>
  <si>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</si>
  <si>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</si>
  <si>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</si>
  <si>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</si>
  <si>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</si>
  <si>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</si>
  <si>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</si>
  <si>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</si>
  <si>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</si>
  <si>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</si>
  <si>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</si>
  <si>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</si>
  <si>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</si>
  <si>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</si>
  <si>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</si>
  <si>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</si>
  <si>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</si>
  <si>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</si>
  <si>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</si>
  <si>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</si>
  <si>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</si>
  <si>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</si>
  <si>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</si>
  <si>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</si>
  <si>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</si>
  <si>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</si>
  <si>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</si>
  <si>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</si>
  <si>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</si>
  <si>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</si>
  <si>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</si>
  <si>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</si>
  <si>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</si>
  <si>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</si>
  <si>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t>
    <phoneticPr fontId="5"/>
  </si>
  <si>
    <t>介護保険特別会計（介護ｻｰﾋﾞｽ事業）</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</si>
  <si>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</si>
  <si>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</si>
  <si>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</si>
  <si>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</si>
  <si>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</si>
  <si>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</si>
  <si>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</si>
  <si>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</si>
  <si>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</si>
  <si>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</si>
  <si>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</si>
  <si>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</si>
  <si>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</si>
  <si>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</si>
  <si>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</si>
  <si>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</si>
  <si>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</si>
  <si>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</si>
  <si>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</si>
  <si>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</si>
  <si>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</si>
  <si>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</si>
  <si>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</si>
  <si>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</si>
  <si>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</si>
  <si>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</si>
  <si>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</si>
  <si>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</si>
  <si>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</si>
  <si>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</si>
  <si>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</si>
  <si>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</si>
  <si>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</si>
  <si>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</si>
  <si>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</si>
  <si>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</si>
  <si>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</si>
  <si>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</si>
  <si>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</si>
  <si>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</si>
  <si>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</si>
  <si>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</si>
  <si>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</si>
  <si>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</si>
  <si>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</si>
  <si>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</si>
  <si>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</si>
  <si>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</si>
  <si>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</si>
  <si>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</si>
  <si>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</si>
  <si>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</si>
  <si>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</si>
  <si>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</si>
  <si>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</si>
  <si>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</si>
  <si>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</si>
  <si>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</si>
  <si>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</si>
  <si>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</si>
  <si>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</si>
  <si>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</si>
  <si>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</si>
  <si>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</si>
  <si>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</si>
  <si>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</si>
  <si>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</si>
  <si>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</si>
  <si>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</si>
  <si>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</si>
  <si>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</si>
  <si>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</si>
  <si>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</si>
  <si>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</si>
  <si>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</si>
  <si>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</si>
  <si>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</si>
  <si>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</si>
  <si>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</si>
  <si>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</si>
  <si>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</si>
  <si>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</si>
  <si>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</si>
  <si>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</si>
  <si>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</si>
  <si>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</si>
  <si>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</si>
  <si>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</si>
  <si>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</si>
  <si>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</si>
  <si>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</si>
  <si>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</si>
  <si>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</si>
  <si>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</si>
  <si>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</si>
  <si>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</si>
  <si>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</si>
  <si>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</si>
  <si>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</si>
  <si>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</si>
  <si>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</si>
  <si>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</si>
  <si>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</si>
  <si>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</si>
  <si>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</si>
  <si>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</si>
  <si>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</si>
  <si>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</si>
  <si>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</si>
  <si>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</si>
  <si>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</si>
  <si>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</si>
  <si>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</si>
  <si>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</si>
  <si>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</si>
  <si>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</si>
  <si>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</si>
  <si>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</si>
  <si>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</si>
  <si>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</si>
  <si>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</si>
  <si>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</si>
  <si>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</si>
  <si>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</si>
  <si>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</si>
  <si>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</si>
  <si>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</si>
  <si>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</si>
  <si>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</si>
  <si>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</si>
  <si>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</si>
  <si>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</si>
  <si>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</si>
  <si>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</si>
  <si>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</si>
  <si>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</si>
  <si>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</si>
  <si>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</si>
  <si>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</si>
  <si>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</si>
  <si>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</si>
  <si>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</si>
  <si>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</si>
  <si>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</si>
  <si>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</si>
  <si>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</si>
  <si>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</si>
  <si>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</si>
  <si>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</si>
  <si>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</si>
  <si>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</si>
  <si>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</si>
  <si>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</si>
  <si>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</si>
  <si>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</si>
  <si>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</si>
  <si>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</si>
  <si>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</si>
  <si>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</si>
  <si>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</si>
  <si>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</si>
  <si>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</si>
  <si>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2.42</t>
  </si>
  <si>
    <t>▲ 0.83</t>
  </si>
  <si>
    <t>水道事業会計</t>
  </si>
  <si>
    <t>一般会計</t>
  </si>
  <si>
    <t>介護保険特別会計（保険事業）</t>
  </si>
  <si>
    <t>国民健康保険特別会計</t>
  </si>
  <si>
    <t>下水道事業特別会計</t>
  </si>
  <si>
    <t>後期高齢者医療特別会計</t>
  </si>
  <si>
    <t>住宅新築資金等貸付事業特別会計</t>
  </si>
  <si>
    <t>介護保険特別会計（介護ｻｰﾋﾞｽ事業）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</si>
  <si>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</si>
  <si>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</si>
  <si>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</si>
  <si>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</si>
  <si>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</si>
  <si>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</si>
  <si>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</si>
  <si>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</si>
  <si>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2"/>
  </si>
  <si>
    <t>住宅新築資金等貸付基金</t>
    <rPh sb="0" eb="2">
      <t>ジュウタク</t>
    </rPh>
    <rPh sb="2" eb="4">
      <t>シンチク</t>
    </rPh>
    <rPh sb="4" eb="6">
      <t>シキン</t>
    </rPh>
    <rPh sb="6" eb="7">
      <t>トウ</t>
    </rPh>
    <rPh sb="7" eb="9">
      <t>カシツケ</t>
    </rPh>
    <rPh sb="9" eb="11">
      <t>キキン</t>
    </rPh>
    <phoneticPr fontId="2"/>
  </si>
  <si>
    <t>長寿社会福祉基金</t>
    <rPh sb="0" eb="2">
      <t>チョウジュ</t>
    </rPh>
    <rPh sb="2" eb="4">
      <t>シャカイ</t>
    </rPh>
    <rPh sb="4" eb="6">
      <t>フクシ</t>
    </rPh>
    <rPh sb="6" eb="8">
      <t>キキン</t>
    </rPh>
    <phoneticPr fontId="2"/>
  </si>
  <si>
    <t>ふるさと町づくり基金</t>
    <rPh sb="4" eb="5">
      <t>マチ</t>
    </rPh>
    <rPh sb="8" eb="10">
      <t>キキン</t>
    </rPh>
    <phoneticPr fontId="2"/>
  </si>
  <si>
    <t>森林環境基金</t>
    <rPh sb="0" eb="6">
      <t>シンリンカンキョウキキン</t>
    </rPh>
    <phoneticPr fontId="2"/>
  </si>
  <si>
    <t>-</t>
    <phoneticPr fontId="2"/>
  </si>
  <si>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</si>
  <si>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</si>
  <si>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</si>
  <si>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</si>
  <si>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1">
      <t>セイ</t>
    </rPh>
    <rPh sb="1" eb="2">
      <t>カ</t>
    </rPh>
    <rPh sb="2" eb="3">
      <t>エン</t>
    </rPh>
    <rPh sb="3" eb="5">
      <t>カンキョウ</t>
    </rPh>
    <rPh sb="5" eb="7">
      <t>シセツ</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</si>
  <si>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</si>
  <si>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</si>
  <si>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</si>
  <si>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奈良広域水質検査センター組合</t>
    <rPh sb="0" eb="2">
      <t>ナラ</t>
    </rPh>
    <rPh sb="2" eb="4">
      <t>コウイキ</t>
    </rPh>
    <rPh sb="4" eb="6">
      <t>スイシツ</t>
    </rPh>
    <rPh sb="6" eb="8">
      <t>ケンサ</t>
    </rPh>
    <rPh sb="12" eb="14">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</si>
</sst>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9EB7-46EF-9B28-647E2F6FD3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42337</c:v>
                </c:pt>
                <c:pt idx="1">
                  <c:v>42768</c:v>
                </c:pt>
                <c:pt idx="2">
                  <c:v>30464</c:v>
                </c:pt>
                <c:pt idx="3">
                  <c:v>35225</c:v>
                </c:pt>
                <c:pt idx="4">
                  <c:v>29682</c:v>
                </c:pt>
              </c:numCache>
            </c:numRef>
          </c:val>
          <c:smooth val="0"/>
          <c:extLst xmlns:c16r2="http://schemas.microsoft.com/office/drawing/2015/06/chart">
            <c:ext xmlns:c16="http://schemas.microsoft.com/office/drawing/2014/chart" uri="{C3380CC4-5D6E-409C-BE32-E72D297353CC}">
              <c16:uniqueId val="{00000001-9EB7-46EF-9B28-647E2F6FD3F4}"/>
            </c:ext>
          </c:extLst>
        </c:ser>
        <c:dLbls>
          <c:showLegendKey val="0"/>
          <c:showVal val="0"/>
          <c:showCatName val="0"/>
          <c:showSerName val="0"/>
          <c:showPercent val="0"/>
          <c:showBubbleSize val="0"/>
        </c:dLbls>
        <c:marker val="1"/>
        <c:smooth val="0"/>
        <c:axId val="366869296"/>
        <c:axId val="154850384"/>
      </c:lineChart>
      <c:catAx>
        <c:axId val="366869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850384"/>
        <c:crosses val="autoZero"/>
        <c:auto val="1"/>
        <c:lblAlgn val="ctr"/>
        <c:lblOffset val="100"/>
        <c:tickLblSkip val="1"/>
        <c:tickMarkSkip val="1"/>
        <c:noMultiLvlLbl val="0"/>
      </c:catAx>
      <c:valAx>
        <c:axId val="15485038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869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4.92</c:v>
                </c:pt>
                <c:pt idx="1">
                  <c:v>3.36</c:v>
                </c:pt>
                <c:pt idx="2">
                  <c:v>3.88</c:v>
                </c:pt>
                <c:pt idx="3">
                  <c:v>2.65</c:v>
                </c:pt>
                <c:pt idx="4">
                  <c:v>4.1100000000000003</c:v>
                </c:pt>
              </c:numCache>
            </c:numRef>
          </c:val>
          <c:extLst xmlns:c16r2="http://schemas.microsoft.com/office/drawing/2015/06/chart">
            <c:ext xmlns:c16="http://schemas.microsoft.com/office/drawing/2014/chart" uri="{C3380CC4-5D6E-409C-BE32-E72D297353CC}">
              <c16:uniqueId val="{00000000-6F82-48A6-9788-7C7DD4488B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21.74</c:v>
                </c:pt>
                <c:pt idx="1">
                  <c:v>21.77</c:v>
                </c:pt>
                <c:pt idx="2">
                  <c:v>19.11</c:v>
                </c:pt>
                <c:pt idx="3">
                  <c:v>19.52</c:v>
                </c:pt>
                <c:pt idx="4">
                  <c:v>18.3</c:v>
                </c:pt>
              </c:numCache>
            </c:numRef>
          </c:val>
          <c:extLst xmlns:c16r2="http://schemas.microsoft.com/office/drawing/2015/06/chart">
            <c:ext xmlns:c16="http://schemas.microsoft.com/office/drawing/2014/chart" uri="{C3380CC4-5D6E-409C-BE32-E72D297353CC}">
              <c16:uniqueId val="{00000001-6F82-48A6-9788-7C7DD4488B78}"/>
            </c:ext>
          </c:extLst>
        </c:ser>
        <c:dLbls>
          <c:showLegendKey val="0"/>
          <c:showVal val="0"/>
          <c:showCatName val="0"/>
          <c:showSerName val="0"/>
          <c:showPercent val="0"/>
          <c:showBubbleSize val="0"/>
        </c:dLbls>
        <c:gapWidth val="250"/>
        <c:overlap val="100"/>
        <c:axId val="155388984"/>
        <c:axId val="154763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2.62</c:v>
                </c:pt>
                <c:pt idx="1">
                  <c:v>-2.42</c:v>
                </c:pt>
                <c:pt idx="2">
                  <c:v>-0.83</c:v>
                </c:pt>
                <c:pt idx="3">
                  <c:v>0.03</c:v>
                </c:pt>
                <c:pt idx="4">
                  <c:v>0.18</c:v>
                </c:pt>
              </c:numCache>
            </c:numRef>
          </c:val>
          <c:smooth val="0"/>
          <c:extLst xmlns:c16r2="http://schemas.microsoft.com/office/drawing/2015/06/chart">
            <c:ext xmlns:c16="http://schemas.microsoft.com/office/drawing/2014/chart" uri="{C3380CC4-5D6E-409C-BE32-E72D297353CC}">
              <c16:uniqueId val="{00000002-6F82-48A6-9788-7C7DD4488B78}"/>
            </c:ext>
          </c:extLst>
        </c:ser>
        <c:dLbls>
          <c:showLegendKey val="0"/>
          <c:showVal val="0"/>
          <c:showCatName val="0"/>
          <c:showSerName val="0"/>
          <c:showPercent val="0"/>
          <c:showBubbleSize val="0"/>
        </c:dLbls>
        <c:marker val="1"/>
        <c:smooth val="0"/>
        <c:axId val="155388984"/>
        <c:axId val="154763560"/>
      </c:lineChart>
      <c:catAx>
        <c:axId val="1553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4763560"/>
        <c:crosses val="autoZero"/>
        <c:auto val="1"/>
        <c:lblAlgn val="ctr"/>
        <c:lblOffset val="100"/>
        <c:tickLblSkip val="1"/>
        <c:tickMarkSkip val="1"/>
        <c:noMultiLvlLbl val="0"/>
      </c:catAx>
      <c:valAx>
        <c:axId val="15476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38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2D8-44C2-B765-B973CEF92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2D8-44C2-B765-B973CEF92069}"/>
            </c:ext>
          </c:extLst>
        </c:ser>
        <c:ser>
          <c:idx val="2"/>
          <c:order val="2"/>
          <c:tx>
            <c:strRef>
              <c:f>データシート!$A$29</c:f>
              <c:strCache>
                <c:ptCount val="1"/>
                <c:pt idx="0">
                  <c:v>介護保険特別会計（介護ｻｰﾋﾞｽ事業）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2D8-44C2-B765-B973CEF92069}"/>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2D8-44C2-B765-B973CEF9206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0.14000000000000001</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4-72D8-44C2-B765-B973CEF9206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0.17</c:v>
                </c:pt>
                <c:pt idx="4">
                  <c:v>#N/A</c:v>
                </c:pt>
                <c:pt idx="5">
                  <c:v>0.11</c:v>
                </c:pt>
                <c:pt idx="6">
                  <c:v>#N/A</c:v>
                </c:pt>
                <c:pt idx="7">
                  <c:v>0.19</c:v>
                </c:pt>
                <c:pt idx="8">
                  <c:v>#N/A</c:v>
                </c:pt>
                <c:pt idx="9">
                  <c:v>0.21</c:v>
                </c:pt>
              </c:numCache>
            </c:numRef>
          </c:val>
          <c:extLst xmlns:c16r2="http://schemas.microsoft.com/office/drawing/2015/06/chart">
            <c:ext xmlns:c16="http://schemas.microsoft.com/office/drawing/2014/chart" uri="{C3380CC4-5D6E-409C-BE32-E72D297353CC}">
              <c16:uniqueId val="{00000005-72D8-44C2-B765-B973CEF9206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1.96</c:v>
                </c:pt>
                <c:pt idx="2">
                  <c:v>#N/A</c:v>
                </c:pt>
                <c:pt idx="3">
                  <c:v>0.28999999999999998</c:v>
                </c:pt>
                <c:pt idx="4">
                  <c:v>#N/A</c:v>
                </c:pt>
                <c:pt idx="5">
                  <c:v>3.21</c:v>
                </c:pt>
                <c:pt idx="6">
                  <c:v>#N/A</c:v>
                </c:pt>
                <c:pt idx="7">
                  <c:v>0.26</c:v>
                </c:pt>
                <c:pt idx="8">
                  <c:v>#N/A</c:v>
                </c:pt>
                <c:pt idx="9">
                  <c:v>0.35</c:v>
                </c:pt>
              </c:numCache>
            </c:numRef>
          </c:val>
          <c:extLst xmlns:c16r2="http://schemas.microsoft.com/office/drawing/2015/06/chart">
            <c:ext xmlns:c16="http://schemas.microsoft.com/office/drawing/2014/chart" uri="{C3380CC4-5D6E-409C-BE32-E72D297353CC}">
              <c16:uniqueId val="{00000006-72D8-44C2-B765-B973CEF92069}"/>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1.22</c:v>
                </c:pt>
                <c:pt idx="2">
                  <c:v>#N/A</c:v>
                </c:pt>
                <c:pt idx="3">
                  <c:v>1.33</c:v>
                </c:pt>
                <c:pt idx="4">
                  <c:v>#N/A</c:v>
                </c:pt>
                <c:pt idx="5">
                  <c:v>1.17</c:v>
                </c:pt>
                <c:pt idx="6">
                  <c:v>#N/A</c:v>
                </c:pt>
                <c:pt idx="7">
                  <c:v>0.46</c:v>
                </c:pt>
                <c:pt idx="8">
                  <c:v>#N/A</c:v>
                </c:pt>
                <c:pt idx="9">
                  <c:v>1.73</c:v>
                </c:pt>
              </c:numCache>
            </c:numRef>
          </c:val>
          <c:extLst xmlns:c16r2="http://schemas.microsoft.com/office/drawing/2015/06/chart">
            <c:ext xmlns:c16="http://schemas.microsoft.com/office/drawing/2014/chart" uri="{C3380CC4-5D6E-409C-BE32-E72D297353CC}">
              <c16:uniqueId val="{00000007-72D8-44C2-B765-B973CEF9206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4.91</c:v>
                </c:pt>
                <c:pt idx="2">
                  <c:v>#N/A</c:v>
                </c:pt>
                <c:pt idx="3">
                  <c:v>3.35</c:v>
                </c:pt>
                <c:pt idx="4">
                  <c:v>#N/A</c:v>
                </c:pt>
                <c:pt idx="5">
                  <c:v>3.87</c:v>
                </c:pt>
                <c:pt idx="6">
                  <c:v>#N/A</c:v>
                </c:pt>
                <c:pt idx="7">
                  <c:v>2.64</c:v>
                </c:pt>
                <c:pt idx="8">
                  <c:v>#N/A</c:v>
                </c:pt>
                <c:pt idx="9">
                  <c:v>4.0999999999999996</c:v>
                </c:pt>
              </c:numCache>
            </c:numRef>
          </c:val>
          <c:extLst xmlns:c16r2="http://schemas.microsoft.com/office/drawing/2015/06/chart">
            <c:ext xmlns:c16="http://schemas.microsoft.com/office/drawing/2014/chart" uri="{C3380CC4-5D6E-409C-BE32-E72D297353CC}">
              <c16:uniqueId val="{00000008-72D8-44C2-B765-B973CEF9206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18.02</c:v>
                </c:pt>
                <c:pt idx="2">
                  <c:v>#N/A</c:v>
                </c:pt>
                <c:pt idx="3">
                  <c:v>19.95</c:v>
                </c:pt>
                <c:pt idx="4">
                  <c:v>#N/A</c:v>
                </c:pt>
                <c:pt idx="5">
                  <c:v>20.48</c:v>
                </c:pt>
                <c:pt idx="6">
                  <c:v>#N/A</c:v>
                </c:pt>
                <c:pt idx="7">
                  <c:v>21.21</c:v>
                </c:pt>
                <c:pt idx="8">
                  <c:v>#N/A</c:v>
                </c:pt>
                <c:pt idx="9">
                  <c:v>22.75</c:v>
                </c:pt>
              </c:numCache>
            </c:numRef>
          </c:val>
          <c:extLst xmlns:c16r2="http://schemas.microsoft.com/office/drawing/2015/06/chart">
            <c:ext xmlns:c16="http://schemas.microsoft.com/office/drawing/2014/chart" uri="{C3380CC4-5D6E-409C-BE32-E72D297353CC}">
              <c16:uniqueId val="{00000009-72D8-44C2-B765-B973CEF92069}"/>
            </c:ext>
          </c:extLst>
        </c:ser>
        <c:dLbls>
          <c:showLegendKey val="0"/>
          <c:showVal val="0"/>
          <c:showCatName val="0"/>
          <c:showSerName val="0"/>
          <c:showPercent val="0"/>
          <c:showBubbleSize val="0"/>
        </c:dLbls>
        <c:gapWidth val="150"/>
        <c:overlap val="100"/>
        <c:axId val="501302688"/>
        <c:axId val="507370832"/>
      </c:barChart>
      <c:catAx>
        <c:axId val="50130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370832"/>
        <c:crosses val="autoZero"/>
        <c:auto val="1"/>
        <c:lblAlgn val="ctr"/>
        <c:lblOffset val="100"/>
        <c:tickLblSkip val="1"/>
        <c:tickMarkSkip val="1"/>
        <c:noMultiLvlLbl val="0"/>
      </c:catAx>
      <c:valAx>
        <c:axId val="50737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302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883</c:v>
                </c:pt>
                <c:pt idx="5">
                  <c:v>818</c:v>
                </c:pt>
                <c:pt idx="8">
                  <c:v>825</c:v>
                </c:pt>
                <c:pt idx="11">
                  <c:v>804</c:v>
                </c:pt>
                <c:pt idx="14">
                  <c:v>784</c:v>
                </c:pt>
              </c:numCache>
            </c:numRef>
          </c:val>
          <c:extLst xmlns:c16r2="http://schemas.microsoft.com/office/drawing/2015/06/chart">
            <c:ext xmlns:c16="http://schemas.microsoft.com/office/drawing/2014/chart" uri="{C3380CC4-5D6E-409C-BE32-E72D297353CC}">
              <c16:uniqueId val="{00000000-7B6A-4E45-B2CE-22B1E5AD68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B6A-4E45-B2CE-22B1E5AD68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B6A-4E45-B2CE-22B1E5AD68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128</c:v>
                </c:pt>
                <c:pt idx="3">
                  <c:v>119</c:v>
                </c:pt>
                <c:pt idx="6">
                  <c:v>95</c:v>
                </c:pt>
                <c:pt idx="9">
                  <c:v>76</c:v>
                </c:pt>
                <c:pt idx="12">
                  <c:v>71</c:v>
                </c:pt>
              </c:numCache>
            </c:numRef>
          </c:val>
          <c:extLst xmlns:c16r2="http://schemas.microsoft.com/office/drawing/2015/06/chart">
            <c:ext xmlns:c16="http://schemas.microsoft.com/office/drawing/2014/chart" uri="{C3380CC4-5D6E-409C-BE32-E72D297353CC}">
              <c16:uniqueId val="{00000003-7B6A-4E45-B2CE-22B1E5AD68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110</c:v>
                </c:pt>
                <c:pt idx="3">
                  <c:v>129</c:v>
                </c:pt>
                <c:pt idx="6">
                  <c:v>113</c:v>
                </c:pt>
                <c:pt idx="9">
                  <c:v>127</c:v>
                </c:pt>
                <c:pt idx="12">
                  <c:v>131</c:v>
                </c:pt>
              </c:numCache>
            </c:numRef>
          </c:val>
          <c:extLst xmlns:c16r2="http://schemas.microsoft.com/office/drawing/2015/06/chart">
            <c:ext xmlns:c16="http://schemas.microsoft.com/office/drawing/2014/chart" uri="{C3380CC4-5D6E-409C-BE32-E72D297353CC}">
              <c16:uniqueId val="{00000004-7B6A-4E45-B2CE-22B1E5AD68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6A-4E45-B2CE-22B1E5AD68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6A-4E45-B2CE-22B1E5AD68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1243</c:v>
                </c:pt>
                <c:pt idx="3">
                  <c:v>1188</c:v>
                </c:pt>
                <c:pt idx="6">
                  <c:v>1217</c:v>
                </c:pt>
                <c:pt idx="9">
                  <c:v>1150</c:v>
                </c:pt>
                <c:pt idx="12">
                  <c:v>1192</c:v>
                </c:pt>
              </c:numCache>
            </c:numRef>
          </c:val>
          <c:extLst xmlns:c16r2="http://schemas.microsoft.com/office/drawing/2015/06/chart">
            <c:ext xmlns:c16="http://schemas.microsoft.com/office/drawing/2014/chart" uri="{C3380CC4-5D6E-409C-BE32-E72D297353CC}">
              <c16:uniqueId val="{00000007-7B6A-4E45-B2CE-22B1E5AD6892}"/>
            </c:ext>
          </c:extLst>
        </c:ser>
        <c:dLbls>
          <c:showLegendKey val="0"/>
          <c:showVal val="0"/>
          <c:showCatName val="0"/>
          <c:showSerName val="0"/>
          <c:showPercent val="0"/>
          <c:showBubbleSize val="0"/>
        </c:dLbls>
        <c:gapWidth val="100"/>
        <c:overlap val="100"/>
        <c:axId val="490360272"/>
        <c:axId val="490361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598</c:v>
                </c:pt>
                <c:pt idx="2">
                  <c:v>#N/A</c:v>
                </c:pt>
                <c:pt idx="3">
                  <c:v>#N/A</c:v>
                </c:pt>
                <c:pt idx="4">
                  <c:v>618</c:v>
                </c:pt>
                <c:pt idx="5">
                  <c:v>#N/A</c:v>
                </c:pt>
                <c:pt idx="6">
                  <c:v>#N/A</c:v>
                </c:pt>
                <c:pt idx="7">
                  <c:v>600</c:v>
                </c:pt>
                <c:pt idx="8">
                  <c:v>#N/A</c:v>
                </c:pt>
                <c:pt idx="9">
                  <c:v>#N/A</c:v>
                </c:pt>
                <c:pt idx="10">
                  <c:v>549</c:v>
                </c:pt>
                <c:pt idx="11">
                  <c:v>#N/A</c:v>
                </c:pt>
                <c:pt idx="12">
                  <c:v>#N/A</c:v>
                </c:pt>
                <c:pt idx="13">
                  <c:v>610</c:v>
                </c:pt>
                <c:pt idx="14">
                  <c:v>#N/A</c:v>
                </c:pt>
              </c:numCache>
            </c:numRef>
          </c:val>
          <c:smooth val="0"/>
          <c:extLst xmlns:c16r2="http://schemas.microsoft.com/office/drawing/2015/06/chart">
            <c:ext xmlns:c16="http://schemas.microsoft.com/office/drawing/2014/chart" uri="{C3380CC4-5D6E-409C-BE32-E72D297353CC}">
              <c16:uniqueId val="{00000008-7B6A-4E45-B2CE-22B1E5AD6892}"/>
            </c:ext>
          </c:extLst>
        </c:ser>
        <c:dLbls>
          <c:showLegendKey val="0"/>
          <c:showVal val="0"/>
          <c:showCatName val="0"/>
          <c:showSerName val="0"/>
          <c:showPercent val="0"/>
          <c:showBubbleSize val="0"/>
        </c:dLbls>
        <c:marker val="1"/>
        <c:smooth val="0"/>
        <c:axId val="490360272"/>
        <c:axId val="490361448"/>
      </c:lineChart>
      <c:catAx>
        <c:axId val="49036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361448"/>
        <c:crosses val="autoZero"/>
        <c:auto val="1"/>
        <c:lblAlgn val="ctr"/>
        <c:lblOffset val="100"/>
        <c:tickLblSkip val="1"/>
        <c:tickMarkSkip val="1"/>
        <c:noMultiLvlLbl val="0"/>
      </c:catAx>
      <c:valAx>
        <c:axId val="490361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6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8533</c:v>
                </c:pt>
                <c:pt idx="5">
                  <c:v>8254</c:v>
                </c:pt>
                <c:pt idx="8">
                  <c:v>7898</c:v>
                </c:pt>
                <c:pt idx="11">
                  <c:v>7618</c:v>
                </c:pt>
                <c:pt idx="14">
                  <c:v>7357</c:v>
                </c:pt>
              </c:numCache>
            </c:numRef>
          </c:val>
          <c:extLst xmlns:c16r2="http://schemas.microsoft.com/office/drawing/2015/06/chart">
            <c:ext xmlns:c16="http://schemas.microsoft.com/office/drawing/2014/chart" uri="{C3380CC4-5D6E-409C-BE32-E72D297353CC}">
              <c16:uniqueId val="{00000000-C7FC-45C1-B695-4189855CD8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136</c:v>
                </c:pt>
                <c:pt idx="5">
                  <c:v>184</c:v>
                </c:pt>
                <c:pt idx="8">
                  <c:v>152</c:v>
                </c:pt>
                <c:pt idx="11">
                  <c:v>113</c:v>
                </c:pt>
                <c:pt idx="14">
                  <c:v>85</c:v>
                </c:pt>
              </c:numCache>
            </c:numRef>
          </c:val>
          <c:extLst xmlns:c16r2="http://schemas.microsoft.com/office/drawing/2015/06/chart">
            <c:ext xmlns:c16="http://schemas.microsoft.com/office/drawing/2014/chart" uri="{C3380CC4-5D6E-409C-BE32-E72D297353CC}">
              <c16:uniqueId val="{00000001-C7FC-45C1-B695-4189855CD8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1154</c:v>
                </c:pt>
                <c:pt idx="5">
                  <c:v>1873</c:v>
                </c:pt>
                <c:pt idx="8">
                  <c:v>1712</c:v>
                </c:pt>
                <c:pt idx="11">
                  <c:v>1983</c:v>
                </c:pt>
                <c:pt idx="14">
                  <c:v>1790</c:v>
                </c:pt>
              </c:numCache>
            </c:numRef>
          </c:val>
          <c:extLst xmlns:c16r2="http://schemas.microsoft.com/office/drawing/2015/06/chart">
            <c:ext xmlns:c16="http://schemas.microsoft.com/office/drawing/2014/chart" uri="{C3380CC4-5D6E-409C-BE32-E72D297353CC}">
              <c16:uniqueId val="{00000002-C7FC-45C1-B695-4189855CD8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FC-45C1-B695-4189855CD8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FC-45C1-B695-4189855CD8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FC-45C1-B695-4189855CD8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634</c:v>
                </c:pt>
                <c:pt idx="3">
                  <c:v>636</c:v>
                </c:pt>
                <c:pt idx="6">
                  <c:v>685</c:v>
                </c:pt>
                <c:pt idx="9">
                  <c:v>541</c:v>
                </c:pt>
                <c:pt idx="12">
                  <c:v>471</c:v>
                </c:pt>
              </c:numCache>
            </c:numRef>
          </c:val>
          <c:extLst xmlns:c16r2="http://schemas.microsoft.com/office/drawing/2015/06/chart">
            <c:ext xmlns:c16="http://schemas.microsoft.com/office/drawing/2014/chart" uri="{C3380CC4-5D6E-409C-BE32-E72D297353CC}">
              <c16:uniqueId val="{00000006-C7FC-45C1-B695-4189855CD8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621</c:v>
                </c:pt>
                <c:pt idx="3">
                  <c:v>506</c:v>
                </c:pt>
                <c:pt idx="6">
                  <c:v>432</c:v>
                </c:pt>
                <c:pt idx="9">
                  <c:v>353</c:v>
                </c:pt>
                <c:pt idx="12">
                  <c:v>267</c:v>
                </c:pt>
              </c:numCache>
            </c:numRef>
          </c:val>
          <c:extLst xmlns:c16r2="http://schemas.microsoft.com/office/drawing/2015/06/chart">
            <c:ext xmlns:c16="http://schemas.microsoft.com/office/drawing/2014/chart" uri="{C3380CC4-5D6E-409C-BE32-E72D297353CC}">
              <c16:uniqueId val="{00000007-C7FC-45C1-B695-4189855CD8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1938</c:v>
                </c:pt>
                <c:pt idx="3">
                  <c:v>1984</c:v>
                </c:pt>
                <c:pt idx="6">
                  <c:v>1901</c:v>
                </c:pt>
                <c:pt idx="9">
                  <c:v>1868</c:v>
                </c:pt>
                <c:pt idx="12">
                  <c:v>1767</c:v>
                </c:pt>
              </c:numCache>
            </c:numRef>
          </c:val>
          <c:extLst xmlns:c16r2="http://schemas.microsoft.com/office/drawing/2015/06/chart">
            <c:ext xmlns:c16="http://schemas.microsoft.com/office/drawing/2014/chart" uri="{C3380CC4-5D6E-409C-BE32-E72D297353CC}">
              <c16:uniqueId val="{00000008-C7FC-45C1-B695-4189855CD8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6</c:v>
                </c:pt>
                <c:pt idx="6">
                  <c:v>5</c:v>
                </c:pt>
                <c:pt idx="9">
                  <c:v>6</c:v>
                </c:pt>
                <c:pt idx="12">
                  <c:v>4</c:v>
                </c:pt>
              </c:numCache>
            </c:numRef>
          </c:val>
          <c:extLst xmlns:c16r2="http://schemas.microsoft.com/office/drawing/2015/06/chart">
            <c:ext xmlns:c16="http://schemas.microsoft.com/office/drawing/2014/chart" uri="{C3380CC4-5D6E-409C-BE32-E72D297353CC}">
              <c16:uniqueId val="{00000009-C7FC-45C1-B695-4189855CD8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13177</c:v>
                </c:pt>
                <c:pt idx="3">
                  <c:v>12958</c:v>
                </c:pt>
                <c:pt idx="6">
                  <c:v>12513</c:v>
                </c:pt>
                <c:pt idx="9">
                  <c:v>12142</c:v>
                </c:pt>
                <c:pt idx="12">
                  <c:v>11593</c:v>
                </c:pt>
              </c:numCache>
            </c:numRef>
          </c:val>
          <c:extLst xmlns:c16r2="http://schemas.microsoft.com/office/drawing/2015/06/chart">
            <c:ext xmlns:c16="http://schemas.microsoft.com/office/drawing/2014/chart" uri="{C3380CC4-5D6E-409C-BE32-E72D297353CC}">
              <c16:uniqueId val="{0000000A-C7FC-45C1-B695-4189855CD820}"/>
            </c:ext>
          </c:extLst>
        </c:ser>
        <c:dLbls>
          <c:showLegendKey val="0"/>
          <c:showVal val="0"/>
          <c:showCatName val="0"/>
          <c:showSerName val="0"/>
          <c:showPercent val="0"/>
          <c:showBubbleSize val="0"/>
        </c:dLbls>
        <c:gapWidth val="100"/>
        <c:overlap val="100"/>
        <c:axId val="496534168"/>
        <c:axId val="496536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6548</c:v>
                </c:pt>
                <c:pt idx="2">
                  <c:v>#N/A</c:v>
                </c:pt>
                <c:pt idx="3">
                  <c:v>#N/A</c:v>
                </c:pt>
                <c:pt idx="4">
                  <c:v>5780</c:v>
                </c:pt>
                <c:pt idx="5">
                  <c:v>#N/A</c:v>
                </c:pt>
                <c:pt idx="6">
                  <c:v>#N/A</c:v>
                </c:pt>
                <c:pt idx="7">
                  <c:v>5771</c:v>
                </c:pt>
                <c:pt idx="8">
                  <c:v>#N/A</c:v>
                </c:pt>
                <c:pt idx="9">
                  <c:v>#N/A</c:v>
                </c:pt>
                <c:pt idx="10">
                  <c:v>5197</c:v>
                </c:pt>
                <c:pt idx="11">
                  <c:v>#N/A</c:v>
                </c:pt>
                <c:pt idx="12">
                  <c:v>#N/A</c:v>
                </c:pt>
                <c:pt idx="13">
                  <c:v>4871</c:v>
                </c:pt>
                <c:pt idx="14">
                  <c:v>#N/A</c:v>
                </c:pt>
              </c:numCache>
            </c:numRef>
          </c:val>
          <c:smooth val="0"/>
          <c:extLst xmlns:c16r2="http://schemas.microsoft.com/office/drawing/2015/06/chart">
            <c:ext xmlns:c16="http://schemas.microsoft.com/office/drawing/2014/chart" uri="{C3380CC4-5D6E-409C-BE32-E72D297353CC}">
              <c16:uniqueId val="{0000000B-C7FC-45C1-B695-4189855CD820}"/>
            </c:ext>
          </c:extLst>
        </c:ser>
        <c:dLbls>
          <c:showLegendKey val="0"/>
          <c:showVal val="0"/>
          <c:showCatName val="0"/>
          <c:showSerName val="0"/>
          <c:showPercent val="0"/>
          <c:showBubbleSize val="0"/>
        </c:dLbls>
        <c:marker val="1"/>
        <c:smooth val="0"/>
        <c:axId val="496534168"/>
        <c:axId val="496536912"/>
      </c:lineChart>
      <c:catAx>
        <c:axId val="49653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536912"/>
        <c:crosses val="autoZero"/>
        <c:auto val="1"/>
        <c:lblAlgn val="ctr"/>
        <c:lblOffset val="100"/>
        <c:tickLblSkip val="1"/>
        <c:tickMarkSkip val="1"/>
        <c:noMultiLvlLbl val="0"/>
      </c:catAx>
      <c:valAx>
        <c:axId val="496536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3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950</c:v>
                </c:pt>
                <c:pt idx="1">
                  <c:v>975</c:v>
                </c:pt>
                <c:pt idx="2">
                  <c:v>911</c:v>
                </c:pt>
              </c:numCache>
            </c:numRef>
          </c:val>
          <c:extLst xmlns:c16r2="http://schemas.microsoft.com/office/drawing/2015/06/chart">
            <c:ext xmlns:c16="http://schemas.microsoft.com/office/drawing/2014/chart" uri="{C3380CC4-5D6E-409C-BE32-E72D297353CC}">
              <c16:uniqueId val="{00000000-45E9-48C6-AC5E-CBA7670A9D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8</c:v>
                </c:pt>
                <c:pt idx="2">
                  <c:v>7</c:v>
                </c:pt>
              </c:numCache>
            </c:numRef>
          </c:val>
          <c:extLst xmlns:c16r2="http://schemas.microsoft.com/office/drawing/2015/06/chart">
            <c:ext xmlns:c16="http://schemas.microsoft.com/office/drawing/2014/chart" uri="{C3380CC4-5D6E-409C-BE32-E72D297353CC}">
              <c16:uniqueId val="{00000001-45E9-48C6-AC5E-CBA7670A9D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c:v>
                </c:pt>
                <c:pt idx="1">
                  <c:v>95</c:v>
                </c:pt>
                <c:pt idx="2">
                  <c:v>130</c:v>
                </c:pt>
              </c:numCache>
            </c:numRef>
          </c:val>
          <c:extLst xmlns:c16r2="http://schemas.microsoft.com/office/drawing/2015/06/chart">
            <c:ext xmlns:c16="http://schemas.microsoft.com/office/drawing/2014/chart" uri="{C3380CC4-5D6E-409C-BE32-E72D297353CC}">
              <c16:uniqueId val="{00000002-45E9-48C6-AC5E-CBA7670A9D5A}"/>
            </c:ext>
          </c:extLst>
        </c:ser>
        <c:dLbls>
          <c:showLegendKey val="0"/>
          <c:showVal val="0"/>
          <c:showCatName val="0"/>
          <c:showSerName val="0"/>
          <c:showPercent val="0"/>
          <c:showBubbleSize val="0"/>
        </c:dLbls>
        <c:gapWidth val="120"/>
        <c:overlap val="100"/>
        <c:axId val="496536520"/>
        <c:axId val="496530248"/>
      </c:barChart>
      <c:catAx>
        <c:axId val="49653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530248"/>
        <c:crosses val="autoZero"/>
        <c:auto val="1"/>
        <c:lblAlgn val="ctr"/>
        <c:lblOffset val="100"/>
        <c:tickLblSkip val="1"/>
        <c:tickMarkSkip val="1"/>
        <c:noMultiLvlLbl val="0"/>
      </c:catAx>
      <c:valAx>
        <c:axId val="496530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53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前年度に将来負担を抑制するため、起債の新規発行の際に償還の据置期間を設けずに借入れを行い償還のピークを迎えたこと、また可燃ごみ中継施設建設事業債等の償還が開始したことにより元利償還額は増加している。また、組合等が起こした地方債の元利償還金については、葛城地区清掃事務組合の償還終了に伴い負担金額は減少している。算入公債費等については、主に</a:t>
          </a:r>
          <a:r>
            <a:rPr kumimoji="1" lang="en-US" altLang="ja-JP" sz="1200">
              <a:latin typeface="ＭＳ ゴシック" pitchFamily="49" charset="-128"/>
              <a:ea typeface="ＭＳ ゴシック" pitchFamily="49" charset="-128"/>
            </a:rPr>
            <a:t>H10</a:t>
          </a:r>
          <a:r>
            <a:rPr kumimoji="1" lang="ja-JP" altLang="en-US" sz="1200">
              <a:latin typeface="ＭＳ ゴシック" pitchFamily="49" charset="-128"/>
              <a:ea typeface="ＭＳ ゴシック" pitchFamily="49" charset="-128"/>
            </a:rPr>
            <a:t>減税補填債、</a:t>
          </a:r>
          <a:r>
            <a:rPr kumimoji="1" lang="en-US" altLang="ja-JP" sz="1200">
              <a:latin typeface="ＭＳ ゴシック" pitchFamily="49" charset="-128"/>
              <a:ea typeface="ＭＳ ゴシック" pitchFamily="49" charset="-128"/>
            </a:rPr>
            <a:t>H5</a:t>
          </a:r>
          <a:r>
            <a:rPr kumimoji="1" lang="ja-JP" altLang="en-US" sz="1200">
              <a:latin typeface="ＭＳ ゴシック" pitchFamily="49" charset="-128"/>
              <a:ea typeface="ＭＳ ゴシック" pitchFamily="49" charset="-128"/>
            </a:rPr>
            <a:t>地域改善対策特定事業債の償還終了に伴い減少している。近年では積極的な繰上償還により実質公債費比率は減少傾向にあったが、上記の要因により前年度から実質公債費比率の分子は増加することとなった。今後ごみ処理広域化による起債が多額見込まれることから、繰上償還の実施や交付税算入のない地方債の借入れを抑制し、財政の健全化に努め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積極的な繰上償還の実施等により年々減少傾向にある。主に第三セクター等改革推進債や可燃ごみ中継施設建設事業債の定時償還によって地方債残高が減少したこと、組合等の償還元金が着実に減少していることが要因として挙げられる。また、充当可能財源等についても、地方債残高の減少に伴い、交付税算入額も減少しているが、将来負担額の方が充当可能財源等の減少率を上回っているため、将来負担比率の分子は減少となった。今後、数年間はごみ処理広域化による起債が多額見込まれることから、引き続き繰上償還の実施、交付税算入のない地方債の借入れを抑制し、財政の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前年度から全体の基金残高が減少している要因としては、平成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年度の実質収支額が例年と比較して少なく、財政調整基金の積立額が減少したことが挙げられる。また将来負担を減らすため平成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年度の起債の新規発行において、償還の据置期間を設けずに借り入れたことにより、公債費が増加し経常収支比率が上昇していることが要因として挙げられる。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第三セクター等改革推進債償還基金は、旧土地開発公社の土地の売却による財産収入があれば積み立てることとし、第三セクター等改革推進債の繰上償還の財源として活用していく。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第三セクター等改革推進債償還基金：第三セクター改革推進債の償還の財源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ペガサスホールの修繕費として、毎年度２５０万円積み立てていることによる増加。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長寿社会福祉基金：毎年度、敬老事業の財源として充当しているため減少。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森林環境基金：森林環境譲与税に係る事業の余剰分を積み立てたことによる増加。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基金の取崩しより、実質収支の積立てが下回ったことによる減少。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大和川流域総合治水対策事業に係る県補助金を減債基金に積み立てており、当該事業の借入に係る公債費に充当したことによる減少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土地の売却による財産収入があれば積み立てることとし、繰上償還などの財源として積極的に活用していく。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22,277
22,119
6.14
7,731,205
7,475,167
204,931
4,981,823
11,592,624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年度と比較すると、財政力指数は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横ばいで推移している。類似団体平均と比較すると、事業所が少ないなどの影響により、法人税の収入が低い水準にあることが要因として挙げられる。また町税及び各種使用料の滞納額が大きくなっていることから、徴収強化に努め自主財源を確保しなければならな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5480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の悪化となり、類似団体平均と比較すると依然として厳しい水準となった。高齢者の増加により介護保険及び後期高齢者医療特別会計繰出金が増加していることが悪化の要因として挙げられる。今後、会計年度任用職員制度の導入による人件費の増加、山辺・県北西部広域環境衛生組合の建設費に係る起債など、経常収支比率が悪化する要因が多く見込まれるため、近年低金利であることを考慮し、積極的な繰上償還や借入方式の見直しなど公債費に係る利子を抑制することで改善に努めていく。また、施設の機能集約化、統廃合に取り組み、維持管理コストなどの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1247438"/>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66</xdr:row>
      <xdr:rowOff>4128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2474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4128</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31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66</xdr:row>
      <xdr:rowOff>4128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988040"/>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160972</xdr:rowOff>
    </xdr:from>
    <xdr:to>
      <xdr:col>23</xdr:col>
      <xdr:colOff>184150</xdr:colOff>
      <xdr:row>66</xdr:row>
      <xdr:rowOff>91122</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56849</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20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124778</xdr:rowOff>
    </xdr:from>
    <xdr:to>
      <xdr:col>11</xdr:col>
      <xdr:colOff>82550</xdr:colOff>
      <xdr:row>66</xdr:row>
      <xdr:rowOff>54928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39705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前年度と比較すると、住民１人当たりの人件費・物件費等決算額は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1,262</a:t>
          </a:r>
          <a:r>
            <a:rPr kumimoji="1" lang="ja-JP" altLang="en-US" sz="1300">
              <a:latin typeface="ＭＳ Ｐゴシック" panose="020B0600070205080204" pitchFamily="50" charset="-128"/>
              <a:ea typeface="ＭＳ Ｐゴシック" panose="020B0600070205080204" pitchFamily="50" charset="-128"/>
            </a:rPr>
            <a:t>円の増加となっているが、今後、会計年度任用職員制度の導入に伴い、増加することが見込まれる。また、現在は直営でごみの収集、積替え作業を行い、委託によりごみ処理を実施しているが、今後はごみ処理を広域で行うことにより経常経費の削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49780</xdr:rowOff>
    </xdr:from>
    <xdr:to>
      <xdr:col>23</xdr:col>
      <xdr:colOff>133350</xdr:colOff>
      <xdr:row>83</xdr:row>
      <xdr:rowOff>59931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80130"/>
          <a:ext cx="838200" cy="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49780</xdr:rowOff>
    </xdr:from>
    <xdr:to>
      <xdr:col>19</xdr:col>
      <xdr:colOff>133350</xdr:colOff>
      <xdr:row>83</xdr:row>
      <xdr:rowOff>62134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3225800" y="14280130"/>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11229</xdr:rowOff>
    </xdr:from>
    <xdr:to>
      <xdr:col>15</xdr:col>
      <xdr:colOff>82550</xdr:colOff>
      <xdr:row>83</xdr:row>
      <xdr:rowOff>62134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241579"/>
          <a:ext cx="889000" cy="5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150577</xdr:rowOff>
    </xdr:from>
    <xdr:to>
      <xdr:col>11</xdr:col>
      <xdr:colOff>31750</xdr:colOff>
      <xdr:row>83</xdr:row>
      <xdr:rowOff>11229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209477"/>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9131</xdr:rowOff>
    </xdr:from>
    <xdr:to>
      <xdr:col>23</xdr:col>
      <xdr:colOff>184150</xdr:colOff>
      <xdr:row>83</xdr:row>
      <xdr:rowOff>110731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25658</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08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170430</xdr:rowOff>
    </xdr:from>
    <xdr:to>
      <xdr:col>19</xdr:col>
      <xdr:colOff>184150</xdr:colOff>
      <xdr:row>83</xdr:row>
      <xdr:rowOff>100580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2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110757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99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11334</xdr:rowOff>
    </xdr:from>
    <xdr:to>
      <xdr:col>15</xdr:col>
      <xdr:colOff>133350</xdr:colOff>
      <xdr:row>83</xdr:row>
      <xdr:rowOff>112934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24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123111</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0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131879</xdr:rowOff>
    </xdr:from>
    <xdr:to>
      <xdr:col>11</xdr:col>
      <xdr:colOff>82550</xdr:colOff>
      <xdr:row>83</xdr:row>
      <xdr:rowOff>62029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1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72206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95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99777</xdr:rowOff>
    </xdr:from>
    <xdr:to>
      <xdr:col>7</xdr:col>
      <xdr:colOff>31750</xdr:colOff>
      <xdr:row>83</xdr:row>
      <xdr:rowOff>29927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1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40104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92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ラスパイレス指数については、職員の年齢構成の変化により近年上昇傾向であるが、類似団体と比較すると依然として下回る水準となった。今後も計画的に定員管理を行い、給与適正化に努める。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96661</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4162616"/>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36689</xdr:rowOff>
    </xdr:from>
    <xdr:to>
      <xdr:col>81</xdr:col>
      <xdr:colOff>44450</xdr:colOff>
      <xdr:row>82</xdr:row>
      <xdr:rowOff>143934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0955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82</xdr:row>
      <xdr:rowOff>36689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5290800" y="1402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98072</xdr:rowOff>
    </xdr:from>
    <xdr:to>
      <xdr:col>72</xdr:col>
      <xdr:colOff>203200</xdr:colOff>
      <xdr:row>81</xdr:row>
      <xdr:rowOff>141111</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4401800" y="1381407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71261</xdr:rowOff>
    </xdr:from>
    <xdr:to>
      <xdr:col>68</xdr:col>
      <xdr:colOff>152400</xdr:colOff>
      <xdr:row>80</xdr:row>
      <xdr:rowOff>98072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14411</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47272</xdr:rowOff>
    </xdr:from>
    <xdr:to>
      <xdr:col>68</xdr:col>
      <xdr:colOff>203200</xdr:colOff>
      <xdr:row>80</xdr:row>
      <xdr:rowOff>148872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159049</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20461</xdr:rowOff>
    </xdr:from>
    <xdr:to>
      <xdr:col>64</xdr:col>
      <xdr:colOff>152400</xdr:colOff>
      <xdr:row>80</xdr:row>
      <xdr:rowOff>122061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132238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と比較すると上回る水準となった。これはごみ収集および積替え、保育所、ペガサスホール、町立（幼、小、中）全６校園の各給食施設（自校方式）を直営で実施していることが主な要因として挙げられる。今後は民間委託や広域行政化を推進し、技能現業職については、退職不補充とする。また一般行政職については、退職者数と採用者数の均衡を図り、計画的に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9978</xdr:rowOff>
    </xdr:from>
    <xdr:to>
      <xdr:col>81</xdr:col>
      <xdr:colOff>44450</xdr:colOff>
      <xdr:row>62</xdr:row>
      <xdr:rowOff>137523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639878"/>
          <a:ext cx="8382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150404</xdr:rowOff>
    </xdr:from>
    <xdr:to>
      <xdr:col>77</xdr:col>
      <xdr:colOff>44450</xdr:colOff>
      <xdr:row>62</xdr:row>
      <xdr:rowOff>9978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6088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141787</xdr:rowOff>
    </xdr:from>
    <xdr:to>
      <xdr:col>72</xdr:col>
      <xdr:colOff>203200</xdr:colOff>
      <xdr:row>61</xdr:row>
      <xdr:rowOff>150404</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600237"/>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141787</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57438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58800</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130628</xdr:rowOff>
    </xdr:from>
    <xdr:to>
      <xdr:col>77</xdr:col>
      <xdr:colOff>95250</xdr:colOff>
      <xdr:row>62</xdr:row>
      <xdr:rowOff>60778</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99604</xdr:rowOff>
    </xdr:from>
    <xdr:to>
      <xdr:col>73</xdr:col>
      <xdr:colOff>44450</xdr:colOff>
      <xdr:row>62</xdr:row>
      <xdr:rowOff>29754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今年度は一部事務組合が起こした起債に係る公債費が減少しているが、可燃ごみ中継施設建設事業の起債が償還開始したことにより、元利償還金が増加しているため、単年度の実質公債費比率は増加している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の減少となった。類似団体平均と比較すると依然として厳しい水準となっている。第三セクター等改革推進債の影響により、平成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は増加のピークを迎えたものの、積極的な繰上償還や交付税算入のある地方債の活用によって、近年は減少傾向にある。今後は多額の起債が見込まれていることも考慮し、よりスピード感をもって繰上償還などの減債対策を図らなければならない。</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157056</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6179800" y="77008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165100</xdr:rowOff>
    </xdr:from>
    <xdr:to>
      <xdr:col>77</xdr:col>
      <xdr:colOff>44450</xdr:colOff>
      <xdr:row>45</xdr:row>
      <xdr:rowOff>25823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77089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25823</xdr:rowOff>
    </xdr:from>
    <xdr:to>
      <xdr:col>72</xdr:col>
      <xdr:colOff>203200</xdr:colOff>
      <xdr:row>45</xdr:row>
      <xdr:rowOff>49954</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4401800" y="77410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45</xdr:row>
      <xdr:rowOff>49954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3512800" y="766064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106256</xdr:rowOff>
    </xdr:from>
    <xdr:to>
      <xdr:col>81</xdr:col>
      <xdr:colOff>95250</xdr:colOff>
      <xdr:row>45</xdr:row>
      <xdr:rowOff>36406</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2133</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75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114300</xdr:rowOff>
    </xdr:from>
    <xdr:to>
      <xdr:col>77</xdr:col>
      <xdr:colOff>95250</xdr:colOff>
      <xdr:row>45</xdr:row>
      <xdr:rowOff>44450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29227</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146473</xdr:rowOff>
    </xdr:from>
    <xdr:to>
      <xdr:col>73</xdr:col>
      <xdr:colOff>44450</xdr:colOff>
      <xdr:row>45</xdr:row>
      <xdr:rowOff>76623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61400</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170604</xdr:rowOff>
    </xdr:from>
    <xdr:to>
      <xdr:col>68</xdr:col>
      <xdr:colOff>203200</xdr:colOff>
      <xdr:row>45</xdr:row>
      <xdr:rowOff>100754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85531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改善となり、近年は改善傾向となっている。しかし類似団体平均と比較すると依然として厳しい水準となっており、今後は山辺・県北西部広域環境衛生組合の建設費や不燃ごみ等中継施設建設費に係る多額の起債を予定していることから、将来負担比率の悪化が見込まれるが、交付税算入のない起債の発行を抑えるなど、地方債残高が増加しないような財政運営に努め、将来負担額の抑制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xmlns=""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68123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7018000" y="2451100"/>
          <a:ext cx="0" cy="1388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40200</xdr:rowOff>
    </xdr:from>
    <xdr:ext cx="762000" cy="259045"/>
    <xdr:sp macro="" textlink="">
      <xdr:nvSpPr>
        <xdr:cNvPr id="435" name="将来負担の状況最小値テキスト">
          <a:extLst>
            <a:ext uri="{FF2B5EF4-FFF2-40B4-BE49-F238E27FC236}">
              <a16:creationId xmlns:a16="http://schemas.microsoft.com/office/drawing/2014/main" xmlns="" id="{00000000-0008-0000-0300-0000B3010000}"/>
            </a:ext>
          </a:extLst>
        </xdr:cNvPr>
        <xdr:cNvSpPr txBox="1"/>
      </xdr:nvSpPr>
      <xdr:spPr>
        <a:xfrm>
          <a:off x="17106900" y="381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68123</xdr:rowOff>
    </xdr:from>
    <xdr:to>
      <xdr:col>81</xdr:col>
      <xdr:colOff>133350</xdr:colOff>
      <xdr:row>22</xdr:row>
      <xdr:rowOff>68123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38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xmlns=""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134975</xdr:rowOff>
    </xdr:from>
    <xdr:to>
      <xdr:col>81</xdr:col>
      <xdr:colOff>44450</xdr:colOff>
      <xdr:row>21</xdr:row>
      <xdr:rowOff>36881</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6179800" y="3563975"/>
          <a:ext cx="838200" cy="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41013</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441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24486</xdr:rowOff>
    </xdr:from>
    <xdr:to>
      <xdr:col>81</xdr:col>
      <xdr:colOff>95250</xdr:colOff>
      <xdr:row>15</xdr:row>
      <xdr:rowOff>126086</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36881</xdr:rowOff>
    </xdr:from>
    <xdr:to>
      <xdr:col>77</xdr:col>
      <xdr:colOff>44450</xdr:colOff>
      <xdr:row>22</xdr:row>
      <xdr:rowOff>12141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5290800" y="3637331"/>
          <a:ext cx="8890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5182</xdr:rowOff>
    </xdr:from>
    <xdr:to>
      <xdr:col>77</xdr:col>
      <xdr:colOff>95250</xdr:colOff>
      <xdr:row>15</xdr:row>
      <xdr:rowOff>106782</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57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116959</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345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12141</xdr:rowOff>
    </xdr:from>
    <xdr:to>
      <xdr:col>72</xdr:col>
      <xdr:colOff>203200</xdr:colOff>
      <xdr:row>22</xdr:row>
      <xdr:rowOff>19863</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4401800" y="378404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19863</xdr:rowOff>
    </xdr:from>
    <xdr:to>
      <xdr:col>68</xdr:col>
      <xdr:colOff>152400</xdr:colOff>
      <xdr:row>22</xdr:row>
      <xdr:rowOff>165608</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3512800" y="3791763"/>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31242</xdr:rowOff>
    </xdr:from>
    <xdr:to>
      <xdr:col>68</xdr:col>
      <xdr:colOff>203200</xdr:colOff>
      <xdr:row>15</xdr:row>
      <xdr:rowOff>132842</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143019</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84175</xdr:rowOff>
    </xdr:from>
    <xdr:to>
      <xdr:col>81</xdr:col>
      <xdr:colOff>95250</xdr:colOff>
      <xdr:row>21</xdr:row>
      <xdr:rowOff>14325</xdr:rowOff>
    </xdr:to>
    <xdr:sp macro="" textlink="">
      <xdr:nvSpPr>
        <xdr:cNvPr id="458" name="楕円 457">
          <a:extLst>
            <a:ext uri="{FF2B5EF4-FFF2-40B4-BE49-F238E27FC236}">
              <a16:creationId xmlns:a16="http://schemas.microsoft.com/office/drawing/2014/main" xmlns="" id="{00000000-0008-0000-0300-0000CA010000}"/>
            </a:ext>
          </a:extLst>
        </xdr:cNvPr>
        <xdr:cNvSpPr/>
      </xdr:nvSpPr>
      <xdr:spPr>
        <a:xfrm>
          <a:off x="16967200" y="35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56252</xdr:rowOff>
    </xdr:from>
    <xdr:ext cx="762000" cy="259045"/>
    <xdr:sp macro="" textlink="">
      <xdr:nvSpPr>
        <xdr:cNvPr id="459" name="将来負担の状況該当値テキスト">
          <a:extLst>
            <a:ext uri="{FF2B5EF4-FFF2-40B4-BE49-F238E27FC236}">
              <a16:creationId xmlns:a16="http://schemas.microsoft.com/office/drawing/2014/main" xmlns="" id="{00000000-0008-0000-0300-0000CB010000}"/>
            </a:ext>
          </a:extLst>
        </xdr:cNvPr>
        <xdr:cNvSpPr txBox="1"/>
      </xdr:nvSpPr>
      <xdr:spPr>
        <a:xfrm>
          <a:off x="17106900" y="348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157531</xdr:rowOff>
    </xdr:from>
    <xdr:to>
      <xdr:col>77</xdr:col>
      <xdr:colOff>95250</xdr:colOff>
      <xdr:row>21</xdr:row>
      <xdr:rowOff>87681</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129000" y="35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72458</xdr:rowOff>
    </xdr:from>
    <xdr:ext cx="7366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798800" y="367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132791</xdr:rowOff>
    </xdr:from>
    <xdr:to>
      <xdr:col>73</xdr:col>
      <xdr:colOff>44450</xdr:colOff>
      <xdr:row>22</xdr:row>
      <xdr:rowOff>62941</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5240000" y="3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47718</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909800" y="38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140513</xdr:rowOff>
    </xdr:from>
    <xdr:to>
      <xdr:col>68</xdr:col>
      <xdr:colOff>203200</xdr:colOff>
      <xdr:row>22</xdr:row>
      <xdr:rowOff>70663</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37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55440</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38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114808</xdr:rowOff>
    </xdr:from>
    <xdr:to>
      <xdr:col>64</xdr:col>
      <xdr:colOff>152400</xdr:colOff>
      <xdr:row>23</xdr:row>
      <xdr:rowOff>44958</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38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29735</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397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22,277
22,119
6.14
7,731,205
7,475,167
204,931
4,981,823
11,592,624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人件費の経常収支比率は</a:t>
          </a:r>
          <a:r>
            <a:rPr kumimoji="1" lang="en-US" altLang="ja-JP" sz="1200">
              <a:latin typeface="ＭＳ Ｐゴシック" panose="020B0600070205080204" pitchFamily="50" charset="-128"/>
              <a:ea typeface="ＭＳ Ｐゴシック" panose="020B0600070205080204" pitchFamily="50" charset="-128"/>
            </a:rPr>
            <a:t>28.0%</a:t>
          </a:r>
          <a:r>
            <a:rPr kumimoji="1" lang="ja-JP" altLang="en-US" sz="1200">
              <a:latin typeface="ＭＳ Ｐゴシック" panose="020B0600070205080204" pitchFamily="50" charset="-128"/>
              <a:ea typeface="ＭＳ Ｐゴシック" panose="020B0600070205080204" pitchFamily="50" charset="-128"/>
            </a:rPr>
            <a:t>となり、前年度と比較すると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減少となったが、類似団体平均と比較すると依然として高い比率となっている。これはごみ収集および詰替え業務、保育所、学校園給食などを直営で行っており、行政サービスの提供の仕方に差異があることが要因として挙げられる。今後は民間委託や広域行政化を推進し、技能現業職については退職不補充とするが、会計年度任用職員制度の導入により比率の増加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5506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可燃ごみ運搬処理の民間委託の影響により、平成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年度より物件費の経常収支比率は上昇していたが、平成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年度ではピークを迎え、前年度より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低い比率となったが、本町は直営事業が多く、人件費の占める割合が高いことから、今後は民間委託の推進や指定管理制度の導入など事務事業の見直しを図らなければならない。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66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68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115570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55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14</xdr:row>
      <xdr:rowOff>157480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36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扶助費については、近年増加傾向にあり、前年度と比較して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％の増加となった。これは障害福祉サービスの利用者増や幼児教育・保育の無償化の影響により保育所に係る経費が増加していることが主な要因として挙げられる。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54</xdr:row>
      <xdr:rowOff>170543</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170543</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り、類似団体平均は減少傾向にあるが、本町は増加傾向にある。増加の主な要因としては、高齢者割合の増加による介護保険特別会計および後期高齢者医療特別会計繰出金の増加が挙げられる。今後も高齢社会の進展に伴い、上記の繰出金は増加していく見通し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88900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747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56</xdr:row>
      <xdr:rowOff>146050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107950</xdr:rowOff>
    </xdr:from>
    <xdr:to>
      <xdr:col>73</xdr:col>
      <xdr:colOff>180975</xdr:colOff>
      <xdr:row>57</xdr:row>
      <xdr:rowOff>3175</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709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41275</xdr:rowOff>
    </xdr:from>
    <xdr:to>
      <xdr:col>69</xdr:col>
      <xdr:colOff>92075</xdr:colOff>
      <xdr:row>57</xdr:row>
      <xdr:rowOff>3175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6424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38100</xdr:rowOff>
    </xdr:from>
    <xdr:to>
      <xdr:col>82</xdr:col>
      <xdr:colOff>158750</xdr:colOff>
      <xdr:row>57</xdr:row>
      <xdr:rowOff>139700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10177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35577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123825</xdr:rowOff>
    </xdr:from>
    <xdr:to>
      <xdr:col>69</xdr:col>
      <xdr:colOff>142875</xdr:colOff>
      <xdr:row>57</xdr:row>
      <xdr:rowOff>53975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161925</xdr:rowOff>
    </xdr:from>
    <xdr:to>
      <xdr:col>65</xdr:col>
      <xdr:colOff>53975</xdr:colOff>
      <xdr:row>56</xdr:row>
      <xdr:rowOff>92075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102252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り、類似団体平均と比較すると低い比率にある。今後は静香苑環境施設組合や葛城地区清掃事務組合が起こした地方債に係る公債費の減少が見込まれるが、山辺・県北西部広域環境衛生組合への参入により、ごみ処理施設の建設予定期間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年度については補助費等の大幅な増加が見込まれる。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21844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184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21844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85852</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85852</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公債費は前年度と比較すると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の増加となった。これは平成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将来負担を抑制するため、起債の新規発行の際に償還の据置期間を設けずに借入を行ったことにより、償還のピークを迎えたことが要因として挙げられる。また第三セクター等改革推進債の償還費が影響し、類似団体平均と比較すると、依然として大きく上回る比率となっているため、今後も厳しい財政運営になることが予想される。今後は、交付税算入のない地方債の新規発行を抑制し、高利率の地方債の借換えや繰上償還により公債費の抑制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81</xdr:row>
      <xdr:rowOff>16511</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987800" y="138277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81</xdr:row>
      <xdr:rowOff>46989</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098800" y="13827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39370</xdr:rowOff>
    </xdr:from>
    <xdr:to>
      <xdr:col>15</xdr:col>
      <xdr:colOff>98425</xdr:colOff>
      <xdr:row>81</xdr:row>
      <xdr:rowOff>46989</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2209800" y="13926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8889</xdr:rowOff>
    </xdr:from>
    <xdr:to>
      <xdr:col>11</xdr:col>
      <xdr:colOff>9525</xdr:colOff>
      <xdr:row>81</xdr:row>
      <xdr:rowOff>39370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3896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137161</xdr:rowOff>
    </xdr:from>
    <xdr:to>
      <xdr:col>24</xdr:col>
      <xdr:colOff>76200</xdr:colOff>
      <xdr:row>81</xdr:row>
      <xdr:rowOff>67311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45738</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60961</xdr:rowOff>
    </xdr:from>
    <xdr:to>
      <xdr:col>20</xdr:col>
      <xdr:colOff>38100</xdr:colOff>
      <xdr:row>80</xdr:row>
      <xdr:rowOff>162561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147338</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167639</xdr:rowOff>
    </xdr:from>
    <xdr:to>
      <xdr:col>15</xdr:col>
      <xdr:colOff>149225</xdr:colOff>
      <xdr:row>81</xdr:row>
      <xdr:rowOff>97789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82566</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74947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129539</xdr:rowOff>
    </xdr:from>
    <xdr:to>
      <xdr:col>6</xdr:col>
      <xdr:colOff>171450</xdr:colOff>
      <xdr:row>81</xdr:row>
      <xdr:rowOff>59689</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44466</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となった。また類似団体平均と比較すると低い水準にあるが、公債費の占める割合は類似団体より高いため、全体的な費用の見直しが必要である。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115570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280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78994</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74422</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74422</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04290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161480</xdr:rowOff>
    </xdr:from>
    <xdr:to>
      <xdr:col>29</xdr:col>
      <xdr:colOff>127000</xdr:colOff>
      <xdr:row>17</xdr:row>
      <xdr:rowOff>7584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952305"/>
          <a:ext cx="647700" cy="1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7584</xdr:rowOff>
    </xdr:from>
    <xdr:to>
      <xdr:col>26</xdr:col>
      <xdr:colOff>50800</xdr:colOff>
      <xdr:row>17</xdr:row>
      <xdr:rowOff>29137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969859"/>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29137</xdr:rowOff>
    </xdr:from>
    <xdr:to>
      <xdr:col>22</xdr:col>
      <xdr:colOff>114300</xdr:colOff>
      <xdr:row>17</xdr:row>
      <xdr:rowOff>40404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991412"/>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31766</xdr:rowOff>
    </xdr:from>
    <xdr:to>
      <xdr:col>18</xdr:col>
      <xdr:colOff>177800</xdr:colOff>
      <xdr:row>17</xdr:row>
      <xdr:rowOff>40404</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994041"/>
          <a:ext cx="698500" cy="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110680</xdr:rowOff>
    </xdr:from>
    <xdr:to>
      <xdr:col>29</xdr:col>
      <xdr:colOff>177800</xdr:colOff>
      <xdr:row>17</xdr:row>
      <xdr:rowOff>40830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90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127207</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74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128234</xdr:rowOff>
    </xdr:from>
    <xdr:to>
      <xdr:col>26</xdr:col>
      <xdr:colOff>101600</xdr:colOff>
      <xdr:row>17</xdr:row>
      <xdr:rowOff>58384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91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68561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68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149787</xdr:rowOff>
    </xdr:from>
    <xdr:to>
      <xdr:col>22</xdr:col>
      <xdr:colOff>165100</xdr:colOff>
      <xdr:row>17</xdr:row>
      <xdr:rowOff>79937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94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90114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70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161054</xdr:rowOff>
    </xdr:from>
    <xdr:to>
      <xdr:col>19</xdr:col>
      <xdr:colOff>38100</xdr:colOff>
      <xdr:row>17</xdr:row>
      <xdr:rowOff>91204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101381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72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152416</xdr:rowOff>
    </xdr:from>
    <xdr:to>
      <xdr:col>15</xdr:col>
      <xdr:colOff>101600</xdr:colOff>
      <xdr:row>17</xdr:row>
      <xdr:rowOff>82566</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94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92743</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71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123571</xdr:rowOff>
    </xdr:from>
    <xdr:to>
      <xdr:col>29</xdr:col>
      <xdr:colOff>127000</xdr:colOff>
      <xdr:row>34</xdr:row>
      <xdr:rowOff>217069</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6391021"/>
          <a:ext cx="647700" cy="9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155967</xdr:rowOff>
    </xdr:from>
    <xdr:to>
      <xdr:col>26</xdr:col>
      <xdr:colOff>50800</xdr:colOff>
      <xdr:row>34</xdr:row>
      <xdr:rowOff>217069</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423417"/>
          <a:ext cx="698500" cy="6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132650</xdr:rowOff>
    </xdr:from>
    <xdr:to>
      <xdr:col>22</xdr:col>
      <xdr:colOff>114300</xdr:colOff>
      <xdr:row>34</xdr:row>
      <xdr:rowOff>155967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6400100"/>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132650</xdr:rowOff>
    </xdr:from>
    <xdr:to>
      <xdr:col>18</xdr:col>
      <xdr:colOff>177800</xdr:colOff>
      <xdr:row>34</xdr:row>
      <xdr:rowOff>170597</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6400100"/>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72771</xdr:rowOff>
    </xdr:from>
    <xdr:to>
      <xdr:col>29</xdr:col>
      <xdr:colOff>177800</xdr:colOff>
      <xdr:row>34</xdr:row>
      <xdr:rowOff>174371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34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260748</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18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166269</xdr:rowOff>
    </xdr:from>
    <xdr:to>
      <xdr:col>26</xdr:col>
      <xdr:colOff>101600</xdr:colOff>
      <xdr:row>34</xdr:row>
      <xdr:rowOff>267869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43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278046</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202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105167</xdr:rowOff>
    </xdr:from>
    <xdr:to>
      <xdr:col>22</xdr:col>
      <xdr:colOff>165100</xdr:colOff>
      <xdr:row>34</xdr:row>
      <xdr:rowOff>206767</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37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216944</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14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81850</xdr:rowOff>
    </xdr:from>
    <xdr:to>
      <xdr:col>19</xdr:col>
      <xdr:colOff>38100</xdr:colOff>
      <xdr:row>34</xdr:row>
      <xdr:rowOff>183450</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3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193627</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1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119797</xdr:rowOff>
    </xdr:from>
    <xdr:to>
      <xdr:col>15</xdr:col>
      <xdr:colOff>101600</xdr:colOff>
      <xdr:row>34</xdr:row>
      <xdr:rowOff>221397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38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231574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1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22,277
22,119
6.14
7,731,205
7,475,167
204,931
4,981,823
11,592,624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28029</xdr:rowOff>
    </xdr:from>
    <xdr:to>
      <xdr:col>24</xdr:col>
      <xdr:colOff>63500</xdr:colOff>
      <xdr:row>36</xdr:row>
      <xdr:rowOff>37230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200229"/>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29401</xdr:rowOff>
    </xdr:from>
    <xdr:to>
      <xdr:col>19</xdr:col>
      <xdr:colOff>177800</xdr:colOff>
      <xdr:row>36</xdr:row>
      <xdr:rowOff>37230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20160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29401</xdr:rowOff>
    </xdr:from>
    <xdr:to>
      <xdr:col>15</xdr:col>
      <xdr:colOff>50800</xdr:colOff>
      <xdr:row>36</xdr:row>
      <xdr:rowOff>35497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016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6502</xdr:rowOff>
    </xdr:from>
    <xdr:to>
      <xdr:col>10</xdr:col>
      <xdr:colOff>114300</xdr:colOff>
      <xdr:row>36</xdr:row>
      <xdr:rowOff>35497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178702"/>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148679</xdr:rowOff>
    </xdr:from>
    <xdr:to>
      <xdr:col>24</xdr:col>
      <xdr:colOff>114300</xdr:colOff>
      <xdr:row>36</xdr:row>
      <xdr:rowOff>78829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157880</xdr:rowOff>
    </xdr:from>
    <xdr:to>
      <xdr:col>20</xdr:col>
      <xdr:colOff>38100</xdr:colOff>
      <xdr:row>36</xdr:row>
      <xdr:rowOff>88030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104557</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9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150051</xdr:rowOff>
    </xdr:from>
    <xdr:to>
      <xdr:col>15</xdr:col>
      <xdr:colOff>101600</xdr:colOff>
      <xdr:row>36</xdr:row>
      <xdr:rowOff>80201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96728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9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156147</xdr:rowOff>
    </xdr:from>
    <xdr:to>
      <xdr:col>10</xdr:col>
      <xdr:colOff>165100</xdr:colOff>
      <xdr:row>36</xdr:row>
      <xdr:rowOff>86297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102824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9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127152</xdr:rowOff>
    </xdr:from>
    <xdr:to>
      <xdr:col>6</xdr:col>
      <xdr:colOff>38100</xdr:colOff>
      <xdr:row>36</xdr:row>
      <xdr:rowOff>57302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73829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9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150609</xdr:rowOff>
    </xdr:from>
    <xdr:to>
      <xdr:col>24</xdr:col>
      <xdr:colOff>63500</xdr:colOff>
      <xdr:row>57</xdr:row>
      <xdr:rowOff>155587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923259"/>
          <a:ext cx="8382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137147</xdr:rowOff>
    </xdr:from>
    <xdr:to>
      <xdr:col>19</xdr:col>
      <xdr:colOff>177800</xdr:colOff>
      <xdr:row>57</xdr:row>
      <xdr:rowOff>155587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909797"/>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137147</xdr:rowOff>
    </xdr:from>
    <xdr:to>
      <xdr:col>15</xdr:col>
      <xdr:colOff>50800</xdr:colOff>
      <xdr:row>58</xdr:row>
      <xdr:rowOff>36576</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909797"/>
          <a:ext cx="889000" cy="7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36576</xdr:rowOff>
    </xdr:from>
    <xdr:to>
      <xdr:col>10</xdr:col>
      <xdr:colOff>114300</xdr:colOff>
      <xdr:row>58</xdr:row>
      <xdr:rowOff>96889</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980676"/>
          <a:ext cx="889000" cy="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99809</xdr:rowOff>
    </xdr:from>
    <xdr:to>
      <xdr:col>24</xdr:col>
      <xdr:colOff>114300</xdr:colOff>
      <xdr:row>58</xdr:row>
      <xdr:rowOff>29959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8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78236</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8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104787</xdr:rowOff>
    </xdr:from>
    <xdr:to>
      <xdr:col>20</xdr:col>
      <xdr:colOff>38100</xdr:colOff>
      <xdr:row>58</xdr:row>
      <xdr:rowOff>34937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26064</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86347</xdr:rowOff>
    </xdr:from>
    <xdr:to>
      <xdr:col>15</xdr:col>
      <xdr:colOff>101600</xdr:colOff>
      <xdr:row>58</xdr:row>
      <xdr:rowOff>16497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7624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9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157226</xdr:rowOff>
    </xdr:from>
    <xdr:to>
      <xdr:col>10</xdr:col>
      <xdr:colOff>165100</xdr:colOff>
      <xdr:row>58</xdr:row>
      <xdr:rowOff>87376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78503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100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46089</xdr:rowOff>
    </xdr:from>
    <xdr:to>
      <xdr:col>6</xdr:col>
      <xdr:colOff>38100</xdr:colOff>
      <xdr:row>58</xdr:row>
      <xdr:rowOff>147689</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138816</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0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135471</xdr:rowOff>
    </xdr:from>
    <xdr:to>
      <xdr:col>24</xdr:col>
      <xdr:colOff>63500</xdr:colOff>
      <xdr:row>77</xdr:row>
      <xdr:rowOff>143300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337121"/>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135186</xdr:rowOff>
    </xdr:from>
    <xdr:to>
      <xdr:col>19</xdr:col>
      <xdr:colOff>177800</xdr:colOff>
      <xdr:row>77</xdr:row>
      <xdr:rowOff>143300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336836"/>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99637</xdr:rowOff>
    </xdr:from>
    <xdr:to>
      <xdr:col>15</xdr:col>
      <xdr:colOff>50800</xdr:colOff>
      <xdr:row>77</xdr:row>
      <xdr:rowOff>135186</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019300" y="13301287"/>
          <a:ext cx="889000" cy="3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99637</xdr:rowOff>
    </xdr:from>
    <xdr:to>
      <xdr:col>10</xdr:col>
      <xdr:colOff>114300</xdr:colOff>
      <xdr:row>77</xdr:row>
      <xdr:rowOff>115412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301287"/>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84671</xdr:rowOff>
    </xdr:from>
    <xdr:to>
      <xdr:col>24</xdr:col>
      <xdr:colOff>114300</xdr:colOff>
      <xdr:row>78</xdr:row>
      <xdr:rowOff>14821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171048</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20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92500</xdr:rowOff>
    </xdr:from>
    <xdr:to>
      <xdr:col>20</xdr:col>
      <xdr:colOff>38100</xdr:colOff>
      <xdr:row>78</xdr:row>
      <xdr:rowOff>22650</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2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13777</xdr:rowOff>
    </xdr:from>
    <xdr:ext cx="378565"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8017" y="1338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84386</xdr:rowOff>
    </xdr:from>
    <xdr:to>
      <xdr:col>15</xdr:col>
      <xdr:colOff>101600</xdr:colOff>
      <xdr:row>78</xdr:row>
      <xdr:rowOff>14536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2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5663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3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48837</xdr:rowOff>
    </xdr:from>
    <xdr:to>
      <xdr:col>10</xdr:col>
      <xdr:colOff>165100</xdr:colOff>
      <xdr:row>77</xdr:row>
      <xdr:rowOff>150437</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2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141564</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34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64612</xdr:rowOff>
    </xdr:from>
    <xdr:to>
      <xdr:col>6</xdr:col>
      <xdr:colOff>38100</xdr:colOff>
      <xdr:row>77</xdr:row>
      <xdr:rowOff>166212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2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157339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3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150101</xdr:rowOff>
    </xdr:from>
    <xdr:to>
      <xdr:col>24</xdr:col>
      <xdr:colOff>63500</xdr:colOff>
      <xdr:row>98</xdr:row>
      <xdr:rowOff>31834</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780751"/>
          <a:ext cx="838200" cy="5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31834</xdr:rowOff>
    </xdr:from>
    <xdr:to>
      <xdr:col>19</xdr:col>
      <xdr:colOff>177800</xdr:colOff>
      <xdr:row>98</xdr:row>
      <xdr:rowOff>35523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833934"/>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35523</xdr:rowOff>
    </xdr:from>
    <xdr:to>
      <xdr:col>15</xdr:col>
      <xdr:colOff>50800</xdr:colOff>
      <xdr:row>98</xdr:row>
      <xdr:rowOff>66678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837623"/>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66678</xdr:rowOff>
    </xdr:from>
    <xdr:to>
      <xdr:col>10</xdr:col>
      <xdr:colOff>114300</xdr:colOff>
      <xdr:row>98</xdr:row>
      <xdr:rowOff>109688</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868778"/>
          <a:ext cx="8890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99301</xdr:rowOff>
    </xdr:from>
    <xdr:to>
      <xdr:col>24</xdr:col>
      <xdr:colOff>114300</xdr:colOff>
      <xdr:row>98</xdr:row>
      <xdr:rowOff>29451</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7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77728</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152484</xdr:rowOff>
    </xdr:from>
    <xdr:to>
      <xdr:col>20</xdr:col>
      <xdr:colOff>38100</xdr:colOff>
      <xdr:row>98</xdr:row>
      <xdr:rowOff>82634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73761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87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156173</xdr:rowOff>
    </xdr:from>
    <xdr:to>
      <xdr:col>15</xdr:col>
      <xdr:colOff>101600</xdr:colOff>
      <xdr:row>98</xdr:row>
      <xdr:rowOff>86323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77450</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8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15878</xdr:rowOff>
    </xdr:from>
    <xdr:to>
      <xdr:col>10</xdr:col>
      <xdr:colOff>165100</xdr:colOff>
      <xdr:row>98</xdr:row>
      <xdr:rowOff>117478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8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108605</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9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58888</xdr:rowOff>
    </xdr:from>
    <xdr:to>
      <xdr:col>6</xdr:col>
      <xdr:colOff>38100</xdr:colOff>
      <xdr:row>98</xdr:row>
      <xdr:rowOff>160488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8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151615</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95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129848</xdr:rowOff>
    </xdr:from>
    <xdr:to>
      <xdr:col>55</xdr:col>
      <xdr:colOff>0</xdr:colOff>
      <xdr:row>37</xdr:row>
      <xdr:rowOff>134094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473498"/>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120465</xdr:rowOff>
    </xdr:from>
    <xdr:to>
      <xdr:col>50</xdr:col>
      <xdr:colOff>114300</xdr:colOff>
      <xdr:row>37</xdr:row>
      <xdr:rowOff>129848</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6464115"/>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117537</xdr:rowOff>
    </xdr:from>
    <xdr:to>
      <xdr:col>45</xdr:col>
      <xdr:colOff>177800</xdr:colOff>
      <xdr:row>37</xdr:row>
      <xdr:rowOff>120465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6461187"/>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108066</xdr:rowOff>
    </xdr:from>
    <xdr:to>
      <xdr:col>41</xdr:col>
      <xdr:colOff>50800</xdr:colOff>
      <xdr:row>37</xdr:row>
      <xdr:rowOff>117537</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451716"/>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83294</xdr:rowOff>
    </xdr:from>
    <xdr:to>
      <xdr:col>55</xdr:col>
      <xdr:colOff>50800</xdr:colOff>
      <xdr:row>38</xdr:row>
      <xdr:rowOff>13444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4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61721</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4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79048</xdr:rowOff>
    </xdr:from>
    <xdr:to>
      <xdr:col>50</xdr:col>
      <xdr:colOff>165100</xdr:colOff>
      <xdr:row>38</xdr:row>
      <xdr:rowOff>9198</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326</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5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69665</xdr:rowOff>
    </xdr:from>
    <xdr:to>
      <xdr:col>46</xdr:col>
      <xdr:colOff>38100</xdr:colOff>
      <xdr:row>37</xdr:row>
      <xdr:rowOff>171266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413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162392</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5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66737</xdr:rowOff>
    </xdr:from>
    <xdr:to>
      <xdr:col>41</xdr:col>
      <xdr:colOff>101600</xdr:colOff>
      <xdr:row>37</xdr:row>
      <xdr:rowOff>168337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4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159464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5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57266</xdr:rowOff>
    </xdr:from>
    <xdr:to>
      <xdr:col>36</xdr:col>
      <xdr:colOff>165100</xdr:colOff>
      <xdr:row>37</xdr:row>
      <xdr:rowOff>158866</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4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149993</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4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59175</xdr:rowOff>
    </xdr:from>
    <xdr:to>
      <xdr:col>55</xdr:col>
      <xdr:colOff>0</xdr:colOff>
      <xdr:row>58</xdr:row>
      <xdr:rowOff>71847</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10003275"/>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59175</xdr:rowOff>
    </xdr:from>
    <xdr:to>
      <xdr:col>50</xdr:col>
      <xdr:colOff>114300</xdr:colOff>
      <xdr:row>58</xdr:row>
      <xdr:rowOff>70059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1000327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41932</xdr:rowOff>
    </xdr:from>
    <xdr:to>
      <xdr:col>45</xdr:col>
      <xdr:colOff>177800</xdr:colOff>
      <xdr:row>58</xdr:row>
      <xdr:rowOff>70059</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9986032"/>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41932</xdr:rowOff>
    </xdr:from>
    <xdr:to>
      <xdr:col>41</xdr:col>
      <xdr:colOff>50800</xdr:colOff>
      <xdr:row>58</xdr:row>
      <xdr:rowOff>42918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986032"/>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21047</xdr:rowOff>
    </xdr:from>
    <xdr:to>
      <xdr:col>55</xdr:col>
      <xdr:colOff>50800</xdr:colOff>
      <xdr:row>58</xdr:row>
      <xdr:rowOff>122647</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8375</xdr:rowOff>
    </xdr:from>
    <xdr:to>
      <xdr:col>50</xdr:col>
      <xdr:colOff>165100</xdr:colOff>
      <xdr:row>58</xdr:row>
      <xdr:rowOff>109975</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9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101102</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1004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19259</xdr:rowOff>
    </xdr:from>
    <xdr:to>
      <xdr:col>46</xdr:col>
      <xdr:colOff>38100</xdr:colOff>
      <xdr:row>58</xdr:row>
      <xdr:rowOff>120859</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96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111986</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100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162582</xdr:rowOff>
    </xdr:from>
    <xdr:to>
      <xdr:col>41</xdr:col>
      <xdr:colOff>101600</xdr:colOff>
      <xdr:row>58</xdr:row>
      <xdr:rowOff>92732</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83859</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163568</xdr:rowOff>
    </xdr:from>
    <xdr:to>
      <xdr:col>36</xdr:col>
      <xdr:colOff>165100</xdr:colOff>
      <xdr:row>58</xdr:row>
      <xdr:rowOff>93718</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3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84845</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100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105606</xdr:rowOff>
    </xdr:from>
    <xdr:to>
      <xdr:col>55</xdr:col>
      <xdr:colOff>0</xdr:colOff>
      <xdr:row>78</xdr:row>
      <xdr:rowOff>133930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9639300" y="13478706"/>
          <a:ext cx="8382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105606</xdr:rowOff>
    </xdr:from>
    <xdr:to>
      <xdr:col>50</xdr:col>
      <xdr:colOff>114300</xdr:colOff>
      <xdr:row>78</xdr:row>
      <xdr:rowOff>137215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8750300" y="13478706"/>
          <a:ext cx="889000" cy="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106804</xdr:rowOff>
    </xdr:from>
    <xdr:to>
      <xdr:col>45</xdr:col>
      <xdr:colOff>177800</xdr:colOff>
      <xdr:row>78</xdr:row>
      <xdr:rowOff>137215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7861300" y="13479904"/>
          <a:ext cx="889000" cy="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106804</xdr:rowOff>
    </xdr:from>
    <xdr:to>
      <xdr:col>41</xdr:col>
      <xdr:colOff>50800</xdr:colOff>
      <xdr:row>78</xdr:row>
      <xdr:rowOff>134756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6972300" y="13479904"/>
          <a:ext cx="889000" cy="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83130</xdr:rowOff>
    </xdr:from>
    <xdr:to>
      <xdr:col>55</xdr:col>
      <xdr:colOff>50800</xdr:colOff>
      <xdr:row>79</xdr:row>
      <xdr:rowOff>13280</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54806</xdr:rowOff>
    </xdr:from>
    <xdr:to>
      <xdr:col>50</xdr:col>
      <xdr:colOff>165100</xdr:colOff>
      <xdr:row>78</xdr:row>
      <xdr:rowOff>156406</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147533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5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86415</xdr:rowOff>
    </xdr:from>
    <xdr:to>
      <xdr:col>46</xdr:col>
      <xdr:colOff>38100</xdr:colOff>
      <xdr:row>79</xdr:row>
      <xdr:rowOff>16565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4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7692</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55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56004</xdr:rowOff>
    </xdr:from>
    <xdr:to>
      <xdr:col>41</xdr:col>
      <xdr:colOff>101600</xdr:colOff>
      <xdr:row>78</xdr:row>
      <xdr:rowOff>157604</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148731</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594111" y="13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83956</xdr:rowOff>
    </xdr:from>
    <xdr:to>
      <xdr:col>36</xdr:col>
      <xdr:colOff>165100</xdr:colOff>
      <xdr:row>79</xdr:row>
      <xdr:rowOff>14106</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4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5233</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37428" y="1354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17185</xdr:rowOff>
    </xdr:from>
    <xdr:to>
      <xdr:col>55</xdr:col>
      <xdr:colOff>0</xdr:colOff>
      <xdr:row>98</xdr:row>
      <xdr:rowOff>65625</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819285"/>
          <a:ext cx="8382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163497</xdr:rowOff>
    </xdr:from>
    <xdr:to>
      <xdr:col>50</xdr:col>
      <xdr:colOff>114300</xdr:colOff>
      <xdr:row>98</xdr:row>
      <xdr:rowOff>65625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794147"/>
          <a:ext cx="889000" cy="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163497</xdr:rowOff>
    </xdr:from>
    <xdr:to>
      <xdr:col>45</xdr:col>
      <xdr:colOff>177800</xdr:colOff>
      <xdr:row>98</xdr:row>
      <xdr:rowOff>1854</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79414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170447</xdr:rowOff>
    </xdr:from>
    <xdr:to>
      <xdr:col>41</xdr:col>
      <xdr:colOff>50800</xdr:colOff>
      <xdr:row>98</xdr:row>
      <xdr:rowOff>1854</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680109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137835</xdr:rowOff>
    </xdr:from>
    <xdr:to>
      <xdr:col>55</xdr:col>
      <xdr:colOff>50800</xdr:colOff>
      <xdr:row>98</xdr:row>
      <xdr:rowOff>67985</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116262</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14825</xdr:rowOff>
    </xdr:from>
    <xdr:to>
      <xdr:col>50</xdr:col>
      <xdr:colOff>165100</xdr:colOff>
      <xdr:row>98</xdr:row>
      <xdr:rowOff>116425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107552</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9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112697</xdr:rowOff>
    </xdr:from>
    <xdr:to>
      <xdr:col>46</xdr:col>
      <xdr:colOff>38100</xdr:colOff>
      <xdr:row>98</xdr:row>
      <xdr:rowOff>42847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7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59374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5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122504</xdr:rowOff>
    </xdr:from>
    <xdr:to>
      <xdr:col>41</xdr:col>
      <xdr:colOff>101600</xdr:colOff>
      <xdr:row>98</xdr:row>
      <xdr:rowOff>52654</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69181</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5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119647</xdr:rowOff>
    </xdr:from>
    <xdr:to>
      <xdr:col>36</xdr:col>
      <xdr:colOff>165100</xdr:colOff>
      <xdr:row>98</xdr:row>
      <xdr:rowOff>49797</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7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66324</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5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40476</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27026"/>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40476</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727026"/>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161126</xdr:rowOff>
    </xdr:from>
    <xdr:to>
      <xdr:col>81</xdr:col>
      <xdr:colOff>101600</xdr:colOff>
      <xdr:row>39</xdr:row>
      <xdr:rowOff>91276</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82403</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46428" y="67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50660</xdr:rowOff>
    </xdr:from>
    <xdr:to>
      <xdr:col>85</xdr:col>
      <xdr:colOff>127000</xdr:colOff>
      <xdr:row>75</xdr:row>
      <xdr:rowOff>59613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2909410"/>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18834</xdr:rowOff>
    </xdr:from>
    <xdr:to>
      <xdr:col>81</xdr:col>
      <xdr:colOff>50800</xdr:colOff>
      <xdr:row>75</xdr:row>
      <xdr:rowOff>59613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4592300" y="12877584"/>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18834</xdr:rowOff>
    </xdr:from>
    <xdr:to>
      <xdr:col>76</xdr:col>
      <xdr:colOff>114300</xdr:colOff>
      <xdr:row>75</xdr:row>
      <xdr:rowOff>70345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3703300" y="12877584"/>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131407</xdr:rowOff>
    </xdr:from>
    <xdr:to>
      <xdr:col>71</xdr:col>
      <xdr:colOff>177800</xdr:colOff>
      <xdr:row>75</xdr:row>
      <xdr:rowOff>70345</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814300" y="12818707"/>
          <a:ext cx="889000" cy="1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171310</xdr:rowOff>
    </xdr:from>
    <xdr:to>
      <xdr:col>85</xdr:col>
      <xdr:colOff>177800</xdr:colOff>
      <xdr:row>75</xdr:row>
      <xdr:rowOff>101460</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2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22737</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27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8813</xdr:rowOff>
    </xdr:from>
    <xdr:to>
      <xdr:col>81</xdr:col>
      <xdr:colOff>101600</xdr:colOff>
      <xdr:row>75</xdr:row>
      <xdr:rowOff>110413</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286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126940</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26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139484</xdr:rowOff>
    </xdr:from>
    <xdr:to>
      <xdr:col>76</xdr:col>
      <xdr:colOff>165100</xdr:colOff>
      <xdr:row>75</xdr:row>
      <xdr:rowOff>69634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86161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260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19545</xdr:rowOff>
    </xdr:from>
    <xdr:to>
      <xdr:col>72</xdr:col>
      <xdr:colOff>38100</xdr:colOff>
      <xdr:row>75</xdr:row>
      <xdr:rowOff>121145</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28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137672</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6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80607</xdr:rowOff>
    </xdr:from>
    <xdr:to>
      <xdr:col>67</xdr:col>
      <xdr:colOff>101600</xdr:colOff>
      <xdr:row>75</xdr:row>
      <xdr:rowOff>10757</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27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27284</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5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91439</xdr:rowOff>
    </xdr:from>
    <xdr:to>
      <xdr:col>85</xdr:col>
      <xdr:colOff>127000</xdr:colOff>
      <xdr:row>98</xdr:row>
      <xdr:rowOff>162750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5481300" y="16893539"/>
          <a:ext cx="838200" cy="7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91439</xdr:rowOff>
    </xdr:from>
    <xdr:to>
      <xdr:col>81</xdr:col>
      <xdr:colOff>50800</xdr:colOff>
      <xdr:row>98</xdr:row>
      <xdr:rowOff>106184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4592300" y="16893539"/>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106184</xdr:rowOff>
    </xdr:from>
    <xdr:to>
      <xdr:col>76</xdr:col>
      <xdr:colOff>114300</xdr:colOff>
      <xdr:row>98</xdr:row>
      <xdr:rowOff>125971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908284"/>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150368</xdr:rowOff>
    </xdr:from>
    <xdr:to>
      <xdr:col>71</xdr:col>
      <xdr:colOff>177800</xdr:colOff>
      <xdr:row>98</xdr:row>
      <xdr:rowOff>125971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6781018"/>
          <a:ext cx="889000" cy="1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111950</xdr:rowOff>
    </xdr:from>
    <xdr:to>
      <xdr:col>85</xdr:col>
      <xdr:colOff>177800</xdr:colOff>
      <xdr:row>99</xdr:row>
      <xdr:rowOff>42100</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9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26877</xdr:rowOff>
    </xdr:from>
    <xdr:ext cx="469744"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8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40639</xdr:rowOff>
    </xdr:from>
    <xdr:to>
      <xdr:col>81</xdr:col>
      <xdr:colOff>101600</xdr:colOff>
      <xdr:row>98</xdr:row>
      <xdr:rowOff>142239</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8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133366</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46428"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55384</xdr:rowOff>
    </xdr:from>
    <xdr:to>
      <xdr:col>76</xdr:col>
      <xdr:colOff>165100</xdr:colOff>
      <xdr:row>98</xdr:row>
      <xdr:rowOff>156984</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8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148111</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57428" y="1695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75171</xdr:rowOff>
    </xdr:from>
    <xdr:to>
      <xdr:col>72</xdr:col>
      <xdr:colOff>38100</xdr:colOff>
      <xdr:row>99</xdr:row>
      <xdr:rowOff>5321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8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167898</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68428" y="169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99568</xdr:rowOff>
    </xdr:from>
    <xdr:to>
      <xdr:col>67</xdr:col>
      <xdr:colOff>101600</xdr:colOff>
      <xdr:row>98</xdr:row>
      <xdr:rowOff>29718</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7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46245</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47111" y="165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94597</xdr:rowOff>
    </xdr:from>
    <xdr:to>
      <xdr:col>116</xdr:col>
      <xdr:colOff>63500</xdr:colOff>
      <xdr:row>75</xdr:row>
      <xdr:rowOff>164595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1323300" y="12953347"/>
          <a:ext cx="838200" cy="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164595</xdr:rowOff>
    </xdr:from>
    <xdr:to>
      <xdr:col>111</xdr:col>
      <xdr:colOff>177800</xdr:colOff>
      <xdr:row>76</xdr:row>
      <xdr:rowOff>59232</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0434300" y="13023345"/>
          <a:ext cx="889000" cy="6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40762</xdr:rowOff>
    </xdr:from>
    <xdr:to>
      <xdr:col>107</xdr:col>
      <xdr:colOff>50800</xdr:colOff>
      <xdr:row>76</xdr:row>
      <xdr:rowOff>59232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9545300" y="13070962"/>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11798</xdr:rowOff>
    </xdr:from>
    <xdr:to>
      <xdr:col>102</xdr:col>
      <xdr:colOff>114300</xdr:colOff>
      <xdr:row>76</xdr:row>
      <xdr:rowOff>40762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656300" y="13041998"/>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43797</xdr:rowOff>
    </xdr:from>
    <xdr:to>
      <xdr:col>116</xdr:col>
      <xdr:colOff>114300</xdr:colOff>
      <xdr:row>75</xdr:row>
      <xdr:rowOff>145397</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29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66674</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27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113795</xdr:rowOff>
    </xdr:from>
    <xdr:to>
      <xdr:col>112</xdr:col>
      <xdr:colOff>38100</xdr:colOff>
      <xdr:row>76</xdr:row>
      <xdr:rowOff>43945</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29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60472</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7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8432</xdr:rowOff>
    </xdr:from>
    <xdr:to>
      <xdr:col>107</xdr:col>
      <xdr:colOff>101600</xdr:colOff>
      <xdr:row>76</xdr:row>
      <xdr:rowOff>110032</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30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101159</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31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161412</xdr:rowOff>
    </xdr:from>
    <xdr:to>
      <xdr:col>102</xdr:col>
      <xdr:colOff>165100</xdr:colOff>
      <xdr:row>76</xdr:row>
      <xdr:rowOff>91562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30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82689</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31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132449</xdr:rowOff>
    </xdr:from>
    <xdr:to>
      <xdr:col>98</xdr:col>
      <xdr:colOff>38100</xdr:colOff>
      <xdr:row>76</xdr:row>
      <xdr:rowOff>62598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2991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53725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30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335,555</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67,862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高い水準にある。本町では直営事業が多く、職員数が多いことが要因となっており、行政サービスの提供方法の差異によるものと言える。今後も定員の適正化により人件費の抑制に努めるが、会計年度任用職員制度の導入により増加が見込まれる。繰出金については高齢社会の進展に伴い、介護保険特別会計および後期高齢者医療特別会計繰出金が増加している影響により、住民</a:t>
          </a:r>
          <a:r>
            <a:rPr kumimoji="1" lang="ja-JP" altLang="en-US" sz="1300" i="0">
              <a:latin typeface="ＭＳ Ｐゴシック" panose="020B0600070205080204" pitchFamily="50" charset="-128"/>
              <a:ea typeface="ＭＳ Ｐゴシック" panose="020B0600070205080204" pitchFamily="50" charset="-128"/>
            </a:rPr>
            <a:t>一人当たりのコストは前年度より</a:t>
          </a:r>
          <a:r>
            <a:rPr kumimoji="1" lang="en-US" altLang="ja-JP" sz="1300" i="0">
              <a:latin typeface="ＭＳ Ｐゴシック" panose="020B0600070205080204" pitchFamily="50" charset="-128"/>
              <a:ea typeface="ＭＳ Ｐゴシック" panose="020B0600070205080204" pitchFamily="50" charset="-128"/>
            </a:rPr>
            <a:t>3,062</a:t>
          </a:r>
          <a:r>
            <a:rPr kumimoji="1" lang="ja-JP" altLang="en-US" sz="1300" i="0">
              <a:latin typeface="ＭＳ Ｐゴシック" panose="020B0600070205080204" pitchFamily="50" charset="-128"/>
              <a:ea typeface="ＭＳ Ｐゴシック" panose="020B0600070205080204" pitchFamily="50" charset="-128"/>
            </a:rPr>
            <a:t>円増の</a:t>
          </a:r>
          <a:r>
            <a:rPr kumimoji="1" lang="en-US" altLang="ja-JP" sz="1300" i="0">
              <a:latin typeface="ＭＳ Ｐゴシック" panose="020B0600070205080204" pitchFamily="50" charset="-128"/>
              <a:ea typeface="ＭＳ Ｐゴシック" panose="020B0600070205080204" pitchFamily="50" charset="-128"/>
            </a:rPr>
            <a:t>44,473</a:t>
          </a:r>
          <a:r>
            <a:rPr kumimoji="1" lang="ja-JP" altLang="en-US" sz="1300" i="0">
              <a:latin typeface="ＭＳ Ｐゴシック" panose="020B0600070205080204" pitchFamily="50" charset="-128"/>
              <a:ea typeface="ＭＳ Ｐゴシック" panose="020B0600070205080204" pitchFamily="50" charset="-128"/>
            </a:rPr>
            <a:t>円となった。これらの繰出金は今後も高齢者人口の増加が見込まれることから増加することが想定される。公債費についても、依然として高い水準にあることから、今後は交付税算入のない起債の新規発行を抑制し、高利率の地方債の借換えや繰上償還を推進する。補助費等および普通建設事業は類似団体と比較すると低い水準であるが、山辺・県北西部広域環境衛生組合への参入、不燃ごみ等中継施設の建設により、今後は一時的に大幅に増加する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22,277
22,119
6.14
7,731,205
7,475,167
204,931
4,981,823
11,592,624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135781</xdr:rowOff>
    </xdr:from>
    <xdr:to>
      <xdr:col>24</xdr:col>
      <xdr:colOff>63500</xdr:colOff>
      <xdr:row>34</xdr:row>
      <xdr:rowOff>147864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965081"/>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135781</xdr:rowOff>
    </xdr:from>
    <xdr:to>
      <xdr:col>19</xdr:col>
      <xdr:colOff>177800</xdr:colOff>
      <xdr:row>34</xdr:row>
      <xdr:rowOff>146558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96508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84510</xdr:rowOff>
    </xdr:from>
    <xdr:to>
      <xdr:col>15</xdr:col>
      <xdr:colOff>50800</xdr:colOff>
      <xdr:row>34</xdr:row>
      <xdr:rowOff>146558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91381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31605</xdr:rowOff>
    </xdr:from>
    <xdr:to>
      <xdr:col>10</xdr:col>
      <xdr:colOff>114300</xdr:colOff>
      <xdr:row>34</xdr:row>
      <xdr:rowOff>84510</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860905"/>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97064</xdr:rowOff>
    </xdr:from>
    <xdr:to>
      <xdr:col>24</xdr:col>
      <xdr:colOff>114300</xdr:colOff>
      <xdr:row>35</xdr:row>
      <xdr:rowOff>27214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119941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7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84981</xdr:rowOff>
    </xdr:from>
    <xdr:to>
      <xdr:col>20</xdr:col>
      <xdr:colOff>38100</xdr:colOff>
      <xdr:row>35</xdr:row>
      <xdr:rowOff>15131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31658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8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95758</xdr:rowOff>
    </xdr:from>
    <xdr:to>
      <xdr:col>15</xdr:col>
      <xdr:colOff>101600</xdr:colOff>
      <xdr:row>35</xdr:row>
      <xdr:rowOff>25908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42435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33710</xdr:rowOff>
    </xdr:from>
    <xdr:to>
      <xdr:col>10</xdr:col>
      <xdr:colOff>165100</xdr:colOff>
      <xdr:row>34</xdr:row>
      <xdr:rowOff>135310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151837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63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152255</xdr:rowOff>
    </xdr:from>
    <xdr:to>
      <xdr:col>6</xdr:col>
      <xdr:colOff>38100</xdr:colOff>
      <xdr:row>34</xdr:row>
      <xdr:rowOff>82405</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98932</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8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80133</xdr:rowOff>
    </xdr:from>
    <xdr:to>
      <xdr:col>24</xdr:col>
      <xdr:colOff>63500</xdr:colOff>
      <xdr:row>58</xdr:row>
      <xdr:rowOff>112671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10024233"/>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60169</xdr:rowOff>
    </xdr:from>
    <xdr:to>
      <xdr:col>19</xdr:col>
      <xdr:colOff>177800</xdr:colOff>
      <xdr:row>58</xdr:row>
      <xdr:rowOff>80133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10004269"/>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60169</xdr:rowOff>
    </xdr:from>
    <xdr:to>
      <xdr:col>15</xdr:col>
      <xdr:colOff>50800</xdr:colOff>
      <xdr:row>58</xdr:row>
      <xdr:rowOff>67081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10004269"/>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113247</xdr:rowOff>
    </xdr:from>
    <xdr:to>
      <xdr:col>10</xdr:col>
      <xdr:colOff>114300</xdr:colOff>
      <xdr:row>58</xdr:row>
      <xdr:rowOff>67081</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a:off x="1130300" y="9885897"/>
          <a:ext cx="889000" cy="1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61871</xdr:rowOff>
    </xdr:from>
    <xdr:to>
      <xdr:col>24</xdr:col>
      <xdr:colOff>114300</xdr:colOff>
      <xdr:row>58</xdr:row>
      <xdr:rowOff>163471</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100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40298</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9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29333</xdr:rowOff>
    </xdr:from>
    <xdr:to>
      <xdr:col>20</xdr:col>
      <xdr:colOff>38100</xdr:colOff>
      <xdr:row>58</xdr:row>
      <xdr:rowOff>130933</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9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122060</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10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9369</xdr:rowOff>
    </xdr:from>
    <xdr:to>
      <xdr:col>15</xdr:col>
      <xdr:colOff>101600</xdr:colOff>
      <xdr:row>58</xdr:row>
      <xdr:rowOff>110969</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9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102096</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1004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16281</xdr:rowOff>
    </xdr:from>
    <xdr:to>
      <xdr:col>10</xdr:col>
      <xdr:colOff>165100</xdr:colOff>
      <xdr:row>58</xdr:row>
      <xdr:rowOff>117881</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109008</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100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62447</xdr:rowOff>
    </xdr:from>
    <xdr:to>
      <xdr:col>6</xdr:col>
      <xdr:colOff>38100</xdr:colOff>
      <xdr:row>57</xdr:row>
      <xdr:rowOff>164047</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8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9124</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96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93396</xdr:rowOff>
    </xdr:from>
    <xdr:to>
      <xdr:col>24</xdr:col>
      <xdr:colOff>63500</xdr:colOff>
      <xdr:row>78</xdr:row>
      <xdr:rowOff>9361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3295046"/>
          <a:ext cx="838200" cy="8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9361</xdr:rowOff>
    </xdr:from>
    <xdr:to>
      <xdr:col>19</xdr:col>
      <xdr:colOff>177800</xdr:colOff>
      <xdr:row>78</xdr:row>
      <xdr:rowOff>38061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382461"/>
          <a:ext cx="889000" cy="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38061</xdr:rowOff>
    </xdr:from>
    <xdr:to>
      <xdr:col>15</xdr:col>
      <xdr:colOff>50800</xdr:colOff>
      <xdr:row>78</xdr:row>
      <xdr:rowOff>75933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411161"/>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75933</xdr:rowOff>
    </xdr:from>
    <xdr:to>
      <xdr:col>10</xdr:col>
      <xdr:colOff>114300</xdr:colOff>
      <xdr:row>78</xdr:row>
      <xdr:rowOff>110362</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3449033"/>
          <a:ext cx="889000" cy="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42596</xdr:rowOff>
    </xdr:from>
    <xdr:to>
      <xdr:col>24</xdr:col>
      <xdr:colOff>114300</xdr:colOff>
      <xdr:row>77</xdr:row>
      <xdr:rowOff>144196</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32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21023</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32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130011</xdr:rowOff>
    </xdr:from>
    <xdr:to>
      <xdr:col>20</xdr:col>
      <xdr:colOff>38100</xdr:colOff>
      <xdr:row>78</xdr:row>
      <xdr:rowOff>60161</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51288</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342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158711</xdr:rowOff>
    </xdr:from>
    <xdr:to>
      <xdr:col>15</xdr:col>
      <xdr:colOff>101600</xdr:colOff>
      <xdr:row>78</xdr:row>
      <xdr:rowOff>88861</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3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79988</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345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25133</xdr:rowOff>
    </xdr:from>
    <xdr:to>
      <xdr:col>10</xdr:col>
      <xdr:colOff>165100</xdr:colOff>
      <xdr:row>78</xdr:row>
      <xdr:rowOff>126733</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3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117860</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49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59562</xdr:rowOff>
    </xdr:from>
    <xdr:to>
      <xdr:col>6</xdr:col>
      <xdr:colOff>38100</xdr:colOff>
      <xdr:row>78</xdr:row>
      <xdr:rowOff>161162</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152289</xdr:rowOff>
    </xdr:from>
    <xdr:ext cx="534377"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63111" y="135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42969</xdr:rowOff>
    </xdr:from>
    <xdr:to>
      <xdr:col>24</xdr:col>
      <xdr:colOff>63500</xdr:colOff>
      <xdr:row>98</xdr:row>
      <xdr:rowOff>44422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3797300" y="16845069"/>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10328</xdr:rowOff>
    </xdr:from>
    <xdr:to>
      <xdr:col>19</xdr:col>
      <xdr:colOff>177800</xdr:colOff>
      <xdr:row>98</xdr:row>
      <xdr:rowOff>42969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908300" y="16812428"/>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35116</xdr:rowOff>
    </xdr:from>
    <xdr:to>
      <xdr:col>15</xdr:col>
      <xdr:colOff>50800</xdr:colOff>
      <xdr:row>98</xdr:row>
      <xdr:rowOff>10328</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a:off x="2019300" y="16665766"/>
          <a:ext cx="8890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35116</xdr:rowOff>
    </xdr:from>
    <xdr:to>
      <xdr:col>10</xdr:col>
      <xdr:colOff>114300</xdr:colOff>
      <xdr:row>98</xdr:row>
      <xdr:rowOff>106423</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flipV="1">
          <a:off x="1130300" y="16665766"/>
          <a:ext cx="889000" cy="2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165072</xdr:rowOff>
    </xdr:from>
    <xdr:to>
      <xdr:col>24</xdr:col>
      <xdr:colOff>114300</xdr:colOff>
      <xdr:row>98</xdr:row>
      <xdr:rowOff>95222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16499</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64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163619</xdr:rowOff>
    </xdr:from>
    <xdr:to>
      <xdr:col>20</xdr:col>
      <xdr:colOff>38100</xdr:colOff>
      <xdr:row>98</xdr:row>
      <xdr:rowOff>93769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110296</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65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130978</xdr:rowOff>
    </xdr:from>
    <xdr:to>
      <xdr:col>15</xdr:col>
      <xdr:colOff>101600</xdr:colOff>
      <xdr:row>98</xdr:row>
      <xdr:rowOff>61128</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67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77655</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653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155766</xdr:rowOff>
    </xdr:from>
    <xdr:to>
      <xdr:col>10</xdr:col>
      <xdr:colOff>165100</xdr:colOff>
      <xdr:row>97</xdr:row>
      <xdr:rowOff>85916</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102443</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63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55623</xdr:rowOff>
    </xdr:from>
    <xdr:to>
      <xdr:col>6</xdr:col>
      <xdr:colOff>38100</xdr:colOff>
      <xdr:row>98</xdr:row>
      <xdr:rowOff>157223</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8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148350</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69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122392</xdr:rowOff>
    </xdr:from>
    <xdr:to>
      <xdr:col>55</xdr:col>
      <xdr:colOff>0</xdr:colOff>
      <xdr:row>38</xdr:row>
      <xdr:rowOff>130229</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9639300" y="6637492"/>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130229</xdr:rowOff>
    </xdr:from>
    <xdr:to>
      <xdr:col>50</xdr:col>
      <xdr:colOff>114300</xdr:colOff>
      <xdr:row>38</xdr:row>
      <xdr:rowOff>141986</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8750300" y="6645329"/>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141986</xdr:rowOff>
    </xdr:from>
    <xdr:to>
      <xdr:col>45</xdr:col>
      <xdr:colOff>177800</xdr:colOff>
      <xdr:row>38</xdr:row>
      <xdr:rowOff>142966</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7861300" y="665708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142966</xdr:rowOff>
    </xdr:from>
    <xdr:to>
      <xdr:col>41</xdr:col>
      <xdr:colOff>50800</xdr:colOff>
      <xdr:row>38</xdr:row>
      <xdr:rowOff>143619</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flipV="1">
          <a:off x="6972300" y="665806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71592</xdr:rowOff>
    </xdr:from>
    <xdr:to>
      <xdr:col>55</xdr:col>
      <xdr:colOff>50800</xdr:colOff>
      <xdr:row>39</xdr:row>
      <xdr:rowOff>1742</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94469</xdr:rowOff>
    </xdr:from>
    <xdr:ext cx="378565"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643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79429</xdr:rowOff>
    </xdr:from>
    <xdr:to>
      <xdr:col>50</xdr:col>
      <xdr:colOff>165100</xdr:colOff>
      <xdr:row>39</xdr:row>
      <xdr:rowOff>9579</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26106</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50017" y="6369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12463</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61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92166</xdr:rowOff>
    </xdr:from>
    <xdr:to>
      <xdr:col>41</xdr:col>
      <xdr:colOff>101600</xdr:colOff>
      <xdr:row>39</xdr:row>
      <xdr:rowOff>22316</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13443</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672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92819</xdr:rowOff>
    </xdr:from>
    <xdr:to>
      <xdr:col>36</xdr:col>
      <xdr:colOff>165100</xdr:colOff>
      <xdr:row>39</xdr:row>
      <xdr:rowOff>22969</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66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14096</xdr:rowOff>
    </xdr:from>
    <xdr:ext cx="378565"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783017" y="67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61911</xdr:rowOff>
    </xdr:from>
    <xdr:to>
      <xdr:col>55</xdr:col>
      <xdr:colOff>0</xdr:colOff>
      <xdr:row>59</xdr:row>
      <xdr:rowOff>62254</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9639300" y="10177461"/>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62254</xdr:rowOff>
    </xdr:from>
    <xdr:to>
      <xdr:col>50</xdr:col>
      <xdr:colOff>114300</xdr:colOff>
      <xdr:row>59</xdr:row>
      <xdr:rowOff>79284</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8750300" y="1017780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79284</xdr:rowOff>
    </xdr:from>
    <xdr:to>
      <xdr:col>45</xdr:col>
      <xdr:colOff>177800</xdr:colOff>
      <xdr:row>59</xdr:row>
      <xdr:rowOff>81080</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flipV="1">
          <a:off x="7861300" y="1019483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69046</xdr:rowOff>
    </xdr:from>
    <xdr:to>
      <xdr:col>41</xdr:col>
      <xdr:colOff>50800</xdr:colOff>
      <xdr:row>59</xdr:row>
      <xdr:rowOff>81080</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a:off x="6972300" y="10184596"/>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11111</xdr:rowOff>
    </xdr:from>
    <xdr:to>
      <xdr:col>55</xdr:col>
      <xdr:colOff>50800</xdr:colOff>
      <xdr:row>59</xdr:row>
      <xdr:rowOff>112711</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10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97488</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100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11454</xdr:rowOff>
    </xdr:from>
    <xdr:to>
      <xdr:col>50</xdr:col>
      <xdr:colOff>165100</xdr:colOff>
      <xdr:row>59</xdr:row>
      <xdr:rowOff>113054</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101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104181</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404428" y="1021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28484</xdr:rowOff>
    </xdr:from>
    <xdr:to>
      <xdr:col>46</xdr:col>
      <xdr:colOff>38100</xdr:colOff>
      <xdr:row>59</xdr:row>
      <xdr:rowOff>130084</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10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121211</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30280</xdr:rowOff>
    </xdr:from>
    <xdr:to>
      <xdr:col>41</xdr:col>
      <xdr:colOff>101600</xdr:colOff>
      <xdr:row>59</xdr:row>
      <xdr:rowOff>131880</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101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123007</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1023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18246</xdr:rowOff>
    </xdr:from>
    <xdr:to>
      <xdr:col>36</xdr:col>
      <xdr:colOff>165100</xdr:colOff>
      <xdr:row>59</xdr:row>
      <xdr:rowOff>119846</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101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110973</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102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xmlns=""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xmlns=""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xmlns=""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87100</xdr:rowOff>
    </xdr:from>
    <xdr:to>
      <xdr:col>55</xdr:col>
      <xdr:colOff>0</xdr:colOff>
      <xdr:row>79</xdr:row>
      <xdr:rowOff>98279</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9639300" y="13631650"/>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xmlns=""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97768</xdr:rowOff>
    </xdr:from>
    <xdr:to>
      <xdr:col>50</xdr:col>
      <xdr:colOff>114300</xdr:colOff>
      <xdr:row>79</xdr:row>
      <xdr:rowOff>98279</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a:off x="8750300" y="13642318"/>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97768</xdr:rowOff>
    </xdr:from>
    <xdr:to>
      <xdr:col>45</xdr:col>
      <xdr:colOff>177800</xdr:colOff>
      <xdr:row>79</xdr:row>
      <xdr:rowOff>98301</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flipV="1">
          <a:off x="7861300" y="136423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98236</xdr:rowOff>
    </xdr:from>
    <xdr:to>
      <xdr:col>41</xdr:col>
      <xdr:colOff>50800</xdr:colOff>
      <xdr:row>79</xdr:row>
      <xdr:rowOff>98301</xdr:rowOff>
    </xdr:to>
    <xdr:cxnSp macro="">
      <xdr:nvCxnSpPr>
        <xdr:cNvPr id="427" name="直線コネクタ 426">
          <a:extLst>
            <a:ext uri="{FF2B5EF4-FFF2-40B4-BE49-F238E27FC236}">
              <a16:creationId xmlns:a16="http://schemas.microsoft.com/office/drawing/2014/main" xmlns="" id="{00000000-0008-0000-0700-0000AB010000}"/>
            </a:ext>
          </a:extLst>
        </xdr:cNvPr>
        <xdr:cNvCxnSpPr/>
      </xdr:nvCxnSpPr>
      <xdr:spPr>
        <a:xfrm>
          <a:off x="6972300" y="1364278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xmlns=""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xmlns=""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36300</xdr:rowOff>
    </xdr:from>
    <xdr:to>
      <xdr:col>55</xdr:col>
      <xdr:colOff>50800</xdr:colOff>
      <xdr:row>79</xdr:row>
      <xdr:rowOff>137900</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10426700" y="135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a:extLst>
            <a:ext uri="{FF2B5EF4-FFF2-40B4-BE49-F238E27FC236}">
              <a16:creationId xmlns:a16="http://schemas.microsoft.com/office/drawing/2014/main" xmlns="" id="{00000000-0008-0000-0700-0000B6010000}"/>
            </a:ext>
          </a:extLst>
        </xdr:cNvPr>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47479</xdr:rowOff>
    </xdr:from>
    <xdr:to>
      <xdr:col>50</xdr:col>
      <xdr:colOff>165100</xdr:colOff>
      <xdr:row>79</xdr:row>
      <xdr:rowOff>149079</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9588500" y="13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140206</xdr:rowOff>
    </xdr:from>
    <xdr:ext cx="313932"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9482333" y="13684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46968</xdr:rowOff>
    </xdr:from>
    <xdr:to>
      <xdr:col>46</xdr:col>
      <xdr:colOff>38100</xdr:colOff>
      <xdr:row>79</xdr:row>
      <xdr:rowOff>148568</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86995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139695</xdr:rowOff>
    </xdr:from>
    <xdr:ext cx="378565"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8561017" y="13684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47501</xdr:rowOff>
    </xdr:from>
    <xdr:to>
      <xdr:col>41</xdr:col>
      <xdr:colOff>101600</xdr:colOff>
      <xdr:row>79</xdr:row>
      <xdr:rowOff>149101</xdr:rowOff>
    </xdr:to>
    <xdr:sp macro="" textlink="">
      <xdr:nvSpPr>
        <xdr:cNvPr id="443" name="楕円 442">
          <a:extLst>
            <a:ext uri="{FF2B5EF4-FFF2-40B4-BE49-F238E27FC236}">
              <a16:creationId xmlns:a16="http://schemas.microsoft.com/office/drawing/2014/main" xmlns="" id="{00000000-0008-0000-0700-0000BB010000}"/>
            </a:ext>
          </a:extLst>
        </xdr:cNvPr>
        <xdr:cNvSpPr/>
      </xdr:nvSpPr>
      <xdr:spPr>
        <a:xfrm>
          <a:off x="7810500" y="1359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140228</xdr:rowOff>
    </xdr:from>
    <xdr:ext cx="31393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7704333" y="13684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47436</xdr:rowOff>
    </xdr:from>
    <xdr:to>
      <xdr:col>36</xdr:col>
      <xdr:colOff>165100</xdr:colOff>
      <xdr:row>79</xdr:row>
      <xdr:rowOff>149036</xdr:rowOff>
    </xdr:to>
    <xdr:sp macro="" textlink="">
      <xdr:nvSpPr>
        <xdr:cNvPr id="445" name="楕円 444">
          <a:extLst>
            <a:ext uri="{FF2B5EF4-FFF2-40B4-BE49-F238E27FC236}">
              <a16:creationId xmlns:a16="http://schemas.microsoft.com/office/drawing/2014/main" xmlns="" id="{00000000-0008-0000-0700-0000BD010000}"/>
            </a:ext>
          </a:extLst>
        </xdr:cNvPr>
        <xdr:cNvSpPr/>
      </xdr:nvSpPr>
      <xdr:spPr>
        <a:xfrm>
          <a:off x="6921500" y="135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140163</xdr:rowOff>
    </xdr:from>
    <xdr:ext cx="31393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815333" y="13684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xmlns=""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xmlns=""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68825</xdr:rowOff>
    </xdr:from>
    <xdr:to>
      <xdr:col>55</xdr:col>
      <xdr:colOff>0</xdr:colOff>
      <xdr:row>98</xdr:row>
      <xdr:rowOff>70146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9639300" y="16870925"/>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70146</xdr:rowOff>
    </xdr:from>
    <xdr:to>
      <xdr:col>50</xdr:col>
      <xdr:colOff>114300</xdr:colOff>
      <xdr:row>98</xdr:row>
      <xdr:rowOff>83604</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8750300" y="16872246"/>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80759</xdr:rowOff>
    </xdr:from>
    <xdr:to>
      <xdr:col>45</xdr:col>
      <xdr:colOff>177800</xdr:colOff>
      <xdr:row>98</xdr:row>
      <xdr:rowOff>83604</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7861300" y="16882859"/>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76205</xdr:rowOff>
    </xdr:from>
    <xdr:to>
      <xdr:col>41</xdr:col>
      <xdr:colOff>50800</xdr:colOff>
      <xdr:row>98</xdr:row>
      <xdr:rowOff>80759</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a:off x="6972300" y="16878305"/>
          <a:ext cx="8890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18025</xdr:rowOff>
    </xdr:from>
    <xdr:to>
      <xdr:col>55</xdr:col>
      <xdr:colOff>50800</xdr:colOff>
      <xdr:row>98</xdr:row>
      <xdr:rowOff>119625</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8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19346</xdr:rowOff>
    </xdr:from>
    <xdr:to>
      <xdr:col>50</xdr:col>
      <xdr:colOff>165100</xdr:colOff>
      <xdr:row>98</xdr:row>
      <xdr:rowOff>120946</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8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112073</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91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32804</xdr:rowOff>
    </xdr:from>
    <xdr:to>
      <xdr:col>46</xdr:col>
      <xdr:colOff>38100</xdr:colOff>
      <xdr:row>98</xdr:row>
      <xdr:rowOff>134404</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125531</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9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29959</xdr:rowOff>
    </xdr:from>
    <xdr:to>
      <xdr:col>41</xdr:col>
      <xdr:colOff>101600</xdr:colOff>
      <xdr:row>98</xdr:row>
      <xdr:rowOff>131559</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8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122686</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25405</xdr:rowOff>
    </xdr:from>
    <xdr:to>
      <xdr:col>36</xdr:col>
      <xdr:colOff>165100</xdr:colOff>
      <xdr:row>98</xdr:row>
      <xdr:rowOff>127005</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2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118132</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xmlns=""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xmlns=""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xmlns=""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42316</xdr:rowOff>
    </xdr:from>
    <xdr:to>
      <xdr:col>85</xdr:col>
      <xdr:colOff>127000</xdr:colOff>
      <xdr:row>38</xdr:row>
      <xdr:rowOff>63538</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5481300" y="6557416"/>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xmlns=""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42316</xdr:rowOff>
    </xdr:from>
    <xdr:to>
      <xdr:col>81</xdr:col>
      <xdr:colOff>50800</xdr:colOff>
      <xdr:row>38</xdr:row>
      <xdr:rowOff>115164</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4592300" y="6557416"/>
          <a:ext cx="889000" cy="7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149530</xdr:rowOff>
    </xdr:from>
    <xdr:to>
      <xdr:col>76</xdr:col>
      <xdr:colOff>114300</xdr:colOff>
      <xdr:row>38</xdr:row>
      <xdr:rowOff>115164</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a:off x="13703300" y="6150280"/>
          <a:ext cx="889000" cy="4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149530</xdr:rowOff>
    </xdr:from>
    <xdr:to>
      <xdr:col>71</xdr:col>
      <xdr:colOff>177800</xdr:colOff>
      <xdr:row>38</xdr:row>
      <xdr:rowOff>86398</xdr:rowOff>
    </xdr:to>
    <xdr:cxnSp macro="">
      <xdr:nvCxnSpPr>
        <xdr:cNvPr id="540" name="直線コネクタ 539">
          <a:extLst>
            <a:ext uri="{FF2B5EF4-FFF2-40B4-BE49-F238E27FC236}">
              <a16:creationId xmlns:a16="http://schemas.microsoft.com/office/drawing/2014/main" xmlns="" id="{00000000-0008-0000-0700-00001C020000}"/>
            </a:ext>
          </a:extLst>
        </xdr:cNvPr>
        <xdr:cNvCxnSpPr/>
      </xdr:nvCxnSpPr>
      <xdr:spPr>
        <a:xfrm flipV="1">
          <a:off x="12814300" y="6150280"/>
          <a:ext cx="889000" cy="45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xmlns=""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12738</xdr:rowOff>
    </xdr:from>
    <xdr:to>
      <xdr:col>85</xdr:col>
      <xdr:colOff>177800</xdr:colOff>
      <xdr:row>38</xdr:row>
      <xdr:rowOff>114338</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62687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162615</xdr:rowOff>
    </xdr:from>
    <xdr:ext cx="534377" cy="259045"/>
    <xdr:sp macro="" textlink="">
      <xdr:nvSpPr>
        <xdr:cNvPr id="551" name="消防費該当値テキスト">
          <a:extLst>
            <a:ext uri="{FF2B5EF4-FFF2-40B4-BE49-F238E27FC236}">
              <a16:creationId xmlns:a16="http://schemas.microsoft.com/office/drawing/2014/main" xmlns="" id="{00000000-0008-0000-0700-000027020000}"/>
            </a:ext>
          </a:extLst>
        </xdr:cNvPr>
        <xdr:cNvSpPr txBox="1"/>
      </xdr:nvSpPr>
      <xdr:spPr>
        <a:xfrm>
          <a:off x="16370300" y="6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162966</xdr:rowOff>
    </xdr:from>
    <xdr:to>
      <xdr:col>81</xdr:col>
      <xdr:colOff>101600</xdr:colOff>
      <xdr:row>38</xdr:row>
      <xdr:rowOff>93116</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5430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84243</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5214111" y="65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64364</xdr:rowOff>
    </xdr:from>
    <xdr:to>
      <xdr:col>76</xdr:col>
      <xdr:colOff>165100</xdr:colOff>
      <xdr:row>38</xdr:row>
      <xdr:rowOff>165964</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4541500" y="6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157091</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4325111" y="6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98730</xdr:rowOff>
    </xdr:from>
    <xdr:to>
      <xdr:col>72</xdr:col>
      <xdr:colOff>38100</xdr:colOff>
      <xdr:row>36</xdr:row>
      <xdr:rowOff>28880</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3652500" y="60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45407</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3436111" y="58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35598</xdr:rowOff>
    </xdr:from>
    <xdr:to>
      <xdr:col>67</xdr:col>
      <xdr:colOff>101600</xdr:colOff>
      <xdr:row>38</xdr:row>
      <xdr:rowOff>137198</xdr:rowOff>
    </xdr:to>
    <xdr:sp macro="" textlink="">
      <xdr:nvSpPr>
        <xdr:cNvPr id="558" name="楕円 557">
          <a:extLst>
            <a:ext uri="{FF2B5EF4-FFF2-40B4-BE49-F238E27FC236}">
              <a16:creationId xmlns:a16="http://schemas.microsoft.com/office/drawing/2014/main" xmlns="" id="{00000000-0008-0000-0700-00002E020000}"/>
            </a:ext>
          </a:extLst>
        </xdr:cNvPr>
        <xdr:cNvSpPr/>
      </xdr:nvSpPr>
      <xdr:spPr>
        <a:xfrm>
          <a:off x="12763500" y="65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128325</xdr:rowOff>
    </xdr:from>
    <xdr:ext cx="534377"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547111" y="66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xmlns=""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xmlns=""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xmlns=""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91999</xdr:rowOff>
    </xdr:from>
    <xdr:to>
      <xdr:col>85</xdr:col>
      <xdr:colOff>127000</xdr:colOff>
      <xdr:row>59</xdr:row>
      <xdr:rowOff>19380</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5481300" y="10036099"/>
          <a:ext cx="838200" cy="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xmlns=""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79828</xdr:rowOff>
    </xdr:from>
    <xdr:to>
      <xdr:col>81</xdr:col>
      <xdr:colOff>50800</xdr:colOff>
      <xdr:row>58</xdr:row>
      <xdr:rowOff>91999</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4592300" y="10023928"/>
          <a:ext cx="889000" cy="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79828</xdr:rowOff>
    </xdr:from>
    <xdr:to>
      <xdr:col>76</xdr:col>
      <xdr:colOff>114300</xdr:colOff>
      <xdr:row>59</xdr:row>
      <xdr:rowOff>67288</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3703300" y="10023928"/>
          <a:ext cx="889000" cy="1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168895</xdr:rowOff>
    </xdr:from>
    <xdr:to>
      <xdr:col>71</xdr:col>
      <xdr:colOff>177800</xdr:colOff>
      <xdr:row>59</xdr:row>
      <xdr:rowOff>67288</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a:off x="12814300" y="9941545"/>
          <a:ext cx="889000" cy="2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xmlns=""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xmlns=""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140030</xdr:rowOff>
    </xdr:from>
    <xdr:to>
      <xdr:col>85</xdr:col>
      <xdr:colOff>177800</xdr:colOff>
      <xdr:row>59</xdr:row>
      <xdr:rowOff>70180</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6268700" y="100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118457</xdr:rowOff>
    </xdr:from>
    <xdr:ext cx="534377" cy="259045"/>
    <xdr:sp macro="" textlink="">
      <xdr:nvSpPr>
        <xdr:cNvPr id="611" name="教育費該当値テキスト">
          <a:extLst>
            <a:ext uri="{FF2B5EF4-FFF2-40B4-BE49-F238E27FC236}">
              <a16:creationId xmlns:a16="http://schemas.microsoft.com/office/drawing/2014/main" xmlns="" id="{00000000-0008-0000-0700-000063020000}"/>
            </a:ext>
          </a:extLst>
        </xdr:cNvPr>
        <xdr:cNvSpPr txBox="1"/>
      </xdr:nvSpPr>
      <xdr:spPr>
        <a:xfrm>
          <a:off x="16370300" y="100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41199</xdr:rowOff>
    </xdr:from>
    <xdr:to>
      <xdr:col>81</xdr:col>
      <xdr:colOff>101600</xdr:colOff>
      <xdr:row>58</xdr:row>
      <xdr:rowOff>142799</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5430500" y="99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159326</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5214111" y="97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29028</xdr:rowOff>
    </xdr:from>
    <xdr:to>
      <xdr:col>76</xdr:col>
      <xdr:colOff>165100</xdr:colOff>
      <xdr:row>58</xdr:row>
      <xdr:rowOff>130628</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4541500" y="99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121755</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4325111" y="100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16488</xdr:rowOff>
    </xdr:from>
    <xdr:to>
      <xdr:col>72</xdr:col>
      <xdr:colOff>38100</xdr:colOff>
      <xdr:row>59</xdr:row>
      <xdr:rowOff>118088</xdr:rowOff>
    </xdr:to>
    <xdr:sp macro="" textlink="">
      <xdr:nvSpPr>
        <xdr:cNvPr id="616" name="楕円 615">
          <a:extLst>
            <a:ext uri="{FF2B5EF4-FFF2-40B4-BE49-F238E27FC236}">
              <a16:creationId xmlns:a16="http://schemas.microsoft.com/office/drawing/2014/main" xmlns="" id="{00000000-0008-0000-0700-000068020000}"/>
            </a:ext>
          </a:extLst>
        </xdr:cNvPr>
        <xdr:cNvSpPr/>
      </xdr:nvSpPr>
      <xdr:spPr>
        <a:xfrm>
          <a:off x="13652500" y="101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109215</xdr:rowOff>
    </xdr:from>
    <xdr:ext cx="534377"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3436111" y="1022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118095</xdr:rowOff>
    </xdr:from>
    <xdr:to>
      <xdr:col>67</xdr:col>
      <xdr:colOff>101600</xdr:colOff>
      <xdr:row>58</xdr:row>
      <xdr:rowOff>48245</xdr:rowOff>
    </xdr:to>
    <xdr:sp macro="" textlink="">
      <xdr:nvSpPr>
        <xdr:cNvPr id="618" name="楕円 617">
          <a:extLst>
            <a:ext uri="{FF2B5EF4-FFF2-40B4-BE49-F238E27FC236}">
              <a16:creationId xmlns:a16="http://schemas.microsoft.com/office/drawing/2014/main" xmlns="" id="{00000000-0008-0000-0700-00006A020000}"/>
            </a:ext>
          </a:extLst>
        </xdr:cNvPr>
        <xdr:cNvSpPr/>
      </xdr:nvSpPr>
      <xdr:spPr>
        <a:xfrm>
          <a:off x="12763500" y="98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64772</xdr:rowOff>
    </xdr:from>
    <xdr:ext cx="534377"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547111" y="966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xmlns=""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xmlns=""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xmlns=""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40477</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5481300" y="13585027"/>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xmlns=""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40477</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4592300" y="13585027"/>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xmlns=""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xmlns=""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161127</xdr:rowOff>
    </xdr:from>
    <xdr:to>
      <xdr:col>81</xdr:col>
      <xdr:colOff>101600</xdr:colOff>
      <xdr:row>79</xdr:row>
      <xdr:rowOff>91277</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5430500" y="135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82404</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5246428" y="136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xmlns=""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50660</xdr:rowOff>
    </xdr:from>
    <xdr:to>
      <xdr:col>85</xdr:col>
      <xdr:colOff>127000</xdr:colOff>
      <xdr:row>95</xdr:row>
      <xdr:rowOff>59613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338410"/>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18835</xdr:rowOff>
    </xdr:from>
    <xdr:to>
      <xdr:col>81</xdr:col>
      <xdr:colOff>50800</xdr:colOff>
      <xdr:row>95</xdr:row>
      <xdr:rowOff>59613</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4592300" y="16306585"/>
          <a:ext cx="889000" cy="4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18835</xdr:rowOff>
    </xdr:from>
    <xdr:to>
      <xdr:col>76</xdr:col>
      <xdr:colOff>114300</xdr:colOff>
      <xdr:row>95</xdr:row>
      <xdr:rowOff>70345</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flipV="1">
          <a:off x="13703300" y="16306585"/>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131407</xdr:rowOff>
    </xdr:from>
    <xdr:to>
      <xdr:col>71</xdr:col>
      <xdr:colOff>177800</xdr:colOff>
      <xdr:row>95</xdr:row>
      <xdr:rowOff>70345</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2814300" y="16247707"/>
          <a:ext cx="889000" cy="1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171310</xdr:rowOff>
    </xdr:from>
    <xdr:to>
      <xdr:col>85</xdr:col>
      <xdr:colOff>177800</xdr:colOff>
      <xdr:row>95</xdr:row>
      <xdr:rowOff>101460</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2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22737</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1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8813</xdr:rowOff>
    </xdr:from>
    <xdr:to>
      <xdr:col>81</xdr:col>
      <xdr:colOff>101600</xdr:colOff>
      <xdr:row>95</xdr:row>
      <xdr:rowOff>110413</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2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126940</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0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139485</xdr:rowOff>
    </xdr:from>
    <xdr:to>
      <xdr:col>76</xdr:col>
      <xdr:colOff>165100</xdr:colOff>
      <xdr:row>95</xdr:row>
      <xdr:rowOff>69635</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2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86162</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0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19545</xdr:rowOff>
    </xdr:from>
    <xdr:to>
      <xdr:col>72</xdr:col>
      <xdr:colOff>38100</xdr:colOff>
      <xdr:row>95</xdr:row>
      <xdr:rowOff>121145</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3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137672</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0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80607</xdr:rowOff>
    </xdr:from>
    <xdr:to>
      <xdr:col>67</xdr:col>
      <xdr:colOff>101600</xdr:colOff>
      <xdr:row>95</xdr:row>
      <xdr:rowOff>10757</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1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27284</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59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xmlns=""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xmlns=""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xmlns=""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xmlns=""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xmlns=""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民生費の住民一人当たりのコストは類似団体と比較すると低い数値であるが上昇傾向にあり、今年度は</a:t>
          </a:r>
          <a:r>
            <a:rPr kumimoji="1" lang="en-US" altLang="ja-JP" sz="1300">
              <a:latin typeface="ＭＳ Ｐゴシック" panose="020B0600070205080204" pitchFamily="50" charset="-128"/>
              <a:ea typeface="ＭＳ Ｐゴシック" panose="020B0600070205080204" pitchFamily="50" charset="-128"/>
            </a:rPr>
            <a:t>113,146</a:t>
          </a:r>
          <a:r>
            <a:rPr kumimoji="1" lang="ja-JP" altLang="en-US" sz="1300">
              <a:latin typeface="ＭＳ Ｐゴシック" panose="020B0600070205080204" pitchFamily="50" charset="-128"/>
              <a:ea typeface="ＭＳ Ｐゴシック" panose="020B0600070205080204" pitchFamily="50" charset="-128"/>
            </a:rPr>
            <a:t>円となった。主な増加要因として、障害福祉サービスの利用者増や高齢化に伴う介護保険や後期高齢者医療費などの社会保障経費の増加が挙げられる。教育費の住民一人当たりのコストは前年度より減少しており</a:t>
          </a:r>
          <a:r>
            <a:rPr kumimoji="1" lang="en-US" altLang="ja-JP" sz="1300">
              <a:latin typeface="ＭＳ Ｐゴシック" panose="020B0600070205080204" pitchFamily="50" charset="-128"/>
              <a:ea typeface="ＭＳ Ｐゴシック" panose="020B0600070205080204" pitchFamily="50" charset="-128"/>
            </a:rPr>
            <a:t>37,303</a:t>
          </a:r>
          <a:r>
            <a:rPr kumimoji="1" lang="ja-JP" altLang="en-US" sz="1300">
              <a:latin typeface="ＭＳ Ｐゴシック" panose="020B0600070205080204" pitchFamily="50" charset="-128"/>
              <a:ea typeface="ＭＳ Ｐゴシック" panose="020B0600070205080204" pitchFamily="50" charset="-128"/>
            </a:rPr>
            <a:t>円となった。こちらも類似団体と比較すると低い数値であるが、今後、少子化の影響により統廃合を含めた学校適正化を進めていくため、一時的にコストの増が見込まれるが将来的に経常コストは減少していく見込みであ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33,835</a:t>
          </a:r>
          <a:r>
            <a:rPr kumimoji="1" lang="ja-JP" altLang="en-US" sz="1300">
              <a:latin typeface="ＭＳ Ｐゴシック" panose="020B0600070205080204" pitchFamily="50" charset="-128"/>
              <a:ea typeface="ＭＳ Ｐゴシック" panose="020B0600070205080204" pitchFamily="50" charset="-128"/>
            </a:rPr>
            <a:t>円となり、前年度と比較すると微減しているが、今後はごみ処理の広域化を目的とする山辺・県北西部広域環境衛生組合への参入により多額の建設負担金を要する見込みであること、また塵埃焼却場の操業停止による解体費用、それに伴う不燃ごみ等中継施設の建設を予定して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年度にかけては大幅なコストの増加が想定される。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財政調整基金は近年、経常収支比率の上昇により減少傾向であるが、災害などの臨時財政需要に備えるため標準財政規模の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を目安として維持していくように努める。</a:t>
          </a:r>
        </a:p>
        <a:p>
          <a:r>
            <a:rPr kumimoji="1" lang="ja-JP" altLang="en-US" sz="1300">
              <a:latin typeface="ＭＳ ゴシック" pitchFamily="49" charset="-128"/>
              <a:ea typeface="ＭＳ ゴシック" pitchFamily="49" charset="-128"/>
            </a:rPr>
            <a:t>実質収支比率は前年度から増加しているが、更なる収支確保には適正な歳入予算の見積りが重要になると考えている。</a:t>
          </a:r>
        </a:p>
        <a:p>
          <a:r>
            <a:rPr kumimoji="1" lang="ja-JP" altLang="en-US" sz="1300">
              <a:latin typeface="ＭＳ ゴシック" pitchFamily="49" charset="-128"/>
              <a:ea typeface="ＭＳ ゴシック" pitchFamily="49" charset="-128"/>
            </a:rPr>
            <a:t>実質単年度収支は単年度収支が黒字となり、財政調整基金の取り崩しが減少しているため、前年度から標準財政規模比が</a:t>
          </a:r>
          <a:r>
            <a:rPr kumimoji="1" lang="en-US" altLang="ja-JP" sz="1300">
              <a:latin typeface="ＭＳ ゴシック" pitchFamily="49" charset="-128"/>
              <a:ea typeface="ＭＳ ゴシック" pitchFamily="49" charset="-128"/>
            </a:rPr>
            <a:t>0.15%</a:t>
          </a:r>
          <a:r>
            <a:rPr kumimoji="1" lang="ja-JP" altLang="en-US" sz="1300">
              <a:latin typeface="ＭＳ ゴシック" pitchFamily="49" charset="-128"/>
              <a:ea typeface="ＭＳ ゴシック" pitchFamily="49" charset="-128"/>
            </a:rPr>
            <a:t>上昇している。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連結実質赤字比率に係る各会計において、黒字額の大部分を水道事業会計が占めている。水道事業会計の経常収支比率は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％以上を維持しており、類似団体と比較しても高い水準にある。また、毎年度の剰余金により黒字額が増加している。今後も全ての会計において、財政の健全化を図り、連結実質赤字比率の安定に努める。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7731205</v>
      </c>
      <c r="BO4" s="424"/>
      <c r="BP4" s="424"/>
      <c r="BQ4" s="424"/>
      <c r="BR4" s="424"/>
      <c r="BS4" s="424"/>
      <c r="BT4" s="424"/>
      <c r="BU4" s="425"/>
      <c r="BV4" s="423">
        <v>7823799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4.0999999999999996</v>
      </c>
      <c r="CU4" s="608"/>
      <c r="CV4" s="608"/>
      <c r="CW4" s="608"/>
      <c r="CX4" s="608"/>
      <c r="CY4" s="608"/>
      <c r="CZ4" s="608"/>
      <c r="DA4" s="609"/>
      <c r="DB4" s="607">
        <v>2.7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7475167</v>
      </c>
      <c r="BO5" s="429"/>
      <c r="BP5" s="429"/>
      <c r="BQ5" s="429"/>
      <c r="BR5" s="429"/>
      <c r="BS5" s="429"/>
      <c r="BT5" s="429"/>
      <c r="BU5" s="430"/>
      <c r="BV5" s="428">
        <v>7644677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99.3</v>
      </c>
      <c r="CU5" s="399"/>
      <c r="CV5" s="399"/>
      <c r="CW5" s="399"/>
      <c r="CX5" s="399"/>
      <c r="CY5" s="399"/>
      <c r="CZ5" s="399"/>
      <c r="DA5" s="400"/>
      <c r="DB5" s="398">
        <v>97.5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256038</v>
      </c>
      <c r="BO6" s="429"/>
      <c r="BP6" s="429"/>
      <c r="BQ6" s="429"/>
      <c r="BR6" s="429"/>
      <c r="BS6" s="429"/>
      <c r="BT6" s="429"/>
      <c r="BU6" s="430"/>
      <c r="BV6" s="428">
        <v>179122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104</v>
      </c>
      <c r="CU6" s="582"/>
      <c r="CV6" s="582"/>
      <c r="CW6" s="582"/>
      <c r="CX6" s="582"/>
      <c r="CY6" s="582"/>
      <c r="CZ6" s="582"/>
      <c r="DA6" s="583"/>
      <c r="DB6" s="581">
        <v>103.2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51107</v>
      </c>
      <c r="BO7" s="429"/>
      <c r="BP7" s="429"/>
      <c r="BQ7" s="429"/>
      <c r="BR7" s="429"/>
      <c r="BS7" s="429"/>
      <c r="BT7" s="429"/>
      <c r="BU7" s="430"/>
      <c r="BV7" s="428">
        <v>46636</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4981823</v>
      </c>
      <c r="CU7" s="429"/>
      <c r="CV7" s="429"/>
      <c r="CW7" s="429"/>
      <c r="CX7" s="429"/>
      <c r="CY7" s="429"/>
      <c r="CZ7" s="429"/>
      <c r="DA7" s="430"/>
      <c r="DB7" s="428">
        <v>4995107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204931</v>
      </c>
      <c r="BO8" s="429"/>
      <c r="BP8" s="429"/>
      <c r="BQ8" s="429"/>
      <c r="BR8" s="429"/>
      <c r="BS8" s="429"/>
      <c r="BT8" s="429"/>
      <c r="BU8" s="430"/>
      <c r="BV8" s="428">
        <v>132486</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0.49</v>
      </c>
      <c r="CU8" s="542"/>
      <c r="CV8" s="542"/>
      <c r="CW8" s="542"/>
      <c r="CX8" s="542"/>
      <c r="CY8" s="542"/>
      <c r="CZ8" s="542"/>
      <c r="DA8" s="543"/>
      <c r="DB8" s="541">
        <v>0.49</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22054</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72445</v>
      </c>
      <c r="BO9" s="429"/>
      <c r="BP9" s="429"/>
      <c r="BQ9" s="429"/>
      <c r="BR9" s="429"/>
      <c r="BS9" s="429"/>
      <c r="BT9" s="429"/>
      <c r="BU9" s="430"/>
      <c r="BV9" s="428">
        <v>-60530</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20.5</v>
      </c>
      <c r="CU9" s="399"/>
      <c r="CV9" s="399"/>
      <c r="CW9" s="399"/>
      <c r="CX9" s="399"/>
      <c r="CY9" s="399"/>
      <c r="CZ9" s="399"/>
      <c r="DA9" s="400"/>
      <c r="DB9" s="398">
        <v>20.100000000000001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23728</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56244</v>
      </c>
      <c r="BO10" s="429"/>
      <c r="BP10" s="429"/>
      <c r="BQ10" s="429"/>
      <c r="BR10" s="429"/>
      <c r="BS10" s="429"/>
      <c r="BT10" s="429"/>
      <c r="BU10" s="430"/>
      <c r="BV10" s="428">
        <v>160022</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36672</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22277</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94</v>
      </c>
      <c r="AV12" s="486"/>
      <c r="AW12" s="486"/>
      <c r="AX12" s="486"/>
      <c r="AY12" s="408" t="s">
        <v>134</v>
      </c>
      <c r="AZ12" s="409"/>
      <c r="BA12" s="409"/>
      <c r="BB12" s="409"/>
      <c r="BC12" s="409"/>
      <c r="BD12" s="409"/>
      <c r="BE12" s="409"/>
      <c r="BF12" s="409"/>
      <c r="BG12" s="409"/>
      <c r="BH12" s="409"/>
      <c r="BI12" s="409"/>
      <c r="BJ12" s="409"/>
      <c r="BK12" s="409"/>
      <c r="BL12" s="409"/>
      <c r="BM12" s="410"/>
      <c r="BN12" s="428">
        <v>119950</v>
      </c>
      <c r="BO12" s="429"/>
      <c r="BP12" s="429"/>
      <c r="BQ12" s="429"/>
      <c r="BR12" s="429"/>
      <c r="BS12" s="429"/>
      <c r="BT12" s="429"/>
      <c r="BU12" s="430"/>
      <c r="BV12" s="428">
        <v>134851</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22119</v>
      </c>
      <c r="S13" s="532"/>
      <c r="T13" s="532"/>
      <c r="U13" s="532"/>
      <c r="V13" s="533"/>
      <c r="W13" s="519" t="s">
        <v>138</v>
      </c>
      <c r="X13" s="441"/>
      <c r="Y13" s="441"/>
      <c r="Z13" s="441"/>
      <c r="AA13" s="441"/>
      <c r="AB13" s="442"/>
      <c r="AC13" s="404">
        <v>58</v>
      </c>
      <c r="AD13" s="405"/>
      <c r="AE13" s="405"/>
      <c r="AF13" s="405"/>
      <c r="AG13" s="406"/>
      <c r="AH13" s="404">
        <v>62</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8739</v>
      </c>
      <c r="BO13" s="429"/>
      <c r="BP13" s="429"/>
      <c r="BQ13" s="429"/>
      <c r="BR13" s="429"/>
      <c r="BS13" s="429"/>
      <c r="BT13" s="429"/>
      <c r="BU13" s="430"/>
      <c r="BV13" s="428">
        <v>1313</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13.9</v>
      </c>
      <c r="CU13" s="399"/>
      <c r="CV13" s="399"/>
      <c r="CW13" s="399"/>
      <c r="CX13" s="399"/>
      <c r="CY13" s="399"/>
      <c r="CZ13" s="399"/>
      <c r="DA13" s="400"/>
      <c r="DB13" s="398">
        <v>14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22477</v>
      </c>
      <c r="S14" s="532"/>
      <c r="T14" s="532"/>
      <c r="U14" s="532"/>
      <c r="V14" s="533"/>
      <c r="W14" s="534"/>
      <c r="X14" s="444"/>
      <c r="Y14" s="444"/>
      <c r="Z14" s="444"/>
      <c r="AA14" s="444"/>
      <c r="AB14" s="445"/>
      <c r="AC14" s="524">
        <v>0.7</v>
      </c>
      <c r="AD14" s="525"/>
      <c r="AE14" s="525"/>
      <c r="AF14" s="525"/>
      <c r="AG14" s="526"/>
      <c r="AH14" s="524">
        <v>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115.3</v>
      </c>
      <c r="CU14" s="536"/>
      <c r="CV14" s="536"/>
      <c r="CW14" s="536"/>
      <c r="CX14" s="536"/>
      <c r="CY14" s="536"/>
      <c r="CZ14" s="536"/>
      <c r="DA14" s="537"/>
      <c r="DB14" s="535">
        <v>122.9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22320</v>
      </c>
      <c r="S15" s="532"/>
      <c r="T15" s="532"/>
      <c r="U15" s="532"/>
      <c r="V15" s="533"/>
      <c r="W15" s="519" t="s">
        <v>146</v>
      </c>
      <c r="X15" s="441"/>
      <c r="Y15" s="441"/>
      <c r="Z15" s="441"/>
      <c r="AA15" s="441"/>
      <c r="AB15" s="442"/>
      <c r="AC15" s="404">
        <v>2095</v>
      </c>
      <c r="AD15" s="405"/>
      <c r="AE15" s="405"/>
      <c r="AF15" s="405"/>
      <c r="AG15" s="406"/>
      <c r="AH15" s="404">
        <v>2393</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2048895</v>
      </c>
      <c r="BO15" s="424"/>
      <c r="BP15" s="424"/>
      <c r="BQ15" s="424"/>
      <c r="BR15" s="424"/>
      <c r="BS15" s="424"/>
      <c r="BT15" s="424"/>
      <c r="BU15" s="425"/>
      <c r="BV15" s="423">
        <v>2039796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25</v>
      </c>
      <c r="AD16" s="525"/>
      <c r="AE16" s="525"/>
      <c r="AF16" s="525"/>
      <c r="AG16" s="526"/>
      <c r="AH16" s="524">
        <v>26.6</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4207271</v>
      </c>
      <c r="BO16" s="429"/>
      <c r="BP16" s="429"/>
      <c r="BQ16" s="429"/>
      <c r="BR16" s="429"/>
      <c r="BS16" s="429"/>
      <c r="BT16" s="429"/>
      <c r="BU16" s="430"/>
      <c r="BV16" s="428">
        <v>4170189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150</v>
      </c>
      <c r="S17" s="517"/>
      <c r="T17" s="517"/>
      <c r="U17" s="517"/>
      <c r="V17" s="518"/>
      <c r="W17" s="519" t="s">
        <v>153</v>
      </c>
      <c r="X17" s="441"/>
      <c r="Y17" s="441"/>
      <c r="Z17" s="441"/>
      <c r="AA17" s="441"/>
      <c r="AB17" s="442"/>
      <c r="AC17" s="404">
        <v>6225</v>
      </c>
      <c r="AD17" s="405"/>
      <c r="AE17" s="405"/>
      <c r="AF17" s="405"/>
      <c r="AG17" s="406"/>
      <c r="AH17" s="404">
        <v>6546</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2600722</v>
      </c>
      <c r="BO17" s="429"/>
      <c r="BP17" s="429"/>
      <c r="BQ17" s="429"/>
      <c r="BR17" s="429"/>
      <c r="BS17" s="429"/>
      <c r="BT17" s="429"/>
      <c r="BU17" s="430"/>
      <c r="BV17" s="428">
        <v>2584038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6.14</v>
      </c>
      <c r="M18" s="493"/>
      <c r="N18" s="493"/>
      <c r="O18" s="493"/>
      <c r="P18" s="493"/>
      <c r="Q18" s="493"/>
      <c r="R18" s="494"/>
      <c r="S18" s="494"/>
      <c r="T18" s="494"/>
      <c r="U18" s="494"/>
      <c r="V18" s="495"/>
      <c r="W18" s="509"/>
      <c r="X18" s="510"/>
      <c r="Y18" s="510"/>
      <c r="Z18" s="510"/>
      <c r="AA18" s="510"/>
      <c r="AB18" s="520"/>
      <c r="AC18" s="392">
        <v>74.3</v>
      </c>
      <c r="AD18" s="393"/>
      <c r="AE18" s="393"/>
      <c r="AF18" s="393"/>
      <c r="AG18" s="496"/>
      <c r="AH18" s="392">
        <v>72.7</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4977177</v>
      </c>
      <c r="BO18" s="429"/>
      <c r="BP18" s="429"/>
      <c r="BQ18" s="429"/>
      <c r="BR18" s="429"/>
      <c r="BS18" s="429"/>
      <c r="BT18" s="429"/>
      <c r="BU18" s="430"/>
      <c r="BV18" s="428">
        <v>4896111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3592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5688373</v>
      </c>
      <c r="BO19" s="429"/>
      <c r="BP19" s="429"/>
      <c r="BQ19" s="429"/>
      <c r="BR19" s="429"/>
      <c r="BS19" s="429"/>
      <c r="BT19" s="429"/>
      <c r="BU19" s="430"/>
      <c r="BV19" s="428">
        <v>5749619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8085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11592624</v>
      </c>
      <c r="BO23" s="429"/>
      <c r="BP23" s="429"/>
      <c r="BQ23" s="429"/>
      <c r="BR23" s="429"/>
      <c r="BS23" s="429"/>
      <c r="BT23" s="429"/>
      <c r="BU23" s="430"/>
      <c r="BV23" s="428">
        <v>12142087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8200</v>
      </c>
      <c r="R24" s="405"/>
      <c r="S24" s="405"/>
      <c r="T24" s="405"/>
      <c r="U24" s="405"/>
      <c r="V24" s="406"/>
      <c r="W24" s="470"/>
      <c r="X24" s="461"/>
      <c r="Y24" s="462"/>
      <c r="Z24" s="401" t="s">
        <v>169</v>
      </c>
      <c r="AA24" s="402"/>
      <c r="AB24" s="402"/>
      <c r="AC24" s="402"/>
      <c r="AD24" s="402"/>
      <c r="AE24" s="402"/>
      <c r="AF24" s="402"/>
      <c r="AG24" s="403"/>
      <c r="AH24" s="404">
        <v>186</v>
      </c>
      <c r="AI24" s="405"/>
      <c r="AJ24" s="405"/>
      <c r="AK24" s="405"/>
      <c r="AL24" s="406"/>
      <c r="AM24" s="404">
        <v>535308</v>
      </c>
      <c r="AN24" s="405"/>
      <c r="AO24" s="405"/>
      <c r="AP24" s="405"/>
      <c r="AQ24" s="405"/>
      <c r="AR24" s="406"/>
      <c r="AS24" s="404">
        <v>2878</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6482129</v>
      </c>
      <c r="BO24" s="429"/>
      <c r="BP24" s="429"/>
      <c r="BQ24" s="429"/>
      <c r="BR24" s="429"/>
      <c r="BS24" s="429"/>
      <c r="BT24" s="429"/>
      <c r="BU24" s="430"/>
      <c r="BV24" s="428">
        <v>6818897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6900</v>
      </c>
      <c r="R25" s="405"/>
      <c r="S25" s="405"/>
      <c r="T25" s="405"/>
      <c r="U25" s="405"/>
      <c r="V25" s="406"/>
      <c r="W25" s="470"/>
      <c r="X25" s="461"/>
      <c r="Y25" s="462"/>
      <c r="Z25" s="401" t="s">
        <v>172</v>
      </c>
      <c r="AA25" s="402"/>
      <c r="AB25" s="402"/>
      <c r="AC25" s="402"/>
      <c r="AD25" s="402"/>
      <c r="AE25" s="402"/>
      <c r="AF25" s="402"/>
      <c r="AG25" s="403"/>
      <c r="AH25" s="404" t="s">
        <v>136</v>
      </c>
      <c r="AI25" s="405"/>
      <c r="AJ25" s="405"/>
      <c r="AK25" s="405"/>
      <c r="AL25" s="406"/>
      <c r="AM25" s="404" t="s">
        <v>136</v>
      </c>
      <c r="AN25" s="405"/>
      <c r="AO25" s="405"/>
      <c r="AP25" s="405"/>
      <c r="AQ25" s="405"/>
      <c r="AR25" s="406"/>
      <c r="AS25" s="404" t="s">
        <v>173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247030</v>
      </c>
      <c r="BO25" s="424"/>
      <c r="BP25" s="424"/>
      <c r="BQ25" s="424"/>
      <c r="BR25" s="424"/>
      <c r="BS25" s="424"/>
      <c r="BT25" s="424"/>
      <c r="BU25" s="425"/>
      <c r="BV25" s="423">
        <v>327212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6000</v>
      </c>
      <c r="R26" s="405"/>
      <c r="S26" s="405"/>
      <c r="T26" s="405"/>
      <c r="U26" s="405"/>
      <c r="V26" s="406"/>
      <c r="W26" s="470"/>
      <c r="X26" s="461"/>
      <c r="Y26" s="462"/>
      <c r="Z26" s="401" t="s">
        <v>176</v>
      </c>
      <c r="AA26" s="483"/>
      <c r="AB26" s="483"/>
      <c r="AC26" s="483"/>
      <c r="AD26" s="483"/>
      <c r="AE26" s="483"/>
      <c r="AF26" s="483"/>
      <c r="AG26" s="484"/>
      <c r="AH26" s="404">
        <v>31</v>
      </c>
      <c r="AI26" s="405"/>
      <c r="AJ26" s="405"/>
      <c r="AK26" s="405"/>
      <c r="AL26" s="406"/>
      <c r="AM26" s="404">
        <v>92194</v>
      </c>
      <c r="AN26" s="405"/>
      <c r="AO26" s="405"/>
      <c r="AP26" s="405"/>
      <c r="AQ26" s="405"/>
      <c r="AR26" s="406"/>
      <c r="AS26" s="404">
        <v>2974</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3700</v>
      </c>
      <c r="R27" s="405"/>
      <c r="S27" s="405"/>
      <c r="T27" s="405"/>
      <c r="U27" s="405"/>
      <c r="V27" s="406"/>
      <c r="W27" s="470"/>
      <c r="X27" s="461"/>
      <c r="Y27" s="462"/>
      <c r="Z27" s="401" t="s">
        <v>179</v>
      </c>
      <c r="AA27" s="402"/>
      <c r="AB27" s="402"/>
      <c r="AC27" s="402"/>
      <c r="AD27" s="402"/>
      <c r="AE27" s="402"/>
      <c r="AF27" s="402"/>
      <c r="AG27" s="403"/>
      <c r="AH27" s="404">
        <v>11</v>
      </c>
      <c r="AI27" s="405"/>
      <c r="AJ27" s="405"/>
      <c r="AK27" s="405"/>
      <c r="AL27" s="406"/>
      <c r="AM27" s="404">
        <v>31062</v>
      </c>
      <c r="AN27" s="405"/>
      <c r="AO27" s="405"/>
      <c r="AP27" s="405"/>
      <c r="AQ27" s="405"/>
      <c r="AR27" s="406"/>
      <c r="AS27" s="404">
        <v>2824</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43489</v>
      </c>
      <c r="BO27" s="432"/>
      <c r="BP27" s="432"/>
      <c r="BQ27" s="432"/>
      <c r="BR27" s="432"/>
      <c r="BS27" s="432"/>
      <c r="BT27" s="432"/>
      <c r="BU27" s="433"/>
      <c r="BV27" s="431">
        <v>43489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3000</v>
      </c>
      <c r="R28" s="405"/>
      <c r="S28" s="405"/>
      <c r="T28" s="405"/>
      <c r="U28" s="405"/>
      <c r="V28" s="406"/>
      <c r="W28" s="470"/>
      <c r="X28" s="461"/>
      <c r="Y28" s="462"/>
      <c r="Z28" s="401" t="s">
        <v>182</v>
      </c>
      <c r="AA28" s="402"/>
      <c r="AB28" s="402"/>
      <c r="AC28" s="402"/>
      <c r="AD28" s="402"/>
      <c r="AE28" s="402"/>
      <c r="AF28" s="402"/>
      <c r="AG28" s="403"/>
      <c r="AH28" s="404" t="s">
        <v>127</v>
      </c>
      <c r="AI28" s="405"/>
      <c r="AJ28" s="405"/>
      <c r="AK28" s="405"/>
      <c r="AL28" s="406"/>
      <c r="AM28" s="404" t="s">
        <v>128</v>
      </c>
      <c r="AN28" s="405"/>
      <c r="AO28" s="405"/>
      <c r="AP28" s="405"/>
      <c r="AQ28" s="405"/>
      <c r="AR28" s="406"/>
      <c r="AS28" s="404" t="s">
        <v>136</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911485</v>
      </c>
      <c r="BO28" s="424"/>
      <c r="BP28" s="424"/>
      <c r="BQ28" s="424"/>
      <c r="BR28" s="424"/>
      <c r="BS28" s="424"/>
      <c r="BT28" s="424"/>
      <c r="BU28" s="425"/>
      <c r="BV28" s="423">
        <v>975191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10</v>
      </c>
      <c r="M29" s="405"/>
      <c r="N29" s="405"/>
      <c r="O29" s="405"/>
      <c r="P29" s="406"/>
      <c r="Q29" s="404">
        <v>2800</v>
      </c>
      <c r="R29" s="405"/>
      <c r="S29" s="405"/>
      <c r="T29" s="405"/>
      <c r="U29" s="405"/>
      <c r="V29" s="406"/>
      <c r="W29" s="471"/>
      <c r="X29" s="472"/>
      <c r="Y29" s="473"/>
      <c r="Z29" s="401" t="s">
        <v>185</v>
      </c>
      <c r="AA29" s="402"/>
      <c r="AB29" s="402"/>
      <c r="AC29" s="402"/>
      <c r="AD29" s="402"/>
      <c r="AE29" s="402"/>
      <c r="AF29" s="402"/>
      <c r="AG29" s="403"/>
      <c r="AH29" s="404">
        <v>197</v>
      </c>
      <c r="AI29" s="405"/>
      <c r="AJ29" s="405"/>
      <c r="AK29" s="405"/>
      <c r="AL29" s="406"/>
      <c r="AM29" s="404">
        <v>566370</v>
      </c>
      <c r="AN29" s="405"/>
      <c r="AO29" s="405"/>
      <c r="AP29" s="405"/>
      <c r="AQ29" s="405"/>
      <c r="AR29" s="406"/>
      <c r="AS29" s="404">
        <v>2875</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7418</v>
      </c>
      <c r="BO29" s="429"/>
      <c r="BP29" s="429"/>
      <c r="BQ29" s="429"/>
      <c r="BR29" s="429"/>
      <c r="BS29" s="429"/>
      <c r="BT29" s="429"/>
      <c r="BU29" s="430"/>
      <c r="BV29" s="428">
        <v>7613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130477</v>
      </c>
      <c r="BO30" s="432"/>
      <c r="BP30" s="432"/>
      <c r="BQ30" s="432"/>
      <c r="BR30" s="432"/>
      <c r="BS30" s="432"/>
      <c r="BT30" s="432"/>
      <c r="BU30" s="433"/>
      <c r="BV30" s="431">
        <v>95182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194</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196</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老人福祉施設三室園組合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介護保険特別会計（保険事業）</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奈良県葛城地区清掃事務組合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介護保険特別会計（介護ｻｰﾋﾞｽ事業）</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奈良県市町村総合事務組合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王寺周辺広域休日応急診療施設組合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静香苑環境施設組合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奈良県後期高齢者医療広域連合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奈良県広域消防組合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山辺・県北西部広域環境衛生組合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奈良広域水質検査センター組合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6nh34BBT9BgjpZ5S37x6JWL+F4numU9BqlSjUsXkCezSbbGvQlHmqyulaEDQU65HIw/Lwg8Pw+1zzNQUuD9CVg==" saltValue="fpTApwAv1h+ks2pXsApx1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569</v>
      </c>
      <c r="D34" s="1210"/>
      <c r="E34" s="1211"/>
      <c r="F34" s="32">
        <v>18.02</v>
      </c>
      <c r="G34" s="33">
        <v>19.95</v>
      </c>
      <c r="H34" s="33">
        <v>20.48</v>
      </c>
      <c r="I34" s="33">
        <v>21.21</v>
      </c>
      <c r="J34" s="34">
        <v>22.75</v>
      </c>
      <c r="K34" s="22"/>
      <c r="L34" s="22"/>
      <c r="M34" s="22"/>
      <c r="N34" s="22"/>
      <c r="O34" s="22"/>
      <c r="P34" s="22"/>
    </row>
    <row r="35" spans="1:16" ht="39" customHeight="1" x14ac:dyDescent="0.15">
      <c r="A35" s="22"/>
      <c r="B35" s="35"/>
      <c r="C35" s="1204" t="s">
        <v>570</v>
      </c>
      <c r="D35" s="1205"/>
      <c r="E35" s="1206"/>
      <c r="F35" s="36">
        <v>4.91</v>
      </c>
      <c r="G35" s="37">
        <v>3.35</v>
      </c>
      <c r="H35" s="37">
        <v>3.87</v>
      </c>
      <c r="I35" s="37">
        <v>2.64</v>
      </c>
      <c r="J35" s="38">
        <v>4.0999999999999996</v>
      </c>
      <c r="K35" s="22"/>
      <c r="L35" s="22"/>
      <c r="M35" s="22"/>
      <c r="N35" s="22"/>
      <c r="O35" s="22"/>
      <c r="P35" s="22"/>
    </row>
    <row r="36" spans="1:16" ht="39" customHeight="1" x14ac:dyDescent="0.15">
      <c r="A36" s="22"/>
      <c r="B36" s="35"/>
      <c r="C36" s="1204" t="s">
        <v>571</v>
      </c>
      <c r="D36" s="1205"/>
      <c r="E36" s="1206"/>
      <c r="F36" s="36">
        <v>1.22</v>
      </c>
      <c r="G36" s="37">
        <v>1.33</v>
      </c>
      <c r="H36" s="37">
        <v>1.17</v>
      </c>
      <c r="I36" s="37">
        <v>0.46</v>
      </c>
      <c r="J36" s="38">
        <v>1.73</v>
      </c>
      <c r="K36" s="22"/>
      <c r="L36" s="22"/>
      <c r="M36" s="22"/>
      <c r="N36" s="22"/>
      <c r="O36" s="22"/>
      <c r="P36" s="22"/>
    </row>
    <row r="37" spans="1:16" ht="39" customHeight="1" x14ac:dyDescent="0.15">
      <c r="A37" s="22"/>
      <c r="B37" s="35"/>
      <c r="C37" s="1204" t="s">
        <v>572</v>
      </c>
      <c r="D37" s="1205"/>
      <c r="E37" s="1206"/>
      <c r="F37" s="36">
        <v>1.96</v>
      </c>
      <c r="G37" s="37">
        <v>0.28999999999999998</v>
      </c>
      <c r="H37" s="37">
        <v>3.21</v>
      </c>
      <c r="I37" s="37">
        <v>0.26</v>
      </c>
      <c r="J37" s="38">
        <v>0.35</v>
      </c>
      <c r="K37" s="22"/>
      <c r="L37" s="22"/>
      <c r="M37" s="22"/>
      <c r="N37" s="22"/>
      <c r="O37" s="22"/>
      <c r="P37" s="22"/>
    </row>
    <row r="38" spans="1:16" ht="39" customHeight="1" x14ac:dyDescent="0.15">
      <c r="A38" s="22"/>
      <c r="B38" s="35"/>
      <c r="C38" s="1204" t="s">
        <v>573</v>
      </c>
      <c r="D38" s="1205"/>
      <c r="E38" s="1206"/>
      <c r="F38" s="36">
        <v>7.0000000000000007E-2</v>
      </c>
      <c r="G38" s="37">
        <v>0.17</v>
      </c>
      <c r="H38" s="37">
        <v>0.11</v>
      </c>
      <c r="I38" s="37">
        <v>0.19</v>
      </c>
      <c r="J38" s="38">
        <v>0.21</v>
      </c>
      <c r="K38" s="22"/>
      <c r="L38" s="22"/>
      <c r="M38" s="22"/>
      <c r="N38" s="22"/>
      <c r="O38" s="22"/>
      <c r="P38" s="22"/>
    </row>
    <row r="39" spans="1:16" ht="39" customHeight="1" x14ac:dyDescent="0.15">
      <c r="A39" s="22"/>
      <c r="B39" s="35"/>
      <c r="C39" s="1204" t="s">
        <v>574</v>
      </c>
      <c r="D39" s="1205"/>
      <c r="E39" s="1206"/>
      <c r="F39" s="36">
        <v>0.01</v>
      </c>
      <c r="G39" s="37">
        <v>0.01</v>
      </c>
      <c r="H39" s="37">
        <v>0.14000000000000001</v>
      </c>
      <c r="I39" s="37">
        <v>0.05</v>
      </c>
      <c r="J39" s="38">
        <v>0.04</v>
      </c>
      <c r="K39" s="22"/>
      <c r="L39" s="22"/>
      <c r="M39" s="22"/>
      <c r="N39" s="22"/>
      <c r="O39" s="22"/>
      <c r="P39" s="22"/>
    </row>
    <row r="40" spans="1:16" ht="39" customHeight="1" x14ac:dyDescent="0.15">
      <c r="A40" s="22"/>
      <c r="B40" s="35"/>
      <c r="C40" s="1204" t="s">
        <v>575</v>
      </c>
      <c r="D40" s="1205"/>
      <c r="E40" s="1206"/>
      <c r="F40" s="36">
        <v>0</v>
      </c>
      <c r="G40" s="37">
        <v>0</v>
      </c>
      <c r="H40" s="37">
        <v>0</v>
      </c>
      <c r="I40" s="37">
        <v>0</v>
      </c>
      <c r="J40" s="38">
        <v>0</v>
      </c>
      <c r="K40" s="22"/>
      <c r="L40" s="22"/>
      <c r="M40" s="22"/>
      <c r="N40" s="22"/>
      <c r="O40" s="22"/>
      <c r="P40" s="22"/>
    </row>
    <row r="41" spans="1:16" ht="39" customHeight="1" x14ac:dyDescent="0.15">
      <c r="A41" s="22"/>
      <c r="B41" s="35"/>
      <c r="C41" s="1204" t="s">
        <v>576</v>
      </c>
      <c r="D41" s="1205"/>
      <c r="E41" s="1206"/>
      <c r="F41" s="36">
        <v>0</v>
      </c>
      <c r="G41" s="37">
        <v>0.01</v>
      </c>
      <c r="H41" s="37">
        <v>0</v>
      </c>
      <c r="I41" s="37">
        <v>0</v>
      </c>
      <c r="J41" s="38">
        <v>0</v>
      </c>
      <c r="K41" s="22"/>
      <c r="L41" s="22"/>
      <c r="M41" s="22"/>
      <c r="N41" s="22"/>
      <c r="O41" s="22"/>
      <c r="P41" s="22"/>
    </row>
    <row r="42" spans="1:16" ht="39" customHeight="1" x14ac:dyDescent="0.15">
      <c r="A42" s="22"/>
      <c r="B42" s="39"/>
      <c r="C42" s="1204" t="s">
        <v>577</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578</v>
      </c>
      <c r="D43" s="1208"/>
      <c r="E43" s="1209"/>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zfvAC5kXRVBkPFTg3y+EiDeV7E9hkhM7UIAX9cBrFQPgizGhYxeYt2jhg/EaV0JCqoARGZXkNWNC1JG/FaEKw==" saltValue="NBMZBP/BQFU5QjwtpUqB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1243</v>
      </c>
      <c r="L45" s="60">
        <v>1188</v>
      </c>
      <c r="M45" s="60">
        <v>1217</v>
      </c>
      <c r="N45" s="60">
        <v>1150</v>
      </c>
      <c r="O45" s="61">
        <v>1192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x14ac:dyDescent="0.15">
      <c r="A48" s="48"/>
      <c r="B48" s="1232"/>
      <c r="C48" s="1233"/>
      <c r="D48" s="62"/>
      <c r="E48" s="1214" t="s">
        <v>15</v>
      </c>
      <c r="F48" s="1214"/>
      <c r="G48" s="1214"/>
      <c r="H48" s="1214"/>
      <c r="I48" s="1214"/>
      <c r="J48" s="1215"/>
      <c r="K48" s="63">
        <v>110</v>
      </c>
      <c r="L48" s="64">
        <v>129</v>
      </c>
      <c r="M48" s="64">
        <v>113</v>
      </c>
      <c r="N48" s="64">
        <v>127</v>
      </c>
      <c r="O48" s="65">
        <v>131</v>
      </c>
      <c r="P48" s="48"/>
      <c r="Q48" s="48"/>
      <c r="R48" s="48"/>
      <c r="S48" s="48"/>
      <c r="T48" s="48"/>
      <c r="U48" s="48"/>
    </row>
    <row r="49" spans="1:21" ht="30.75" customHeight="1" x14ac:dyDescent="0.15">
      <c r="A49" s="48"/>
      <c r="B49" s="1232"/>
      <c r="C49" s="1233"/>
      <c r="D49" s="62"/>
      <c r="E49" s="1214" t="s">
        <v>16</v>
      </c>
      <c r="F49" s="1214"/>
      <c r="G49" s="1214"/>
      <c r="H49" s="1214"/>
      <c r="I49" s="1214"/>
      <c r="J49" s="1215"/>
      <c r="K49" s="63">
        <v>128</v>
      </c>
      <c r="L49" s="64">
        <v>119</v>
      </c>
      <c r="M49" s="64">
        <v>95</v>
      </c>
      <c r="N49" s="64">
        <v>76</v>
      </c>
      <c r="O49" s="65">
        <v>71</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520</v>
      </c>
      <c r="L50" s="64" t="s">
        <v>520</v>
      </c>
      <c r="M50" s="64" t="s">
        <v>520</v>
      </c>
      <c r="N50" s="64" t="s">
        <v>520</v>
      </c>
      <c r="O50" s="65" t="s">
        <v>520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520</v>
      </c>
      <c r="L51" s="64" t="s">
        <v>520</v>
      </c>
      <c r="M51" s="64" t="s">
        <v>520</v>
      </c>
      <c r="N51" s="64" t="s">
        <v>520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883</v>
      </c>
      <c r="L52" s="64">
        <v>818</v>
      </c>
      <c r="M52" s="64">
        <v>825</v>
      </c>
      <c r="N52" s="64">
        <v>804</v>
      </c>
      <c r="O52" s="65">
        <v>784</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598</v>
      </c>
      <c r="L53" s="69">
        <v>618</v>
      </c>
      <c r="M53" s="69">
        <v>600</v>
      </c>
      <c r="N53" s="69">
        <v>549</v>
      </c>
      <c r="O53" s="70">
        <v>610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S330y0L1wE/mZbhxhJiYObtdjdygnD1r1gY3pAKzRfFNkreZKlrDKKargA1hOcVjN80ftDiTi3ztYWxZbd7Bw==" saltValue="i69btw5CYcdGZipXDJT+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0" t="s">
        <v>30</v>
      </c>
      <c r="C41" s="1251"/>
      <c r="D41" s="102"/>
      <c r="E41" s="1252" t="s">
        <v>31</v>
      </c>
      <c r="F41" s="1252"/>
      <c r="G41" s="1252"/>
      <c r="H41" s="1253"/>
      <c r="I41" s="103">
        <v>13177</v>
      </c>
      <c r="J41" s="104">
        <v>12958</v>
      </c>
      <c r="K41" s="104">
        <v>12513</v>
      </c>
      <c r="L41" s="104">
        <v>12142</v>
      </c>
      <c r="M41" s="105">
        <v>11593</v>
      </c>
    </row>
    <row r="42" spans="2:13" ht="27.75" customHeight="1" x14ac:dyDescent="0.15">
      <c r="B42" s="1240"/>
      <c r="C42" s="1241"/>
      <c r="D42" s="106"/>
      <c r="E42" s="1244" t="s">
        <v>32</v>
      </c>
      <c r="F42" s="1244"/>
      <c r="G42" s="1244"/>
      <c r="H42" s="1245"/>
      <c r="I42" s="107">
        <v>1</v>
      </c>
      <c r="J42" s="108">
        <v>6</v>
      </c>
      <c r="K42" s="108">
        <v>5</v>
      </c>
      <c r="L42" s="108">
        <v>6</v>
      </c>
      <c r="M42" s="109">
        <v>4</v>
      </c>
    </row>
    <row r="43" spans="2:13" ht="27.75" customHeight="1" x14ac:dyDescent="0.15">
      <c r="B43" s="1240"/>
      <c r="C43" s="1241"/>
      <c r="D43" s="106"/>
      <c r="E43" s="1244" t="s">
        <v>33</v>
      </c>
      <c r="F43" s="1244"/>
      <c r="G43" s="1244"/>
      <c r="H43" s="1245"/>
      <c r="I43" s="107">
        <v>1938</v>
      </c>
      <c r="J43" s="108">
        <v>1984</v>
      </c>
      <c r="K43" s="108">
        <v>1901</v>
      </c>
      <c r="L43" s="108">
        <v>1868</v>
      </c>
      <c r="M43" s="109">
        <v>1767</v>
      </c>
    </row>
    <row r="44" spans="2:13" ht="27.75" customHeight="1" x14ac:dyDescent="0.15">
      <c r="B44" s="1240"/>
      <c r="C44" s="1241"/>
      <c r="D44" s="106"/>
      <c r="E44" s="1244" t="s">
        <v>34</v>
      </c>
      <c r="F44" s="1244"/>
      <c r="G44" s="1244"/>
      <c r="H44" s="1245"/>
      <c r="I44" s="107">
        <v>621</v>
      </c>
      <c r="J44" s="108">
        <v>506</v>
      </c>
      <c r="K44" s="108">
        <v>432</v>
      </c>
      <c r="L44" s="108">
        <v>353</v>
      </c>
      <c r="M44" s="109">
        <v>267</v>
      </c>
    </row>
    <row r="45" spans="2:13" ht="27.75" customHeight="1" x14ac:dyDescent="0.15">
      <c r="B45" s="1240"/>
      <c r="C45" s="1241"/>
      <c r="D45" s="106"/>
      <c r="E45" s="1244" t="s">
        <v>35</v>
      </c>
      <c r="F45" s="1244"/>
      <c r="G45" s="1244"/>
      <c r="H45" s="1245"/>
      <c r="I45" s="107">
        <v>634</v>
      </c>
      <c r="J45" s="108">
        <v>636</v>
      </c>
      <c r="K45" s="108">
        <v>685</v>
      </c>
      <c r="L45" s="108">
        <v>541</v>
      </c>
      <c r="M45" s="109">
        <v>471</v>
      </c>
    </row>
    <row r="46" spans="2:13" ht="27.75" customHeight="1" x14ac:dyDescent="0.15">
      <c r="B46" s="1240"/>
      <c r="C46" s="1241"/>
      <c r="D46" s="110"/>
      <c r="E46" s="1244" t="s">
        <v>36</v>
      </c>
      <c r="F46" s="1244"/>
      <c r="G46" s="1244"/>
      <c r="H46" s="1245"/>
      <c r="I46" s="107" t="s">
        <v>520</v>
      </c>
      <c r="J46" s="108" t="s">
        <v>520</v>
      </c>
      <c r="K46" s="108" t="s">
        <v>520</v>
      </c>
      <c r="L46" s="108" t="s">
        <v>520</v>
      </c>
      <c r="M46" s="109" t="s">
        <v>520</v>
      </c>
    </row>
    <row r="47" spans="2:13" ht="27.75" customHeight="1" x14ac:dyDescent="0.15">
      <c r="B47" s="1240"/>
      <c r="C47" s="1241"/>
      <c r="D47" s="111"/>
      <c r="E47" s="1254" t="s">
        <v>37</v>
      </c>
      <c r="F47" s="1255"/>
      <c r="G47" s="1255"/>
      <c r="H47" s="1256"/>
      <c r="I47" s="107" t="s">
        <v>520</v>
      </c>
      <c r="J47" s="108" t="s">
        <v>520</v>
      </c>
      <c r="K47" s="108" t="s">
        <v>520</v>
      </c>
      <c r="L47" s="108" t="s">
        <v>520</v>
      </c>
      <c r="M47" s="109" t="s">
        <v>520</v>
      </c>
    </row>
    <row r="48" spans="2:13" ht="27.75" customHeight="1" x14ac:dyDescent="0.15">
      <c r="B48" s="1240"/>
      <c r="C48" s="1241"/>
      <c r="D48" s="106"/>
      <c r="E48" s="1244" t="s">
        <v>38</v>
      </c>
      <c r="F48" s="1244"/>
      <c r="G48" s="1244"/>
      <c r="H48" s="1245"/>
      <c r="I48" s="107" t="s">
        <v>520</v>
      </c>
      <c r="J48" s="108" t="s">
        <v>520</v>
      </c>
      <c r="K48" s="108" t="s">
        <v>520</v>
      </c>
      <c r="L48" s="108" t="s">
        <v>520</v>
      </c>
      <c r="M48" s="109" t="s">
        <v>520</v>
      </c>
    </row>
    <row r="49" spans="2:13" ht="27.75" customHeight="1" x14ac:dyDescent="0.15">
      <c r="B49" s="1242"/>
      <c r="C49" s="1243"/>
      <c r="D49" s="106"/>
      <c r="E49" s="1244" t="s">
        <v>39</v>
      </c>
      <c r="F49" s="1244"/>
      <c r="G49" s="1244"/>
      <c r="H49" s="1245"/>
      <c r="I49" s="107" t="s">
        <v>520</v>
      </c>
      <c r="J49" s="108" t="s">
        <v>520</v>
      </c>
      <c r="K49" s="108" t="s">
        <v>520</v>
      </c>
      <c r="L49" s="108" t="s">
        <v>520</v>
      </c>
      <c r="M49" s="109" t="s">
        <v>520</v>
      </c>
    </row>
    <row r="50" spans="2:13" ht="27.75" customHeight="1" x14ac:dyDescent="0.15">
      <c r="B50" s="1238" t="s">
        <v>40</v>
      </c>
      <c r="C50" s="1239"/>
      <c r="D50" s="112"/>
      <c r="E50" s="1244" t="s">
        <v>41</v>
      </c>
      <c r="F50" s="1244"/>
      <c r="G50" s="1244"/>
      <c r="H50" s="1245"/>
      <c r="I50" s="107">
        <v>1154</v>
      </c>
      <c r="J50" s="108">
        <v>1873</v>
      </c>
      <c r="K50" s="108">
        <v>1712</v>
      </c>
      <c r="L50" s="108">
        <v>1983</v>
      </c>
      <c r="M50" s="109">
        <v>1790</v>
      </c>
    </row>
    <row r="51" spans="2:13" ht="27.75" customHeight="1" x14ac:dyDescent="0.15">
      <c r="B51" s="1240"/>
      <c r="C51" s="1241"/>
      <c r="D51" s="106"/>
      <c r="E51" s="1244" t="s">
        <v>42</v>
      </c>
      <c r="F51" s="1244"/>
      <c r="G51" s="1244"/>
      <c r="H51" s="1245"/>
      <c r="I51" s="107">
        <v>136</v>
      </c>
      <c r="J51" s="108">
        <v>184</v>
      </c>
      <c r="K51" s="108">
        <v>152</v>
      </c>
      <c r="L51" s="108">
        <v>113</v>
      </c>
      <c r="M51" s="109">
        <v>85</v>
      </c>
    </row>
    <row r="52" spans="2:13" ht="27.75" customHeight="1" x14ac:dyDescent="0.15">
      <c r="B52" s="1242"/>
      <c r="C52" s="1243"/>
      <c r="D52" s="106"/>
      <c r="E52" s="1244" t="s">
        <v>43</v>
      </c>
      <c r="F52" s="1244"/>
      <c r="G52" s="1244"/>
      <c r="H52" s="1245"/>
      <c r="I52" s="107">
        <v>8533</v>
      </c>
      <c r="J52" s="108">
        <v>8254</v>
      </c>
      <c r="K52" s="108">
        <v>7898</v>
      </c>
      <c r="L52" s="108">
        <v>7618</v>
      </c>
      <c r="M52" s="109">
        <v>7357</v>
      </c>
    </row>
    <row r="53" spans="2:13" ht="27.75" customHeight="1" thickBot="1" x14ac:dyDescent="0.2">
      <c r="B53" s="1246" t="s">
        <v>44</v>
      </c>
      <c r="C53" s="1247"/>
      <c r="D53" s="113"/>
      <c r="E53" s="1248" t="s">
        <v>45</v>
      </c>
      <c r="F53" s="1248"/>
      <c r="G53" s="1248"/>
      <c r="H53" s="1249"/>
      <c r="I53" s="114">
        <v>6548</v>
      </c>
      <c r="J53" s="115">
        <v>5780</v>
      </c>
      <c r="K53" s="115">
        <v>5771</v>
      </c>
      <c r="L53" s="115">
        <v>5197</v>
      </c>
      <c r="M53" s="116">
        <v>4871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rhqMGlpci6RZIE2vcM7mOtKGwVDEFZTHqcqyHBfaJEm/IJXzzcV4jlo1NJvOSIOqyYCgcAOogvYHnmEZbaVxA==" saltValue="A4kO8aDAm3h1XaOCpP/E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950</v>
      </c>
      <c r="G55" s="128">
        <v>975</v>
      </c>
      <c r="H55" s="129">
        <v>911</v>
      </c>
    </row>
    <row r="56" spans="2:8" ht="52.5" customHeight="1" x14ac:dyDescent="0.15">
      <c r="B56" s="130"/>
      <c r="C56" s="1267" t="s">
        <v>49</v>
      </c>
      <c r="D56" s="1267"/>
      <c r="E56" s="1268"/>
      <c r="F56" s="131">
        <v>1</v>
      </c>
      <c r="G56" s="131">
        <v>8</v>
      </c>
      <c r="H56" s="132">
        <v>7</v>
      </c>
    </row>
    <row r="57" spans="2:8" ht="53.25" customHeight="1" x14ac:dyDescent="0.15">
      <c r="B57" s="130"/>
      <c r="C57" s="1269" t="s">
        <v>50</v>
      </c>
      <c r="D57" s="1269"/>
      <c r="E57" s="1270"/>
      <c r="F57" s="133">
        <v>43</v>
      </c>
      <c r="G57" s="133">
        <v>95</v>
      </c>
      <c r="H57" s="134">
        <v>130</v>
      </c>
    </row>
    <row r="58" spans="2:8" ht="45.75" customHeight="1" x14ac:dyDescent="0.15">
      <c r="B58" s="135"/>
      <c r="C58" s="1257" t="s">
        <v>585</v>
      </c>
      <c r="D58" s="1258"/>
      <c r="E58" s="1259"/>
      <c r="F58" s="136">
        <v>11</v>
      </c>
      <c r="G58" s="136">
        <v>62</v>
      </c>
      <c r="H58" s="137">
        <v>97</v>
      </c>
    </row>
    <row r="59" spans="2:8" ht="45.75" customHeight="1" x14ac:dyDescent="0.15">
      <c r="B59" s="135"/>
      <c r="C59" s="1257" t="s">
        <v>586</v>
      </c>
      <c r="D59" s="1258"/>
      <c r="E59" s="1259"/>
      <c r="F59" s="136">
        <v>18</v>
      </c>
      <c r="G59" s="136">
        <v>20</v>
      </c>
      <c r="H59" s="137">
        <v>20</v>
      </c>
    </row>
    <row r="60" spans="2:8" ht="45.75" customHeight="1" x14ac:dyDescent="0.15">
      <c r="B60" s="135"/>
      <c r="C60" s="1257" t="s">
        <v>587</v>
      </c>
      <c r="D60" s="1258"/>
      <c r="E60" s="1259"/>
      <c r="F60" s="136">
        <v>13</v>
      </c>
      <c r="G60" s="136">
        <v>11</v>
      </c>
      <c r="H60" s="137">
        <v>10</v>
      </c>
    </row>
    <row r="61" spans="2:8" ht="45.75" customHeight="1" x14ac:dyDescent="0.15">
      <c r="B61" s="135"/>
      <c r="C61" s="1257" t="s">
        <v>588</v>
      </c>
      <c r="D61" s="1258"/>
      <c r="E61" s="1259"/>
      <c r="F61" s="136">
        <v>1</v>
      </c>
      <c r="G61" s="136">
        <v>2</v>
      </c>
      <c r="H61" s="137">
        <v>2</v>
      </c>
    </row>
    <row r="62" spans="2:8" ht="45.75" customHeight="1" thickBot="1" x14ac:dyDescent="0.2">
      <c r="B62" s="138"/>
      <c r="C62" s="1260" t="s">
        <v>589</v>
      </c>
      <c r="D62" s="1261"/>
      <c r="E62" s="1262"/>
      <c r="F62" s="139">
        <v>0</v>
      </c>
      <c r="G62" s="139">
        <v>0</v>
      </c>
      <c r="H62" s="140">
        <v>1</v>
      </c>
    </row>
    <row r="63" spans="2:8" ht="52.5" customHeight="1" thickBot="1" x14ac:dyDescent="0.2">
      <c r="B63" s="141"/>
      <c r="C63" s="1263" t="s">
        <v>51</v>
      </c>
      <c r="D63" s="1263"/>
      <c r="E63" s="1264"/>
      <c r="F63" s="142">
        <v>994</v>
      </c>
      <c r="G63" s="142">
        <v>1078</v>
      </c>
      <c r="H63" s="143">
        <v>1049</v>
      </c>
    </row>
    <row r="64" spans="2:8" ht="15" customHeight="1" x14ac:dyDescent="0.15"/>
  </sheetData>
  <sheetProtection algorithmName="SHA-512" hashValue="JtxMsvsDyY203UcOd6JNeuzz3xL0Xgnvcn0uCzgo5XgtJBZ7Z7sfu77y2+Vpv1KVxY5OYpqKaxwQ5BDiMc4wzQ==" saltValue="twaI/CpIZDmC3hXho9Q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42337</v>
      </c>
      <c r="E3" s="162"/>
      <c r="F3" s="163">
        <v>49919</v>
      </c>
      <c r="G3" s="164"/>
      <c r="H3" s="165"/>
    </row>
    <row r="4" spans="1:8" x14ac:dyDescent="0.15">
      <c r="A4" s="166"/>
      <c r="B4" s="167"/>
      <c r="C4" s="168"/>
      <c r="D4" s="169">
        <v>20914</v>
      </c>
      <c r="E4" s="170"/>
      <c r="F4" s="171">
        <v>26398</v>
      </c>
      <c r="G4" s="172"/>
      <c r="H4" s="173"/>
    </row>
    <row r="5" spans="1:8" x14ac:dyDescent="0.15">
      <c r="A5" s="154" t="s">
        <v>554</v>
      </c>
      <c r="B5" s="159"/>
      <c r="C5" s="160"/>
      <c r="D5" s="161">
        <v>42768</v>
      </c>
      <c r="E5" s="162"/>
      <c r="F5" s="163">
        <v>47738</v>
      </c>
      <c r="G5" s="164"/>
      <c r="H5" s="165"/>
    </row>
    <row r="6" spans="1:8" x14ac:dyDescent="0.15">
      <c r="A6" s="166"/>
      <c r="B6" s="167"/>
      <c r="C6" s="168"/>
      <c r="D6" s="169">
        <v>34029</v>
      </c>
      <c r="E6" s="170"/>
      <c r="F6" s="171">
        <v>24937</v>
      </c>
      <c r="G6" s="172"/>
      <c r="H6" s="173"/>
    </row>
    <row r="7" spans="1:8" x14ac:dyDescent="0.15">
      <c r="A7" s="154" t="s">
        <v>555</v>
      </c>
      <c r="B7" s="159"/>
      <c r="C7" s="160"/>
      <c r="D7" s="161">
        <v>30464</v>
      </c>
      <c r="E7" s="162"/>
      <c r="F7" s="163">
        <v>52191</v>
      </c>
      <c r="G7" s="164"/>
      <c r="H7" s="165"/>
    </row>
    <row r="8" spans="1:8" x14ac:dyDescent="0.15">
      <c r="A8" s="166"/>
      <c r="B8" s="167"/>
      <c r="C8" s="168"/>
      <c r="D8" s="169">
        <v>15506</v>
      </c>
      <c r="E8" s="170"/>
      <c r="F8" s="171">
        <v>24843</v>
      </c>
      <c r="G8" s="172"/>
      <c r="H8" s="173"/>
    </row>
    <row r="9" spans="1:8" x14ac:dyDescent="0.15">
      <c r="A9" s="154" t="s">
        <v>556</v>
      </c>
      <c r="B9" s="159"/>
      <c r="C9" s="160"/>
      <c r="D9" s="161">
        <v>35225</v>
      </c>
      <c r="E9" s="162"/>
      <c r="F9" s="163">
        <v>47387</v>
      </c>
      <c r="G9" s="164"/>
      <c r="H9" s="165"/>
    </row>
    <row r="10" spans="1:8" x14ac:dyDescent="0.15">
      <c r="A10" s="166"/>
      <c r="B10" s="167"/>
      <c r="C10" s="168"/>
      <c r="D10" s="169">
        <v>19332</v>
      </c>
      <c r="E10" s="170"/>
      <c r="F10" s="171">
        <v>24928</v>
      </c>
      <c r="G10" s="172"/>
      <c r="H10" s="173"/>
    </row>
    <row r="11" spans="1:8" x14ac:dyDescent="0.15">
      <c r="A11" s="154" t="s">
        <v>557</v>
      </c>
      <c r="B11" s="159"/>
      <c r="C11" s="160"/>
      <c r="D11" s="161">
        <v>29682</v>
      </c>
      <c r="E11" s="162"/>
      <c r="F11" s="163">
        <v>51264</v>
      </c>
      <c r="G11" s="164"/>
      <c r="H11" s="165"/>
    </row>
    <row r="12" spans="1:8" x14ac:dyDescent="0.15">
      <c r="A12" s="166"/>
      <c r="B12" s="167"/>
      <c r="C12" s="174"/>
      <c r="D12" s="169">
        <v>18767</v>
      </c>
      <c r="E12" s="170"/>
      <c r="F12" s="171">
        <v>26040</v>
      </c>
      <c r="G12" s="172"/>
      <c r="H12" s="173"/>
    </row>
    <row r="13" spans="1:8" x14ac:dyDescent="0.15">
      <c r="A13" s="154"/>
      <c r="B13" s="159"/>
      <c r="C13" s="175"/>
      <c r="D13" s="176">
        <v>36095</v>
      </c>
      <c r="E13" s="177"/>
      <c r="F13" s="178">
        <v>49700</v>
      </c>
      <c r="G13" s="179"/>
      <c r="H13" s="165"/>
    </row>
    <row r="14" spans="1:8" x14ac:dyDescent="0.15">
      <c r="A14" s="166"/>
      <c r="B14" s="167"/>
      <c r="C14" s="168"/>
      <c r="D14" s="169">
        <v>21710</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4.92</v>
      </c>
      <c r="C19" s="180">
        <f>ROUND(VALUE(SUBSTITUTE(実質収支比率等に係る経年分析!G$48,"▲","-")),2)</f>
        <v>3.36</v>
      </c>
      <c r="D19" s="180">
        <f>ROUND(VALUE(SUBSTITUTE(実質収支比率等に係る経年分析!H$48,"▲","-")),2)</f>
        <v>3.88</v>
      </c>
      <c r="E19" s="180">
        <f>ROUND(VALUE(SUBSTITUTE(実質収支比率等に係る経年分析!I$48,"▲","-")),2)</f>
        <v>2.65</v>
      </c>
      <c r="F19" s="180">
        <f>ROUND(VALUE(SUBSTITUTE(実質収支比率等に係る経年分析!J$48,"▲","-")),2)</f>
        <v>4.1100000000000003</v>
      </c>
    </row>
    <row r="20" spans="1:11" x14ac:dyDescent="0.15">
      <c r="A20" s="180" t="s">
        <v>55</v>
      </c>
      <c r="B20" s="180">
        <f>ROUND(VALUE(SUBSTITUTE(実質収支比率等に係る経年分析!F$47,"▲","-")),2)</f>
        <v>21.74</v>
      </c>
      <c r="C20" s="180">
        <f>ROUND(VALUE(SUBSTITUTE(実質収支比率等に係る経年分析!G$47,"▲","-")),2)</f>
        <v>21.77</v>
      </c>
      <c r="D20" s="180">
        <f>ROUND(VALUE(SUBSTITUTE(実質収支比率等に係る経年分析!H$47,"▲","-")),2)</f>
        <v>19.11</v>
      </c>
      <c r="E20" s="180">
        <f>ROUND(VALUE(SUBSTITUTE(実質収支比率等に係る経年分析!I$47,"▲","-")),2)</f>
        <v>19.52</v>
      </c>
      <c r="F20" s="180">
        <f>ROUND(VALUE(SUBSTITUTE(実質収支比率等に係る経年分析!J$47,"▲","-")),2)</f>
        <v>18.3</v>
      </c>
    </row>
    <row r="21" spans="1:11" x14ac:dyDescent="0.15">
      <c r="A21" s="180" t="s">
        <v>56</v>
      </c>
      <c r="B21" s="180">
        <f>IF(ISNUMBER(VALUE(SUBSTITUTE(実質収支比率等に係る経年分析!F$49,"▲","-"))),ROUND(VALUE(SUBSTITUTE(実質収支比率等に係る経年分析!F$49,"▲","-")),2),NA())</f>
        <v>2.62</v>
      </c>
      <c r="C21" s="180">
        <f>IF(ISNUMBER(VALUE(SUBSTITUTE(実質収支比率等に係る経年分析!G$49,"▲","-"))),ROUND(VALUE(SUBSTITUTE(実質収支比率等に係る経年分析!G$49,"▲","-")),2),NA())</f>
        <v>-2.42</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0.03</v>
      </c>
      <c r="F21" s="180">
        <f>IF(ISNUMBER(VALUE(SUBSTITUTE(実質収支比率等に係る経年分析!J$49,"▲","-"))),ROUND(VALUE(SUBSTITUTE(実質収支比率等に係る経年分析!J$49,"▲","-")),2),NA())</f>
        <v>0.18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介護保険特別会計（介護ｻｰﾋﾞｽ事業）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15">
      <c r="A34" s="181" t="str">
        <f>IF(連結実質赤字比率に係る赤字・黒字の構成分析!C$36="",NA(),連結実質赤字比率に係る赤字・黒字の構成分析!C$36)</f>
        <v>介護保険特別会計（保険事業）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4.0999999999999996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22.75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883</v>
      </c>
      <c r="E42" s="182"/>
      <c r="F42" s="182"/>
      <c r="G42" s="182">
        <f>'実質公債費比率（分子）の構造'!L$52</f>
        <v>818</v>
      </c>
      <c r="H42" s="182"/>
      <c r="I42" s="182"/>
      <c r="J42" s="182">
        <f>'実質公債費比率（分子）の構造'!M$52</f>
        <v>825</v>
      </c>
      <c r="K42" s="182"/>
      <c r="L42" s="182"/>
      <c r="M42" s="182">
        <f>'実質公債費比率（分子）の構造'!N$52</f>
        <v>804</v>
      </c>
      <c r="N42" s="182"/>
      <c r="O42" s="182"/>
      <c r="P42" s="182">
        <f>'実質公債費比率（分子）の構造'!O$52</f>
        <v>784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128</v>
      </c>
      <c r="C45" s="182"/>
      <c r="D45" s="182"/>
      <c r="E45" s="182">
        <f>'実質公債費比率（分子）の構造'!L$49</f>
        <v>119</v>
      </c>
      <c r="F45" s="182"/>
      <c r="G45" s="182"/>
      <c r="H45" s="182">
        <f>'実質公債費比率（分子）の構造'!M$49</f>
        <v>95</v>
      </c>
      <c r="I45" s="182"/>
      <c r="J45" s="182"/>
      <c r="K45" s="182">
        <f>'実質公債費比率（分子）の構造'!N$49</f>
        <v>76</v>
      </c>
      <c r="L45" s="182"/>
      <c r="M45" s="182"/>
      <c r="N45" s="182">
        <f>'実質公債費比率（分子）の構造'!O$49</f>
        <v>71</v>
      </c>
      <c r="O45" s="182"/>
      <c r="P45" s="182"/>
    </row>
    <row r="46" spans="1:16" x14ac:dyDescent="0.15">
      <c r="A46" s="182" t="s">
        <v>67</v>
      </c>
      <c r="B46" s="182">
        <f>'実質公債費比率（分子）の構造'!K$48</f>
        <v>110</v>
      </c>
      <c r="C46" s="182"/>
      <c r="D46" s="182"/>
      <c r="E46" s="182">
        <f>'実質公債費比率（分子）の構造'!L$48</f>
        <v>129</v>
      </c>
      <c r="F46" s="182"/>
      <c r="G46" s="182"/>
      <c r="H46" s="182">
        <f>'実質公債費比率（分子）の構造'!M$48</f>
        <v>113</v>
      </c>
      <c r="I46" s="182"/>
      <c r="J46" s="182"/>
      <c r="K46" s="182">
        <f>'実質公債費比率（分子）の構造'!N$48</f>
        <v>127</v>
      </c>
      <c r="L46" s="182"/>
      <c r="M46" s="182"/>
      <c r="N46" s="182">
        <f>'実質公債費比率（分子）の構造'!O$48</f>
        <v>131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1243</v>
      </c>
      <c r="C49" s="182"/>
      <c r="D49" s="182"/>
      <c r="E49" s="182">
        <f>'実質公債費比率（分子）の構造'!L$45</f>
        <v>1188</v>
      </c>
      <c r="F49" s="182"/>
      <c r="G49" s="182"/>
      <c r="H49" s="182">
        <f>'実質公債費比率（分子）の構造'!M$45</f>
        <v>1217</v>
      </c>
      <c r="I49" s="182"/>
      <c r="J49" s="182"/>
      <c r="K49" s="182">
        <f>'実質公債費比率（分子）の構造'!N$45</f>
        <v>1150</v>
      </c>
      <c r="L49" s="182"/>
      <c r="M49" s="182"/>
      <c r="N49" s="182">
        <f>'実質公債費比率（分子）の構造'!O$45</f>
        <v>1192</v>
      </c>
      <c r="O49" s="182"/>
      <c r="P49" s="182"/>
    </row>
    <row r="50" spans="1:16" x14ac:dyDescent="0.15">
      <c r="A50" s="182" t="s">
        <v>71</v>
      </c>
      <c r="B50" s="182" t="e">
        <f>NA()</f>
        <v>#N/A</v>
      </c>
      <c r="C50" s="182">
        <f>IF(ISNUMBER('実質公債費比率（分子）の構造'!K$53),'実質公債費比率（分子）の構造'!K$53,NA())</f>
        <v>598</v>
      </c>
      <c r="D50" s="182" t="e">
        <f>NA()</f>
        <v>#N/A</v>
      </c>
      <c r="E50" s="182" t="e">
        <f>NA()</f>
        <v>#N/A</v>
      </c>
      <c r="F50" s="182">
        <f>IF(ISNUMBER('実質公債費比率（分子）の構造'!L$53),'実質公債費比率（分子）の構造'!L$53,NA())</f>
        <v>618</v>
      </c>
      <c r="G50" s="182" t="e">
        <f>NA()</f>
        <v>#N/A</v>
      </c>
      <c r="H50" s="182" t="e">
        <f>NA()</f>
        <v>#N/A</v>
      </c>
      <c r="I50" s="182">
        <f>IF(ISNUMBER('実質公債費比率（分子）の構造'!M$53),'実質公債費比率（分子）の構造'!M$53,NA())</f>
        <v>600</v>
      </c>
      <c r="J50" s="182" t="e">
        <f>NA()</f>
        <v>#N/A</v>
      </c>
      <c r="K50" s="182" t="e">
        <f>NA()</f>
        <v>#N/A</v>
      </c>
      <c r="L50" s="182">
        <f>IF(ISNUMBER('実質公債費比率（分子）の構造'!N$53),'実質公債費比率（分子）の構造'!N$53,NA())</f>
        <v>549</v>
      </c>
      <c r="M50" s="182" t="e">
        <f>NA()</f>
        <v>#N/A</v>
      </c>
      <c r="N50" s="182" t="e">
        <f>NA()</f>
        <v>#N/A</v>
      </c>
      <c r="O50" s="182">
        <f>IF(ISNUMBER('実質公債費比率（分子）の構造'!O$53),'実質公債費比率（分子）の構造'!O$53,NA())</f>
        <v>610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8533</v>
      </c>
      <c r="E56" s="181"/>
      <c r="F56" s="181"/>
      <c r="G56" s="181">
        <f>'将来負担比率（分子）の構造'!J$52</f>
        <v>8254</v>
      </c>
      <c r="H56" s="181"/>
      <c r="I56" s="181"/>
      <c r="J56" s="181">
        <f>'将来負担比率（分子）の構造'!K$52</f>
        <v>7898</v>
      </c>
      <c r="K56" s="181"/>
      <c r="L56" s="181"/>
      <c r="M56" s="181">
        <f>'将来負担比率（分子）の構造'!L$52</f>
        <v>7618</v>
      </c>
      <c r="N56" s="181"/>
      <c r="O56" s="181"/>
      <c r="P56" s="181">
        <f>'将来負担比率（分子）の構造'!M$52</f>
        <v>7357</v>
      </c>
    </row>
    <row r="57" spans="1:16" x14ac:dyDescent="0.15">
      <c r="A57" s="181" t="s">
        <v>42</v>
      </c>
      <c r="B57" s="181"/>
      <c r="C57" s="181"/>
      <c r="D57" s="181">
        <f>'将来負担比率（分子）の構造'!I$51</f>
        <v>136</v>
      </c>
      <c r="E57" s="181"/>
      <c r="F57" s="181"/>
      <c r="G57" s="181">
        <f>'将来負担比率（分子）の構造'!J$51</f>
        <v>184</v>
      </c>
      <c r="H57" s="181"/>
      <c r="I57" s="181"/>
      <c r="J57" s="181">
        <f>'将来負担比率（分子）の構造'!K$51</f>
        <v>152</v>
      </c>
      <c r="K57" s="181"/>
      <c r="L57" s="181"/>
      <c r="M57" s="181">
        <f>'将来負担比率（分子）の構造'!L$51</f>
        <v>113</v>
      </c>
      <c r="N57" s="181"/>
      <c r="O57" s="181"/>
      <c r="P57" s="181">
        <f>'将来負担比率（分子）の構造'!M$51</f>
        <v>85</v>
      </c>
    </row>
    <row r="58" spans="1:16" x14ac:dyDescent="0.15">
      <c r="A58" s="181" t="s">
        <v>41</v>
      </c>
      <c r="B58" s="181"/>
      <c r="C58" s="181"/>
      <c r="D58" s="181">
        <f>'将来負担比率（分子）の構造'!I$50</f>
        <v>1154</v>
      </c>
      <c r="E58" s="181"/>
      <c r="F58" s="181"/>
      <c r="G58" s="181">
        <f>'将来負担比率（分子）の構造'!J$50</f>
        <v>1873</v>
      </c>
      <c r="H58" s="181"/>
      <c r="I58" s="181"/>
      <c r="J58" s="181">
        <f>'将来負担比率（分子）の構造'!K$50</f>
        <v>1712</v>
      </c>
      <c r="K58" s="181"/>
      <c r="L58" s="181"/>
      <c r="M58" s="181">
        <f>'将来負担比率（分子）の構造'!L$50</f>
        <v>1983</v>
      </c>
      <c r="N58" s="181"/>
      <c r="O58" s="181"/>
      <c r="P58" s="181">
        <f>'将来負担比率（分子）の構造'!M$50</f>
        <v>1790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634</v>
      </c>
      <c r="C62" s="181"/>
      <c r="D62" s="181"/>
      <c r="E62" s="181">
        <f>'将来負担比率（分子）の構造'!J$45</f>
        <v>636</v>
      </c>
      <c r="F62" s="181"/>
      <c r="G62" s="181"/>
      <c r="H62" s="181">
        <f>'将来負担比率（分子）の構造'!K$45</f>
        <v>685</v>
      </c>
      <c r="I62" s="181"/>
      <c r="J62" s="181"/>
      <c r="K62" s="181">
        <f>'将来負担比率（分子）の構造'!L$45</f>
        <v>541</v>
      </c>
      <c r="L62" s="181"/>
      <c r="M62" s="181"/>
      <c r="N62" s="181">
        <f>'将来負担比率（分子）の構造'!M$45</f>
        <v>471</v>
      </c>
      <c r="O62" s="181"/>
      <c r="P62" s="181"/>
    </row>
    <row r="63" spans="1:16" x14ac:dyDescent="0.15">
      <c r="A63" s="181" t="s">
        <v>34</v>
      </c>
      <c r="B63" s="181">
        <f>'将来負担比率（分子）の構造'!I$44</f>
        <v>621</v>
      </c>
      <c r="C63" s="181"/>
      <c r="D63" s="181"/>
      <c r="E63" s="181">
        <f>'将来負担比率（分子）の構造'!J$44</f>
        <v>506</v>
      </c>
      <c r="F63" s="181"/>
      <c r="G63" s="181"/>
      <c r="H63" s="181">
        <f>'将来負担比率（分子）の構造'!K$44</f>
        <v>432</v>
      </c>
      <c r="I63" s="181"/>
      <c r="J63" s="181"/>
      <c r="K63" s="181">
        <f>'将来負担比率（分子）の構造'!L$44</f>
        <v>353</v>
      </c>
      <c r="L63" s="181"/>
      <c r="M63" s="181"/>
      <c r="N63" s="181">
        <f>'将来負担比率（分子）の構造'!M$44</f>
        <v>267</v>
      </c>
      <c r="O63" s="181"/>
      <c r="P63" s="181"/>
    </row>
    <row r="64" spans="1:16" x14ac:dyDescent="0.15">
      <c r="A64" s="181" t="s">
        <v>33</v>
      </c>
      <c r="B64" s="181">
        <f>'将来負担比率（分子）の構造'!I$43</f>
        <v>1938</v>
      </c>
      <c r="C64" s="181"/>
      <c r="D64" s="181"/>
      <c r="E64" s="181">
        <f>'将来負担比率（分子）の構造'!J$43</f>
        <v>1984</v>
      </c>
      <c r="F64" s="181"/>
      <c r="G64" s="181"/>
      <c r="H64" s="181">
        <f>'将来負担比率（分子）の構造'!K$43</f>
        <v>1901</v>
      </c>
      <c r="I64" s="181"/>
      <c r="J64" s="181"/>
      <c r="K64" s="181">
        <f>'将来負担比率（分子）の構造'!L$43</f>
        <v>1868</v>
      </c>
      <c r="L64" s="181"/>
      <c r="M64" s="181"/>
      <c r="N64" s="181">
        <f>'将来負担比率（分子）の構造'!M$43</f>
        <v>1767</v>
      </c>
      <c r="O64" s="181"/>
      <c r="P64" s="181"/>
    </row>
    <row r="65" spans="1:16" x14ac:dyDescent="0.15">
      <c r="A65" s="181" t="s">
        <v>32</v>
      </c>
      <c r="B65" s="181">
        <f>'将来負担比率（分子）の構造'!I$42</f>
        <v>1</v>
      </c>
      <c r="C65" s="181"/>
      <c r="D65" s="181"/>
      <c r="E65" s="181">
        <f>'将来負担比率（分子）の構造'!J$42</f>
        <v>6</v>
      </c>
      <c r="F65" s="181"/>
      <c r="G65" s="181"/>
      <c r="H65" s="181">
        <f>'将来負担比率（分子）の構造'!K$42</f>
        <v>5</v>
      </c>
      <c r="I65" s="181"/>
      <c r="J65" s="181"/>
      <c r="K65" s="181">
        <f>'将来負担比率（分子）の構造'!L$42</f>
        <v>6</v>
      </c>
      <c r="L65" s="181"/>
      <c r="M65" s="181"/>
      <c r="N65" s="181">
        <f>'将来負担比率（分子）の構造'!M$42</f>
        <v>4</v>
      </c>
      <c r="O65" s="181"/>
      <c r="P65" s="181"/>
    </row>
    <row r="66" spans="1:16" x14ac:dyDescent="0.15">
      <c r="A66" s="181" t="s">
        <v>31</v>
      </c>
      <c r="B66" s="181">
        <f>'将来負担比率（分子）の構造'!I$41</f>
        <v>13177</v>
      </c>
      <c r="C66" s="181"/>
      <c r="D66" s="181"/>
      <c r="E66" s="181">
        <f>'将来負担比率（分子）の構造'!J$41</f>
        <v>12958</v>
      </c>
      <c r="F66" s="181"/>
      <c r="G66" s="181"/>
      <c r="H66" s="181">
        <f>'将来負担比率（分子）の構造'!K$41</f>
        <v>12513</v>
      </c>
      <c r="I66" s="181"/>
      <c r="J66" s="181"/>
      <c r="K66" s="181">
        <f>'将来負担比率（分子）の構造'!L$41</f>
        <v>12142</v>
      </c>
      <c r="L66" s="181"/>
      <c r="M66" s="181"/>
      <c r="N66" s="181">
        <f>'将来負担比率（分子）の構造'!M$41</f>
        <v>11593</v>
      </c>
      <c r="O66" s="181"/>
      <c r="P66" s="181"/>
    </row>
    <row r="67" spans="1:16" x14ac:dyDescent="0.15">
      <c r="A67" s="181" t="s">
        <v>75</v>
      </c>
      <c r="B67" s="181" t="e">
        <f>NA()</f>
        <v>#N/A</v>
      </c>
      <c r="C67" s="181">
        <f>IF(ISNUMBER('将来負担比率（分子）の構造'!I$53), IF('将来負担比率（分子）の構造'!I$53 &lt; 0, 0, '将来負担比率（分子）の構造'!I$53), NA())</f>
        <v>6548</v>
      </c>
      <c r="D67" s="181" t="e">
        <f>NA()</f>
        <v>#N/A</v>
      </c>
      <c r="E67" s="181" t="e">
        <f>NA()</f>
        <v>#N/A</v>
      </c>
      <c r="F67" s="181">
        <f>IF(ISNUMBER('将来負担比率（分子）の構造'!J$53), IF('将来負担比率（分子）の構造'!J$53 &lt; 0, 0, '将来負担比率（分子）の構造'!J$53), NA())</f>
        <v>5780</v>
      </c>
      <c r="G67" s="181" t="e">
        <f>NA()</f>
        <v>#N/A</v>
      </c>
      <c r="H67" s="181" t="e">
        <f>NA()</f>
        <v>#N/A</v>
      </c>
      <c r="I67" s="181">
        <f>IF(ISNUMBER('将来負担比率（分子）の構造'!K$53), IF('将来負担比率（分子）の構造'!K$53 &lt; 0, 0, '将来負担比率（分子）の構造'!K$53), NA())</f>
        <v>5771</v>
      </c>
      <c r="J67" s="181" t="e">
        <f>NA()</f>
        <v>#N/A</v>
      </c>
      <c r="K67" s="181" t="e">
        <f>NA()</f>
        <v>#N/A</v>
      </c>
      <c r="L67" s="181">
        <f>IF(ISNUMBER('将来負担比率（分子）の構造'!L$53), IF('将来負担比率（分子）の構造'!L$53 &lt; 0, 0, '将来負担比率（分子）の構造'!L$53), NA())</f>
        <v>5197</v>
      </c>
      <c r="M67" s="181" t="e">
        <f>NA()</f>
        <v>#N/A</v>
      </c>
      <c r="N67" s="181" t="e">
        <f>NA()</f>
        <v>#N/A</v>
      </c>
      <c r="O67" s="181">
        <f>IF(ISNUMBER('将来負担比率（分子）の構造'!M$53), IF('将来負担比率（分子）の構造'!M$53 &lt; 0, 0, '将来負担比率（分子）の構造'!M$53), NA())</f>
        <v>4871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950</v>
      </c>
      <c r="C72" s="185">
        <f>基金残高に係る経年分析!G55</f>
        <v>975</v>
      </c>
      <c r="D72" s="185">
        <f>基金残高に係る経年分析!H55</f>
        <v>911</v>
      </c>
    </row>
    <row r="73" spans="1:16" x14ac:dyDescent="0.15">
      <c r="A73" s="184" t="s">
        <v>78</v>
      </c>
      <c r="B73" s="185">
        <f>基金残高に係る経年分析!F56</f>
        <v>1</v>
      </c>
      <c r="C73" s="185">
        <f>基金残高に係る経年分析!G56</f>
        <v>8</v>
      </c>
      <c r="D73" s="185">
        <f>基金残高に係る経年分析!H56</f>
        <v>7</v>
      </c>
    </row>
    <row r="74" spans="1:16" x14ac:dyDescent="0.15">
      <c r="A74" s="184" t="s">
        <v>79</v>
      </c>
      <c r="B74" s="185">
        <f>基金残高に係る経年分析!F57</f>
        <v>43</v>
      </c>
      <c r="C74" s="185">
        <f>基金残高に係る経年分析!G57</f>
        <v>95</v>
      </c>
      <c r="D74" s="185">
        <f>基金残高に係る経年分析!H57</f>
        <v>130</v>
      </c>
    </row>
  </sheetData>
  <sheetProtection algorithmName="SHA-512" hashValue="9H/M2aZfJ+0H5UtgZNyBBnR+BcVw6KyDU6uV7pMSHDVJKw1Cbinr8nBybuxB14HG11AT1jQ1yGWhvOgUic93Hg==" saltValue="BxfQCfmQ5UbOSNis86iP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2131984</v>
      </c>
      <c r="S5" s="696"/>
      <c r="T5" s="696"/>
      <c r="U5" s="696"/>
      <c r="V5" s="696"/>
      <c r="W5" s="696"/>
      <c r="X5" s="696"/>
      <c r="Y5" s="739"/>
      <c r="Z5" s="757">
        <v>27.6</v>
      </c>
      <c r="AA5" s="757"/>
      <c r="AB5" s="757"/>
      <c r="AC5" s="757"/>
      <c r="AD5" s="758">
        <v>2131984</v>
      </c>
      <c r="AE5" s="758"/>
      <c r="AF5" s="758"/>
      <c r="AG5" s="758"/>
      <c r="AH5" s="758"/>
      <c r="AI5" s="758"/>
      <c r="AJ5" s="758"/>
      <c r="AK5" s="758"/>
      <c r="AL5" s="740">
        <v>44.5</v>
      </c>
      <c r="AM5" s="713"/>
      <c r="AN5" s="713"/>
      <c r="AO5" s="741"/>
      <c r="AP5" s="708" t="s">
        <v>225</v>
      </c>
      <c r="AQ5" s="709"/>
      <c r="AR5" s="709"/>
      <c r="AS5" s="709"/>
      <c r="AT5" s="709"/>
      <c r="AU5" s="709"/>
      <c r="AV5" s="709"/>
      <c r="AW5" s="709"/>
      <c r="AX5" s="709"/>
      <c r="AY5" s="709"/>
      <c r="AZ5" s="709"/>
      <c r="BA5" s="709"/>
      <c r="BB5" s="709"/>
      <c r="BC5" s="709"/>
      <c r="BD5" s="709"/>
      <c r="BE5" s="709"/>
      <c r="BF5" s="710"/>
      <c r="BG5" s="640">
        <v>2131984</v>
      </c>
      <c r="BH5" s="641"/>
      <c r="BI5" s="641"/>
      <c r="BJ5" s="641"/>
      <c r="BK5" s="641"/>
      <c r="BL5" s="641"/>
      <c r="BM5" s="641"/>
      <c r="BN5" s="642"/>
      <c r="BO5" s="677">
        <v>100</v>
      </c>
      <c r="BP5" s="677"/>
      <c r="BQ5" s="677"/>
      <c r="BR5" s="677"/>
      <c r="BS5" s="678" t="s">
        <v>226</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218</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48442</v>
      </c>
      <c r="S6" s="641"/>
      <c r="T6" s="641"/>
      <c r="U6" s="641"/>
      <c r="V6" s="641"/>
      <c r="W6" s="641"/>
      <c r="X6" s="641"/>
      <c r="Y6" s="642"/>
      <c r="Z6" s="677">
        <v>0.6</v>
      </c>
      <c r="AA6" s="677"/>
      <c r="AB6" s="677"/>
      <c r="AC6" s="677"/>
      <c r="AD6" s="678">
        <v>48442</v>
      </c>
      <c r="AE6" s="678"/>
      <c r="AF6" s="678"/>
      <c r="AG6" s="678"/>
      <c r="AH6" s="678"/>
      <c r="AI6" s="678"/>
      <c r="AJ6" s="678"/>
      <c r="AK6" s="678"/>
      <c r="AL6" s="643">
        <v>1</v>
      </c>
      <c r="AM6" s="644"/>
      <c r="AN6" s="644"/>
      <c r="AO6" s="679"/>
      <c r="AP6" s="637" t="s">
        <v>231</v>
      </c>
      <c r="AQ6" s="638"/>
      <c r="AR6" s="638"/>
      <c r="AS6" s="638"/>
      <c r="AT6" s="638"/>
      <c r="AU6" s="638"/>
      <c r="AV6" s="638"/>
      <c r="AW6" s="638"/>
      <c r="AX6" s="638"/>
      <c r="AY6" s="638"/>
      <c r="AZ6" s="638"/>
      <c r="BA6" s="638"/>
      <c r="BB6" s="638"/>
      <c r="BC6" s="638"/>
      <c r="BD6" s="638"/>
      <c r="BE6" s="638"/>
      <c r="BF6" s="639"/>
      <c r="BG6" s="640">
        <v>2131984</v>
      </c>
      <c r="BH6" s="641"/>
      <c r="BI6" s="641"/>
      <c r="BJ6" s="641"/>
      <c r="BK6" s="641"/>
      <c r="BL6" s="641"/>
      <c r="BM6" s="641"/>
      <c r="BN6" s="642"/>
      <c r="BO6" s="677">
        <v>100</v>
      </c>
      <c r="BP6" s="677"/>
      <c r="BQ6" s="677"/>
      <c r="BR6" s="677"/>
      <c r="BS6" s="678" t="s">
        <v>173</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99700</v>
      </c>
      <c r="CS6" s="641"/>
      <c r="CT6" s="641"/>
      <c r="CU6" s="641"/>
      <c r="CV6" s="641"/>
      <c r="CW6" s="641"/>
      <c r="CX6" s="641"/>
      <c r="CY6" s="642"/>
      <c r="CZ6" s="740">
        <v>1.3</v>
      </c>
      <c r="DA6" s="713"/>
      <c r="DB6" s="713"/>
      <c r="DC6" s="743"/>
      <c r="DD6" s="646" t="s">
        <v>233</v>
      </c>
      <c r="DE6" s="641"/>
      <c r="DF6" s="641"/>
      <c r="DG6" s="641"/>
      <c r="DH6" s="641"/>
      <c r="DI6" s="641"/>
      <c r="DJ6" s="641"/>
      <c r="DK6" s="641"/>
      <c r="DL6" s="641"/>
      <c r="DM6" s="641"/>
      <c r="DN6" s="641"/>
      <c r="DO6" s="641"/>
      <c r="DP6" s="642"/>
      <c r="DQ6" s="646">
        <v>99470</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3612</v>
      </c>
      <c r="S7" s="641"/>
      <c r="T7" s="641"/>
      <c r="U7" s="641"/>
      <c r="V7" s="641"/>
      <c r="W7" s="641"/>
      <c r="X7" s="641"/>
      <c r="Y7" s="642"/>
      <c r="Z7" s="677">
        <v>0</v>
      </c>
      <c r="AA7" s="677"/>
      <c r="AB7" s="677"/>
      <c r="AC7" s="677"/>
      <c r="AD7" s="678">
        <v>3612</v>
      </c>
      <c r="AE7" s="678"/>
      <c r="AF7" s="678"/>
      <c r="AG7" s="678"/>
      <c r="AH7" s="678"/>
      <c r="AI7" s="678"/>
      <c r="AJ7" s="678"/>
      <c r="AK7" s="678"/>
      <c r="AL7" s="643">
        <v>0.1</v>
      </c>
      <c r="AM7" s="644"/>
      <c r="AN7" s="644"/>
      <c r="AO7" s="679"/>
      <c r="AP7" s="637" t="s">
        <v>235</v>
      </c>
      <c r="AQ7" s="638"/>
      <c r="AR7" s="638"/>
      <c r="AS7" s="638"/>
      <c r="AT7" s="638"/>
      <c r="AU7" s="638"/>
      <c r="AV7" s="638"/>
      <c r="AW7" s="638"/>
      <c r="AX7" s="638"/>
      <c r="AY7" s="638"/>
      <c r="AZ7" s="638"/>
      <c r="BA7" s="638"/>
      <c r="BB7" s="638"/>
      <c r="BC7" s="638"/>
      <c r="BD7" s="638"/>
      <c r="BE7" s="638"/>
      <c r="BF7" s="639"/>
      <c r="BG7" s="640">
        <v>1119298</v>
      </c>
      <c r="BH7" s="641"/>
      <c r="BI7" s="641"/>
      <c r="BJ7" s="641"/>
      <c r="BK7" s="641"/>
      <c r="BL7" s="641"/>
      <c r="BM7" s="641"/>
      <c r="BN7" s="642"/>
      <c r="BO7" s="677">
        <v>52.5</v>
      </c>
      <c r="BP7" s="677"/>
      <c r="BQ7" s="677"/>
      <c r="BR7" s="677"/>
      <c r="BS7" s="678" t="s">
        <v>233</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990943</v>
      </c>
      <c r="CS7" s="641"/>
      <c r="CT7" s="641"/>
      <c r="CU7" s="641"/>
      <c r="CV7" s="641"/>
      <c r="CW7" s="641"/>
      <c r="CX7" s="641"/>
      <c r="CY7" s="642"/>
      <c r="CZ7" s="677">
        <v>13.3</v>
      </c>
      <c r="DA7" s="677"/>
      <c r="DB7" s="677"/>
      <c r="DC7" s="677"/>
      <c r="DD7" s="646">
        <v>57260</v>
      </c>
      <c r="DE7" s="641"/>
      <c r="DF7" s="641"/>
      <c r="DG7" s="641"/>
      <c r="DH7" s="641"/>
      <c r="DI7" s="641"/>
      <c r="DJ7" s="641"/>
      <c r="DK7" s="641"/>
      <c r="DL7" s="641"/>
      <c r="DM7" s="641"/>
      <c r="DN7" s="641"/>
      <c r="DO7" s="641"/>
      <c r="DP7" s="642"/>
      <c r="DQ7" s="646">
        <v>863725</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24139</v>
      </c>
      <c r="S8" s="641"/>
      <c r="T8" s="641"/>
      <c r="U8" s="641"/>
      <c r="V8" s="641"/>
      <c r="W8" s="641"/>
      <c r="X8" s="641"/>
      <c r="Y8" s="642"/>
      <c r="Z8" s="677">
        <v>0.3</v>
      </c>
      <c r="AA8" s="677"/>
      <c r="AB8" s="677"/>
      <c r="AC8" s="677"/>
      <c r="AD8" s="678">
        <v>24139</v>
      </c>
      <c r="AE8" s="678"/>
      <c r="AF8" s="678"/>
      <c r="AG8" s="678"/>
      <c r="AH8" s="678"/>
      <c r="AI8" s="678"/>
      <c r="AJ8" s="678"/>
      <c r="AK8" s="678"/>
      <c r="AL8" s="643">
        <v>0.5</v>
      </c>
      <c r="AM8" s="644"/>
      <c r="AN8" s="644"/>
      <c r="AO8" s="679"/>
      <c r="AP8" s="637" t="s">
        <v>238</v>
      </c>
      <c r="AQ8" s="638"/>
      <c r="AR8" s="638"/>
      <c r="AS8" s="638"/>
      <c r="AT8" s="638"/>
      <c r="AU8" s="638"/>
      <c r="AV8" s="638"/>
      <c r="AW8" s="638"/>
      <c r="AX8" s="638"/>
      <c r="AY8" s="638"/>
      <c r="AZ8" s="638"/>
      <c r="BA8" s="638"/>
      <c r="BB8" s="638"/>
      <c r="BC8" s="638"/>
      <c r="BD8" s="638"/>
      <c r="BE8" s="638"/>
      <c r="BF8" s="639"/>
      <c r="BG8" s="640">
        <v>36321</v>
      </c>
      <c r="BH8" s="641"/>
      <c r="BI8" s="641"/>
      <c r="BJ8" s="641"/>
      <c r="BK8" s="641"/>
      <c r="BL8" s="641"/>
      <c r="BM8" s="641"/>
      <c r="BN8" s="642"/>
      <c r="BO8" s="677">
        <v>1.7</v>
      </c>
      <c r="BP8" s="677"/>
      <c r="BQ8" s="677"/>
      <c r="BR8" s="677"/>
      <c r="BS8" s="646" t="s">
        <v>233</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2520553</v>
      </c>
      <c r="CS8" s="641"/>
      <c r="CT8" s="641"/>
      <c r="CU8" s="641"/>
      <c r="CV8" s="641"/>
      <c r="CW8" s="641"/>
      <c r="CX8" s="641"/>
      <c r="CY8" s="642"/>
      <c r="CZ8" s="677">
        <v>33.700000000000003</v>
      </c>
      <c r="DA8" s="677"/>
      <c r="DB8" s="677"/>
      <c r="DC8" s="677"/>
      <c r="DD8" s="646">
        <v>29184</v>
      </c>
      <c r="DE8" s="641"/>
      <c r="DF8" s="641"/>
      <c r="DG8" s="641"/>
      <c r="DH8" s="641"/>
      <c r="DI8" s="641"/>
      <c r="DJ8" s="641"/>
      <c r="DK8" s="641"/>
      <c r="DL8" s="641"/>
      <c r="DM8" s="641"/>
      <c r="DN8" s="641"/>
      <c r="DO8" s="641"/>
      <c r="DP8" s="642"/>
      <c r="DQ8" s="646">
        <v>1333328</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13788</v>
      </c>
      <c r="S9" s="641"/>
      <c r="T9" s="641"/>
      <c r="U9" s="641"/>
      <c r="V9" s="641"/>
      <c r="W9" s="641"/>
      <c r="X9" s="641"/>
      <c r="Y9" s="642"/>
      <c r="Z9" s="677">
        <v>0.2</v>
      </c>
      <c r="AA9" s="677"/>
      <c r="AB9" s="677"/>
      <c r="AC9" s="677"/>
      <c r="AD9" s="678">
        <v>13788</v>
      </c>
      <c r="AE9" s="678"/>
      <c r="AF9" s="678"/>
      <c r="AG9" s="678"/>
      <c r="AH9" s="678"/>
      <c r="AI9" s="678"/>
      <c r="AJ9" s="678"/>
      <c r="AK9" s="678"/>
      <c r="AL9" s="643">
        <v>0.3</v>
      </c>
      <c r="AM9" s="644"/>
      <c r="AN9" s="644"/>
      <c r="AO9" s="679"/>
      <c r="AP9" s="637" t="s">
        <v>241</v>
      </c>
      <c r="AQ9" s="638"/>
      <c r="AR9" s="638"/>
      <c r="AS9" s="638"/>
      <c r="AT9" s="638"/>
      <c r="AU9" s="638"/>
      <c r="AV9" s="638"/>
      <c r="AW9" s="638"/>
      <c r="AX9" s="638"/>
      <c r="AY9" s="638"/>
      <c r="AZ9" s="638"/>
      <c r="BA9" s="638"/>
      <c r="BB9" s="638"/>
      <c r="BC9" s="638"/>
      <c r="BD9" s="638"/>
      <c r="BE9" s="638"/>
      <c r="BF9" s="639"/>
      <c r="BG9" s="640">
        <v>989694</v>
      </c>
      <c r="BH9" s="641"/>
      <c r="BI9" s="641"/>
      <c r="BJ9" s="641"/>
      <c r="BK9" s="641"/>
      <c r="BL9" s="641"/>
      <c r="BM9" s="641"/>
      <c r="BN9" s="642"/>
      <c r="BO9" s="677">
        <v>46.4</v>
      </c>
      <c r="BP9" s="677"/>
      <c r="BQ9" s="677"/>
      <c r="BR9" s="677"/>
      <c r="BS9" s="646" t="s">
        <v>233</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753733</v>
      </c>
      <c r="CS9" s="641"/>
      <c r="CT9" s="641"/>
      <c r="CU9" s="641"/>
      <c r="CV9" s="641"/>
      <c r="CW9" s="641"/>
      <c r="CX9" s="641"/>
      <c r="CY9" s="642"/>
      <c r="CZ9" s="677">
        <v>10.1</v>
      </c>
      <c r="DA9" s="677"/>
      <c r="DB9" s="677"/>
      <c r="DC9" s="677"/>
      <c r="DD9" s="646">
        <v>295</v>
      </c>
      <c r="DE9" s="641"/>
      <c r="DF9" s="641"/>
      <c r="DG9" s="641"/>
      <c r="DH9" s="641"/>
      <c r="DI9" s="641"/>
      <c r="DJ9" s="641"/>
      <c r="DK9" s="641"/>
      <c r="DL9" s="641"/>
      <c r="DM9" s="641"/>
      <c r="DN9" s="641"/>
      <c r="DO9" s="641"/>
      <c r="DP9" s="642"/>
      <c r="DQ9" s="646">
        <v>647862</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233</v>
      </c>
      <c r="S10" s="641"/>
      <c r="T10" s="641"/>
      <c r="U10" s="641"/>
      <c r="V10" s="641"/>
      <c r="W10" s="641"/>
      <c r="X10" s="641"/>
      <c r="Y10" s="642"/>
      <c r="Z10" s="677" t="s">
        <v>136</v>
      </c>
      <c r="AA10" s="677"/>
      <c r="AB10" s="677"/>
      <c r="AC10" s="677"/>
      <c r="AD10" s="678" t="s">
        <v>173</v>
      </c>
      <c r="AE10" s="678"/>
      <c r="AF10" s="678"/>
      <c r="AG10" s="678"/>
      <c r="AH10" s="678"/>
      <c r="AI10" s="678"/>
      <c r="AJ10" s="678"/>
      <c r="AK10" s="678"/>
      <c r="AL10" s="643" t="s">
        <v>233</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38446</v>
      </c>
      <c r="BH10" s="641"/>
      <c r="BI10" s="641"/>
      <c r="BJ10" s="641"/>
      <c r="BK10" s="641"/>
      <c r="BL10" s="641"/>
      <c r="BM10" s="641"/>
      <c r="BN10" s="642"/>
      <c r="BO10" s="677">
        <v>1.8</v>
      </c>
      <c r="BP10" s="677"/>
      <c r="BQ10" s="677"/>
      <c r="BR10" s="677"/>
      <c r="BS10" s="646" t="s">
        <v>173</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10100</v>
      </c>
      <c r="CS10" s="641"/>
      <c r="CT10" s="641"/>
      <c r="CU10" s="641"/>
      <c r="CV10" s="641"/>
      <c r="CW10" s="641"/>
      <c r="CX10" s="641"/>
      <c r="CY10" s="642"/>
      <c r="CZ10" s="677">
        <v>0.1</v>
      </c>
      <c r="DA10" s="677"/>
      <c r="DB10" s="677"/>
      <c r="DC10" s="677"/>
      <c r="DD10" s="646" t="s">
        <v>226</v>
      </c>
      <c r="DE10" s="641"/>
      <c r="DF10" s="641"/>
      <c r="DG10" s="641"/>
      <c r="DH10" s="641"/>
      <c r="DI10" s="641"/>
      <c r="DJ10" s="641"/>
      <c r="DK10" s="641"/>
      <c r="DL10" s="641"/>
      <c r="DM10" s="641"/>
      <c r="DN10" s="641"/>
      <c r="DO10" s="641"/>
      <c r="DP10" s="642"/>
      <c r="DQ10" s="646">
        <v>10100</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321055</v>
      </c>
      <c r="S11" s="641"/>
      <c r="T11" s="641"/>
      <c r="U11" s="641"/>
      <c r="V11" s="641"/>
      <c r="W11" s="641"/>
      <c r="X11" s="641"/>
      <c r="Y11" s="642"/>
      <c r="Z11" s="643">
        <v>4.2</v>
      </c>
      <c r="AA11" s="644"/>
      <c r="AB11" s="644"/>
      <c r="AC11" s="645"/>
      <c r="AD11" s="646">
        <v>321055</v>
      </c>
      <c r="AE11" s="641"/>
      <c r="AF11" s="641"/>
      <c r="AG11" s="641"/>
      <c r="AH11" s="641"/>
      <c r="AI11" s="641"/>
      <c r="AJ11" s="641"/>
      <c r="AK11" s="642"/>
      <c r="AL11" s="643">
        <v>6.7</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54837</v>
      </c>
      <c r="BH11" s="641"/>
      <c r="BI11" s="641"/>
      <c r="BJ11" s="641"/>
      <c r="BK11" s="641"/>
      <c r="BL11" s="641"/>
      <c r="BM11" s="641"/>
      <c r="BN11" s="642"/>
      <c r="BO11" s="677">
        <v>2.6</v>
      </c>
      <c r="BP11" s="677"/>
      <c r="BQ11" s="677"/>
      <c r="BR11" s="677"/>
      <c r="BS11" s="646" t="s">
        <v>173</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50426</v>
      </c>
      <c r="CS11" s="641"/>
      <c r="CT11" s="641"/>
      <c r="CU11" s="641"/>
      <c r="CV11" s="641"/>
      <c r="CW11" s="641"/>
      <c r="CX11" s="641"/>
      <c r="CY11" s="642"/>
      <c r="CZ11" s="677">
        <v>0.7</v>
      </c>
      <c r="DA11" s="677"/>
      <c r="DB11" s="677"/>
      <c r="DC11" s="677"/>
      <c r="DD11" s="646">
        <v>23984</v>
      </c>
      <c r="DE11" s="641"/>
      <c r="DF11" s="641"/>
      <c r="DG11" s="641"/>
      <c r="DH11" s="641"/>
      <c r="DI11" s="641"/>
      <c r="DJ11" s="641"/>
      <c r="DK11" s="641"/>
      <c r="DL11" s="641"/>
      <c r="DM11" s="641"/>
      <c r="DN11" s="641"/>
      <c r="DO11" s="641"/>
      <c r="DP11" s="642"/>
      <c r="DQ11" s="646">
        <v>26731</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233</v>
      </c>
      <c r="S12" s="641"/>
      <c r="T12" s="641"/>
      <c r="U12" s="641"/>
      <c r="V12" s="641"/>
      <c r="W12" s="641"/>
      <c r="X12" s="641"/>
      <c r="Y12" s="642"/>
      <c r="Z12" s="677" t="s">
        <v>233</v>
      </c>
      <c r="AA12" s="677"/>
      <c r="AB12" s="677"/>
      <c r="AC12" s="677"/>
      <c r="AD12" s="678" t="s">
        <v>136</v>
      </c>
      <c r="AE12" s="678"/>
      <c r="AF12" s="678"/>
      <c r="AG12" s="678"/>
      <c r="AH12" s="678"/>
      <c r="AI12" s="678"/>
      <c r="AJ12" s="678"/>
      <c r="AK12" s="678"/>
      <c r="AL12" s="643" t="s">
        <v>173</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823428</v>
      </c>
      <c r="BH12" s="641"/>
      <c r="BI12" s="641"/>
      <c r="BJ12" s="641"/>
      <c r="BK12" s="641"/>
      <c r="BL12" s="641"/>
      <c r="BM12" s="641"/>
      <c r="BN12" s="642"/>
      <c r="BO12" s="677">
        <v>38.6</v>
      </c>
      <c r="BP12" s="677"/>
      <c r="BQ12" s="677"/>
      <c r="BR12" s="677"/>
      <c r="BS12" s="646" t="s">
        <v>173</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24108</v>
      </c>
      <c r="CS12" s="641"/>
      <c r="CT12" s="641"/>
      <c r="CU12" s="641"/>
      <c r="CV12" s="641"/>
      <c r="CW12" s="641"/>
      <c r="CX12" s="641"/>
      <c r="CY12" s="642"/>
      <c r="CZ12" s="677">
        <v>0.3</v>
      </c>
      <c r="DA12" s="677"/>
      <c r="DB12" s="677"/>
      <c r="DC12" s="677"/>
      <c r="DD12" s="646">
        <v>194</v>
      </c>
      <c r="DE12" s="641"/>
      <c r="DF12" s="641"/>
      <c r="DG12" s="641"/>
      <c r="DH12" s="641"/>
      <c r="DI12" s="641"/>
      <c r="DJ12" s="641"/>
      <c r="DK12" s="641"/>
      <c r="DL12" s="641"/>
      <c r="DM12" s="641"/>
      <c r="DN12" s="641"/>
      <c r="DO12" s="641"/>
      <c r="DP12" s="642"/>
      <c r="DQ12" s="646">
        <v>1140</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173</v>
      </c>
      <c r="S13" s="641"/>
      <c r="T13" s="641"/>
      <c r="U13" s="641"/>
      <c r="V13" s="641"/>
      <c r="W13" s="641"/>
      <c r="X13" s="641"/>
      <c r="Y13" s="642"/>
      <c r="Z13" s="677" t="s">
        <v>173</v>
      </c>
      <c r="AA13" s="677"/>
      <c r="AB13" s="677"/>
      <c r="AC13" s="677"/>
      <c r="AD13" s="678" t="s">
        <v>226</v>
      </c>
      <c r="AE13" s="678"/>
      <c r="AF13" s="678"/>
      <c r="AG13" s="678"/>
      <c r="AH13" s="678"/>
      <c r="AI13" s="678"/>
      <c r="AJ13" s="678"/>
      <c r="AK13" s="678"/>
      <c r="AL13" s="643" t="s">
        <v>226</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823428</v>
      </c>
      <c r="BH13" s="641"/>
      <c r="BI13" s="641"/>
      <c r="BJ13" s="641"/>
      <c r="BK13" s="641"/>
      <c r="BL13" s="641"/>
      <c r="BM13" s="641"/>
      <c r="BN13" s="642"/>
      <c r="BO13" s="677">
        <v>38.6</v>
      </c>
      <c r="BP13" s="677"/>
      <c r="BQ13" s="677"/>
      <c r="BR13" s="677"/>
      <c r="BS13" s="646" t="s">
        <v>136</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690668</v>
      </c>
      <c r="CS13" s="641"/>
      <c r="CT13" s="641"/>
      <c r="CU13" s="641"/>
      <c r="CV13" s="641"/>
      <c r="CW13" s="641"/>
      <c r="CX13" s="641"/>
      <c r="CY13" s="642"/>
      <c r="CZ13" s="677">
        <v>9.1999999999999993</v>
      </c>
      <c r="DA13" s="677"/>
      <c r="DB13" s="677"/>
      <c r="DC13" s="677"/>
      <c r="DD13" s="646">
        <v>365242</v>
      </c>
      <c r="DE13" s="641"/>
      <c r="DF13" s="641"/>
      <c r="DG13" s="641"/>
      <c r="DH13" s="641"/>
      <c r="DI13" s="641"/>
      <c r="DJ13" s="641"/>
      <c r="DK13" s="641"/>
      <c r="DL13" s="641"/>
      <c r="DM13" s="641"/>
      <c r="DN13" s="641"/>
      <c r="DO13" s="641"/>
      <c r="DP13" s="642"/>
      <c r="DQ13" s="646">
        <v>334553</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8026</v>
      </c>
      <c r="S14" s="641"/>
      <c r="T14" s="641"/>
      <c r="U14" s="641"/>
      <c r="V14" s="641"/>
      <c r="W14" s="641"/>
      <c r="X14" s="641"/>
      <c r="Y14" s="642"/>
      <c r="Z14" s="677">
        <v>0.1</v>
      </c>
      <c r="AA14" s="677"/>
      <c r="AB14" s="677"/>
      <c r="AC14" s="677"/>
      <c r="AD14" s="678">
        <v>8026</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50340</v>
      </c>
      <c r="BH14" s="641"/>
      <c r="BI14" s="641"/>
      <c r="BJ14" s="641"/>
      <c r="BK14" s="641"/>
      <c r="BL14" s="641"/>
      <c r="BM14" s="641"/>
      <c r="BN14" s="642"/>
      <c r="BO14" s="677">
        <v>2.4</v>
      </c>
      <c r="BP14" s="677"/>
      <c r="BQ14" s="677"/>
      <c r="BR14" s="677"/>
      <c r="BS14" s="646" t="s">
        <v>136</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311866</v>
      </c>
      <c r="CS14" s="641"/>
      <c r="CT14" s="641"/>
      <c r="CU14" s="641"/>
      <c r="CV14" s="641"/>
      <c r="CW14" s="641"/>
      <c r="CX14" s="641"/>
      <c r="CY14" s="642"/>
      <c r="CZ14" s="677">
        <v>4.2</v>
      </c>
      <c r="DA14" s="677"/>
      <c r="DB14" s="677"/>
      <c r="DC14" s="677"/>
      <c r="DD14" s="646">
        <v>22519</v>
      </c>
      <c r="DE14" s="641"/>
      <c r="DF14" s="641"/>
      <c r="DG14" s="641"/>
      <c r="DH14" s="641"/>
      <c r="DI14" s="641"/>
      <c r="DJ14" s="641"/>
      <c r="DK14" s="641"/>
      <c r="DL14" s="641"/>
      <c r="DM14" s="641"/>
      <c r="DN14" s="641"/>
      <c r="DO14" s="641"/>
      <c r="DP14" s="642"/>
      <c r="DQ14" s="646">
        <v>282069</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173</v>
      </c>
      <c r="S15" s="641"/>
      <c r="T15" s="641"/>
      <c r="U15" s="641"/>
      <c r="V15" s="641"/>
      <c r="W15" s="641"/>
      <c r="X15" s="641"/>
      <c r="Y15" s="642"/>
      <c r="Z15" s="677" t="s">
        <v>173</v>
      </c>
      <c r="AA15" s="677"/>
      <c r="AB15" s="677"/>
      <c r="AC15" s="677"/>
      <c r="AD15" s="678" t="s">
        <v>233</v>
      </c>
      <c r="AE15" s="678"/>
      <c r="AF15" s="678"/>
      <c r="AG15" s="678"/>
      <c r="AH15" s="678"/>
      <c r="AI15" s="678"/>
      <c r="AJ15" s="678"/>
      <c r="AK15" s="678"/>
      <c r="AL15" s="643" t="s">
        <v>233</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138918</v>
      </c>
      <c r="BH15" s="641"/>
      <c r="BI15" s="641"/>
      <c r="BJ15" s="641"/>
      <c r="BK15" s="641"/>
      <c r="BL15" s="641"/>
      <c r="BM15" s="641"/>
      <c r="BN15" s="642"/>
      <c r="BO15" s="677">
        <v>6.5</v>
      </c>
      <c r="BP15" s="677"/>
      <c r="BQ15" s="677"/>
      <c r="BR15" s="677"/>
      <c r="BS15" s="646" t="s">
        <v>136</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831006</v>
      </c>
      <c r="CS15" s="641"/>
      <c r="CT15" s="641"/>
      <c r="CU15" s="641"/>
      <c r="CV15" s="641"/>
      <c r="CW15" s="641"/>
      <c r="CX15" s="641"/>
      <c r="CY15" s="642"/>
      <c r="CZ15" s="677">
        <v>11.1</v>
      </c>
      <c r="DA15" s="677"/>
      <c r="DB15" s="677"/>
      <c r="DC15" s="677"/>
      <c r="DD15" s="646">
        <v>162545</v>
      </c>
      <c r="DE15" s="641"/>
      <c r="DF15" s="641"/>
      <c r="DG15" s="641"/>
      <c r="DH15" s="641"/>
      <c r="DI15" s="641"/>
      <c r="DJ15" s="641"/>
      <c r="DK15" s="641"/>
      <c r="DL15" s="641"/>
      <c r="DM15" s="641"/>
      <c r="DN15" s="641"/>
      <c r="DO15" s="641"/>
      <c r="DP15" s="642"/>
      <c r="DQ15" s="646">
        <v>664475</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2786</v>
      </c>
      <c r="S16" s="641"/>
      <c r="T16" s="641"/>
      <c r="U16" s="641"/>
      <c r="V16" s="641"/>
      <c r="W16" s="641"/>
      <c r="X16" s="641"/>
      <c r="Y16" s="642"/>
      <c r="Z16" s="677">
        <v>0</v>
      </c>
      <c r="AA16" s="677"/>
      <c r="AB16" s="677"/>
      <c r="AC16" s="677"/>
      <c r="AD16" s="678">
        <v>2786</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173</v>
      </c>
      <c r="BH16" s="641"/>
      <c r="BI16" s="641"/>
      <c r="BJ16" s="641"/>
      <c r="BK16" s="641"/>
      <c r="BL16" s="641"/>
      <c r="BM16" s="641"/>
      <c r="BN16" s="642"/>
      <c r="BO16" s="677" t="s">
        <v>173</v>
      </c>
      <c r="BP16" s="677"/>
      <c r="BQ16" s="677"/>
      <c r="BR16" s="677"/>
      <c r="BS16" s="646" t="s">
        <v>233</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t="s">
        <v>233</v>
      </c>
      <c r="CS16" s="641"/>
      <c r="CT16" s="641"/>
      <c r="CU16" s="641"/>
      <c r="CV16" s="641"/>
      <c r="CW16" s="641"/>
      <c r="CX16" s="641"/>
      <c r="CY16" s="642"/>
      <c r="CZ16" s="677" t="s">
        <v>233</v>
      </c>
      <c r="DA16" s="677"/>
      <c r="DB16" s="677"/>
      <c r="DC16" s="677"/>
      <c r="DD16" s="646" t="s">
        <v>173</v>
      </c>
      <c r="DE16" s="641"/>
      <c r="DF16" s="641"/>
      <c r="DG16" s="641"/>
      <c r="DH16" s="641"/>
      <c r="DI16" s="641"/>
      <c r="DJ16" s="641"/>
      <c r="DK16" s="641"/>
      <c r="DL16" s="641"/>
      <c r="DM16" s="641"/>
      <c r="DN16" s="641"/>
      <c r="DO16" s="641"/>
      <c r="DP16" s="642"/>
      <c r="DQ16" s="646" t="s">
        <v>173</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45004</v>
      </c>
      <c r="S17" s="641"/>
      <c r="T17" s="641"/>
      <c r="U17" s="641"/>
      <c r="V17" s="641"/>
      <c r="W17" s="641"/>
      <c r="X17" s="641"/>
      <c r="Y17" s="642"/>
      <c r="Z17" s="677">
        <v>0.6</v>
      </c>
      <c r="AA17" s="677"/>
      <c r="AB17" s="677"/>
      <c r="AC17" s="677"/>
      <c r="AD17" s="678">
        <v>45004</v>
      </c>
      <c r="AE17" s="678"/>
      <c r="AF17" s="678"/>
      <c r="AG17" s="678"/>
      <c r="AH17" s="678"/>
      <c r="AI17" s="678"/>
      <c r="AJ17" s="678"/>
      <c r="AK17" s="678"/>
      <c r="AL17" s="643">
        <v>0.9</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233</v>
      </c>
      <c r="BH17" s="641"/>
      <c r="BI17" s="641"/>
      <c r="BJ17" s="641"/>
      <c r="BK17" s="641"/>
      <c r="BL17" s="641"/>
      <c r="BM17" s="641"/>
      <c r="BN17" s="642"/>
      <c r="BO17" s="677" t="s">
        <v>233</v>
      </c>
      <c r="BP17" s="677"/>
      <c r="BQ17" s="677"/>
      <c r="BR17" s="677"/>
      <c r="BS17" s="646" t="s">
        <v>233</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1192064</v>
      </c>
      <c r="CS17" s="641"/>
      <c r="CT17" s="641"/>
      <c r="CU17" s="641"/>
      <c r="CV17" s="641"/>
      <c r="CW17" s="641"/>
      <c r="CX17" s="641"/>
      <c r="CY17" s="642"/>
      <c r="CZ17" s="677">
        <v>15.9</v>
      </c>
      <c r="DA17" s="677"/>
      <c r="DB17" s="677"/>
      <c r="DC17" s="677"/>
      <c r="DD17" s="646" t="s">
        <v>173</v>
      </c>
      <c r="DE17" s="641"/>
      <c r="DF17" s="641"/>
      <c r="DG17" s="641"/>
      <c r="DH17" s="641"/>
      <c r="DI17" s="641"/>
      <c r="DJ17" s="641"/>
      <c r="DK17" s="641"/>
      <c r="DL17" s="641"/>
      <c r="DM17" s="641"/>
      <c r="DN17" s="641"/>
      <c r="DO17" s="641"/>
      <c r="DP17" s="642"/>
      <c r="DQ17" s="646">
        <v>1168882</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21122</v>
      </c>
      <c r="S18" s="641"/>
      <c r="T18" s="641"/>
      <c r="U18" s="641"/>
      <c r="V18" s="641"/>
      <c r="W18" s="641"/>
      <c r="X18" s="641"/>
      <c r="Y18" s="642"/>
      <c r="Z18" s="677">
        <v>0.3</v>
      </c>
      <c r="AA18" s="677"/>
      <c r="AB18" s="677"/>
      <c r="AC18" s="677"/>
      <c r="AD18" s="678">
        <v>21122</v>
      </c>
      <c r="AE18" s="678"/>
      <c r="AF18" s="678"/>
      <c r="AG18" s="678"/>
      <c r="AH18" s="678"/>
      <c r="AI18" s="678"/>
      <c r="AJ18" s="678"/>
      <c r="AK18" s="678"/>
      <c r="AL18" s="643">
        <v>0.4</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233</v>
      </c>
      <c r="BH18" s="641"/>
      <c r="BI18" s="641"/>
      <c r="BJ18" s="641"/>
      <c r="BK18" s="641"/>
      <c r="BL18" s="641"/>
      <c r="BM18" s="641"/>
      <c r="BN18" s="642"/>
      <c r="BO18" s="677" t="s">
        <v>173</v>
      </c>
      <c r="BP18" s="677"/>
      <c r="BQ18" s="677"/>
      <c r="BR18" s="677"/>
      <c r="BS18" s="646" t="s">
        <v>173</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173</v>
      </c>
      <c r="CS18" s="641"/>
      <c r="CT18" s="641"/>
      <c r="CU18" s="641"/>
      <c r="CV18" s="641"/>
      <c r="CW18" s="641"/>
      <c r="CX18" s="641"/>
      <c r="CY18" s="642"/>
      <c r="CZ18" s="677" t="s">
        <v>233</v>
      </c>
      <c r="DA18" s="677"/>
      <c r="DB18" s="677"/>
      <c r="DC18" s="677"/>
      <c r="DD18" s="646" t="s">
        <v>173</v>
      </c>
      <c r="DE18" s="641"/>
      <c r="DF18" s="641"/>
      <c r="DG18" s="641"/>
      <c r="DH18" s="641"/>
      <c r="DI18" s="641"/>
      <c r="DJ18" s="641"/>
      <c r="DK18" s="641"/>
      <c r="DL18" s="641"/>
      <c r="DM18" s="641"/>
      <c r="DN18" s="641"/>
      <c r="DO18" s="641"/>
      <c r="DP18" s="642"/>
      <c r="DQ18" s="646" t="s">
        <v>233</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1206</v>
      </c>
      <c r="S19" s="641"/>
      <c r="T19" s="641"/>
      <c r="U19" s="641"/>
      <c r="V19" s="641"/>
      <c r="W19" s="641"/>
      <c r="X19" s="641"/>
      <c r="Y19" s="642"/>
      <c r="Z19" s="677">
        <v>0</v>
      </c>
      <c r="AA19" s="677"/>
      <c r="AB19" s="677"/>
      <c r="AC19" s="677"/>
      <c r="AD19" s="678">
        <v>1206</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173</v>
      </c>
      <c r="BH19" s="641"/>
      <c r="BI19" s="641"/>
      <c r="BJ19" s="641"/>
      <c r="BK19" s="641"/>
      <c r="BL19" s="641"/>
      <c r="BM19" s="641"/>
      <c r="BN19" s="642"/>
      <c r="BO19" s="677" t="s">
        <v>136</v>
      </c>
      <c r="BP19" s="677"/>
      <c r="BQ19" s="677"/>
      <c r="BR19" s="677"/>
      <c r="BS19" s="646" t="s">
        <v>233</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233</v>
      </c>
      <c r="CS19" s="641"/>
      <c r="CT19" s="641"/>
      <c r="CU19" s="641"/>
      <c r="CV19" s="641"/>
      <c r="CW19" s="641"/>
      <c r="CX19" s="641"/>
      <c r="CY19" s="642"/>
      <c r="CZ19" s="677" t="s">
        <v>173</v>
      </c>
      <c r="DA19" s="677"/>
      <c r="DB19" s="677"/>
      <c r="DC19" s="677"/>
      <c r="DD19" s="646" t="s">
        <v>233</v>
      </c>
      <c r="DE19" s="641"/>
      <c r="DF19" s="641"/>
      <c r="DG19" s="641"/>
      <c r="DH19" s="641"/>
      <c r="DI19" s="641"/>
      <c r="DJ19" s="641"/>
      <c r="DK19" s="641"/>
      <c r="DL19" s="641"/>
      <c r="DM19" s="641"/>
      <c r="DN19" s="641"/>
      <c r="DO19" s="641"/>
      <c r="DP19" s="642"/>
      <c r="DQ19" s="646" t="s">
        <v>233</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397</v>
      </c>
      <c r="S20" s="641"/>
      <c r="T20" s="641"/>
      <c r="U20" s="641"/>
      <c r="V20" s="641"/>
      <c r="W20" s="641"/>
      <c r="X20" s="641"/>
      <c r="Y20" s="642"/>
      <c r="Z20" s="677">
        <v>0</v>
      </c>
      <c r="AA20" s="677"/>
      <c r="AB20" s="677"/>
      <c r="AC20" s="677"/>
      <c r="AD20" s="678">
        <v>397</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173</v>
      </c>
      <c r="BH20" s="641"/>
      <c r="BI20" s="641"/>
      <c r="BJ20" s="641"/>
      <c r="BK20" s="641"/>
      <c r="BL20" s="641"/>
      <c r="BM20" s="641"/>
      <c r="BN20" s="642"/>
      <c r="BO20" s="677" t="s">
        <v>173</v>
      </c>
      <c r="BP20" s="677"/>
      <c r="BQ20" s="677"/>
      <c r="BR20" s="677"/>
      <c r="BS20" s="646" t="s">
        <v>173</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7475167</v>
      </c>
      <c r="CS20" s="641"/>
      <c r="CT20" s="641"/>
      <c r="CU20" s="641"/>
      <c r="CV20" s="641"/>
      <c r="CW20" s="641"/>
      <c r="CX20" s="641"/>
      <c r="CY20" s="642"/>
      <c r="CZ20" s="677">
        <v>100</v>
      </c>
      <c r="DA20" s="677"/>
      <c r="DB20" s="677"/>
      <c r="DC20" s="677"/>
      <c r="DD20" s="646">
        <v>661223</v>
      </c>
      <c r="DE20" s="641"/>
      <c r="DF20" s="641"/>
      <c r="DG20" s="641"/>
      <c r="DH20" s="641"/>
      <c r="DI20" s="641"/>
      <c r="DJ20" s="641"/>
      <c r="DK20" s="641"/>
      <c r="DL20" s="641"/>
      <c r="DM20" s="641"/>
      <c r="DN20" s="641"/>
      <c r="DO20" s="641"/>
      <c r="DP20" s="642"/>
      <c r="DQ20" s="646">
        <v>5432335</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22279</v>
      </c>
      <c r="S21" s="641"/>
      <c r="T21" s="641"/>
      <c r="U21" s="641"/>
      <c r="V21" s="641"/>
      <c r="W21" s="641"/>
      <c r="X21" s="641"/>
      <c r="Y21" s="642"/>
      <c r="Z21" s="677">
        <v>0.3</v>
      </c>
      <c r="AA21" s="677"/>
      <c r="AB21" s="677"/>
      <c r="AC21" s="677"/>
      <c r="AD21" s="678">
        <v>22279</v>
      </c>
      <c r="AE21" s="678"/>
      <c r="AF21" s="678"/>
      <c r="AG21" s="678"/>
      <c r="AH21" s="678"/>
      <c r="AI21" s="678"/>
      <c r="AJ21" s="678"/>
      <c r="AK21" s="678"/>
      <c r="AL21" s="643">
        <v>0.5</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173</v>
      </c>
      <c r="BH21" s="641"/>
      <c r="BI21" s="641"/>
      <c r="BJ21" s="641"/>
      <c r="BK21" s="641"/>
      <c r="BL21" s="641"/>
      <c r="BM21" s="641"/>
      <c r="BN21" s="642"/>
      <c r="BO21" s="677" t="s">
        <v>233</v>
      </c>
      <c r="BP21" s="677"/>
      <c r="BQ21" s="677"/>
      <c r="BR21" s="677"/>
      <c r="BS21" s="646" t="s">
        <v>173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2526562</v>
      </c>
      <c r="S22" s="641"/>
      <c r="T22" s="641"/>
      <c r="U22" s="641"/>
      <c r="V22" s="641"/>
      <c r="W22" s="641"/>
      <c r="X22" s="641"/>
      <c r="Y22" s="642"/>
      <c r="Z22" s="677">
        <v>32.700000000000003</v>
      </c>
      <c r="AA22" s="677"/>
      <c r="AB22" s="677"/>
      <c r="AC22" s="677"/>
      <c r="AD22" s="678">
        <v>2154671</v>
      </c>
      <c r="AE22" s="678"/>
      <c r="AF22" s="678"/>
      <c r="AG22" s="678"/>
      <c r="AH22" s="678"/>
      <c r="AI22" s="678"/>
      <c r="AJ22" s="678"/>
      <c r="AK22" s="678"/>
      <c r="AL22" s="643">
        <v>45</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136</v>
      </c>
      <c r="BH22" s="641"/>
      <c r="BI22" s="641"/>
      <c r="BJ22" s="641"/>
      <c r="BK22" s="641"/>
      <c r="BL22" s="641"/>
      <c r="BM22" s="641"/>
      <c r="BN22" s="642"/>
      <c r="BO22" s="677" t="s">
        <v>173</v>
      </c>
      <c r="BP22" s="677"/>
      <c r="BQ22" s="677"/>
      <c r="BR22" s="677"/>
      <c r="BS22" s="646" t="s">
        <v>173</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2154671</v>
      </c>
      <c r="S23" s="641"/>
      <c r="T23" s="641"/>
      <c r="U23" s="641"/>
      <c r="V23" s="641"/>
      <c r="W23" s="641"/>
      <c r="X23" s="641"/>
      <c r="Y23" s="642"/>
      <c r="Z23" s="677">
        <v>27.9</v>
      </c>
      <c r="AA23" s="677"/>
      <c r="AB23" s="677"/>
      <c r="AC23" s="677"/>
      <c r="AD23" s="678">
        <v>2154671</v>
      </c>
      <c r="AE23" s="678"/>
      <c r="AF23" s="678"/>
      <c r="AG23" s="678"/>
      <c r="AH23" s="678"/>
      <c r="AI23" s="678"/>
      <c r="AJ23" s="678"/>
      <c r="AK23" s="678"/>
      <c r="AL23" s="643">
        <v>45</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226</v>
      </c>
      <c r="BH23" s="641"/>
      <c r="BI23" s="641"/>
      <c r="BJ23" s="641"/>
      <c r="BK23" s="641"/>
      <c r="BL23" s="641"/>
      <c r="BM23" s="641"/>
      <c r="BN23" s="642"/>
      <c r="BO23" s="677" t="s">
        <v>233</v>
      </c>
      <c r="BP23" s="677"/>
      <c r="BQ23" s="677"/>
      <c r="BR23" s="677"/>
      <c r="BS23" s="646" t="s">
        <v>173</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371891</v>
      </c>
      <c r="S24" s="641"/>
      <c r="T24" s="641"/>
      <c r="U24" s="641"/>
      <c r="V24" s="641"/>
      <c r="W24" s="641"/>
      <c r="X24" s="641"/>
      <c r="Y24" s="642"/>
      <c r="Z24" s="677">
        <v>4.8</v>
      </c>
      <c r="AA24" s="677"/>
      <c r="AB24" s="677"/>
      <c r="AC24" s="677"/>
      <c r="AD24" s="678" t="s">
        <v>173</v>
      </c>
      <c r="AE24" s="678"/>
      <c r="AF24" s="678"/>
      <c r="AG24" s="678"/>
      <c r="AH24" s="678"/>
      <c r="AI24" s="678"/>
      <c r="AJ24" s="678"/>
      <c r="AK24" s="678"/>
      <c r="AL24" s="643" t="s">
        <v>173</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173</v>
      </c>
      <c r="BH24" s="641"/>
      <c r="BI24" s="641"/>
      <c r="BJ24" s="641"/>
      <c r="BK24" s="641"/>
      <c r="BL24" s="641"/>
      <c r="BM24" s="641"/>
      <c r="BN24" s="642"/>
      <c r="BO24" s="677" t="s">
        <v>233</v>
      </c>
      <c r="BP24" s="677"/>
      <c r="BQ24" s="677"/>
      <c r="BR24" s="677"/>
      <c r="BS24" s="646" t="s">
        <v>136</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3992840</v>
      </c>
      <c r="CS24" s="696"/>
      <c r="CT24" s="696"/>
      <c r="CU24" s="696"/>
      <c r="CV24" s="696"/>
      <c r="CW24" s="696"/>
      <c r="CX24" s="696"/>
      <c r="CY24" s="739"/>
      <c r="CZ24" s="740">
        <v>53.4</v>
      </c>
      <c r="DA24" s="713"/>
      <c r="DB24" s="713"/>
      <c r="DC24" s="743"/>
      <c r="DD24" s="738">
        <v>2940137</v>
      </c>
      <c r="DE24" s="696"/>
      <c r="DF24" s="696"/>
      <c r="DG24" s="696"/>
      <c r="DH24" s="696"/>
      <c r="DI24" s="696"/>
      <c r="DJ24" s="696"/>
      <c r="DK24" s="739"/>
      <c r="DL24" s="738">
        <v>2921951</v>
      </c>
      <c r="DM24" s="696"/>
      <c r="DN24" s="696"/>
      <c r="DO24" s="696"/>
      <c r="DP24" s="696"/>
      <c r="DQ24" s="696"/>
      <c r="DR24" s="696"/>
      <c r="DS24" s="696"/>
      <c r="DT24" s="696"/>
      <c r="DU24" s="696"/>
      <c r="DV24" s="739"/>
      <c r="DW24" s="740">
        <v>58.3</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173</v>
      </c>
      <c r="S25" s="641"/>
      <c r="T25" s="641"/>
      <c r="U25" s="641"/>
      <c r="V25" s="641"/>
      <c r="W25" s="641"/>
      <c r="X25" s="641"/>
      <c r="Y25" s="642"/>
      <c r="Z25" s="677" t="s">
        <v>233</v>
      </c>
      <c r="AA25" s="677"/>
      <c r="AB25" s="677"/>
      <c r="AC25" s="677"/>
      <c r="AD25" s="678" t="s">
        <v>233</v>
      </c>
      <c r="AE25" s="678"/>
      <c r="AF25" s="678"/>
      <c r="AG25" s="678"/>
      <c r="AH25" s="678"/>
      <c r="AI25" s="678"/>
      <c r="AJ25" s="678"/>
      <c r="AK25" s="678"/>
      <c r="AL25" s="643" t="s">
        <v>233</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233</v>
      </c>
      <c r="BH25" s="641"/>
      <c r="BI25" s="641"/>
      <c r="BJ25" s="641"/>
      <c r="BK25" s="641"/>
      <c r="BL25" s="641"/>
      <c r="BM25" s="641"/>
      <c r="BN25" s="642"/>
      <c r="BO25" s="677" t="s">
        <v>233</v>
      </c>
      <c r="BP25" s="677"/>
      <c r="BQ25" s="677"/>
      <c r="BR25" s="677"/>
      <c r="BS25" s="646" t="s">
        <v>173</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1511759</v>
      </c>
      <c r="CS25" s="659"/>
      <c r="CT25" s="659"/>
      <c r="CU25" s="659"/>
      <c r="CV25" s="659"/>
      <c r="CW25" s="659"/>
      <c r="CX25" s="659"/>
      <c r="CY25" s="660"/>
      <c r="CZ25" s="643">
        <v>20.2</v>
      </c>
      <c r="DA25" s="661"/>
      <c r="DB25" s="661"/>
      <c r="DC25" s="662"/>
      <c r="DD25" s="646">
        <v>1419968</v>
      </c>
      <c r="DE25" s="659"/>
      <c r="DF25" s="659"/>
      <c r="DG25" s="659"/>
      <c r="DH25" s="659"/>
      <c r="DI25" s="659"/>
      <c r="DJ25" s="659"/>
      <c r="DK25" s="660"/>
      <c r="DL25" s="646">
        <v>1401782</v>
      </c>
      <c r="DM25" s="659"/>
      <c r="DN25" s="659"/>
      <c r="DO25" s="659"/>
      <c r="DP25" s="659"/>
      <c r="DQ25" s="659"/>
      <c r="DR25" s="659"/>
      <c r="DS25" s="659"/>
      <c r="DT25" s="659"/>
      <c r="DU25" s="659"/>
      <c r="DV25" s="660"/>
      <c r="DW25" s="643">
        <v>28</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5125398</v>
      </c>
      <c r="S26" s="641"/>
      <c r="T26" s="641"/>
      <c r="U26" s="641"/>
      <c r="V26" s="641"/>
      <c r="W26" s="641"/>
      <c r="X26" s="641"/>
      <c r="Y26" s="642"/>
      <c r="Z26" s="677">
        <v>66.3</v>
      </c>
      <c r="AA26" s="677"/>
      <c r="AB26" s="677"/>
      <c r="AC26" s="677"/>
      <c r="AD26" s="678">
        <v>4753507</v>
      </c>
      <c r="AE26" s="678"/>
      <c r="AF26" s="678"/>
      <c r="AG26" s="678"/>
      <c r="AH26" s="678"/>
      <c r="AI26" s="678"/>
      <c r="AJ26" s="678"/>
      <c r="AK26" s="678"/>
      <c r="AL26" s="643">
        <v>99.3</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173</v>
      </c>
      <c r="BH26" s="641"/>
      <c r="BI26" s="641"/>
      <c r="BJ26" s="641"/>
      <c r="BK26" s="641"/>
      <c r="BL26" s="641"/>
      <c r="BM26" s="641"/>
      <c r="BN26" s="642"/>
      <c r="BO26" s="677" t="s">
        <v>136</v>
      </c>
      <c r="BP26" s="677"/>
      <c r="BQ26" s="677"/>
      <c r="BR26" s="677"/>
      <c r="BS26" s="646" t="s">
        <v>136</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1011040</v>
      </c>
      <c r="CS26" s="641"/>
      <c r="CT26" s="641"/>
      <c r="CU26" s="641"/>
      <c r="CV26" s="641"/>
      <c r="CW26" s="641"/>
      <c r="CX26" s="641"/>
      <c r="CY26" s="642"/>
      <c r="CZ26" s="643">
        <v>13.5</v>
      </c>
      <c r="DA26" s="661"/>
      <c r="DB26" s="661"/>
      <c r="DC26" s="662"/>
      <c r="DD26" s="646">
        <v>928429</v>
      </c>
      <c r="DE26" s="641"/>
      <c r="DF26" s="641"/>
      <c r="DG26" s="641"/>
      <c r="DH26" s="641"/>
      <c r="DI26" s="641"/>
      <c r="DJ26" s="641"/>
      <c r="DK26" s="642"/>
      <c r="DL26" s="646" t="s">
        <v>136</v>
      </c>
      <c r="DM26" s="641"/>
      <c r="DN26" s="641"/>
      <c r="DO26" s="641"/>
      <c r="DP26" s="641"/>
      <c r="DQ26" s="641"/>
      <c r="DR26" s="641"/>
      <c r="DS26" s="641"/>
      <c r="DT26" s="641"/>
      <c r="DU26" s="641"/>
      <c r="DV26" s="642"/>
      <c r="DW26" s="643" t="s">
        <v>136</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2055</v>
      </c>
      <c r="S27" s="641"/>
      <c r="T27" s="641"/>
      <c r="U27" s="641"/>
      <c r="V27" s="641"/>
      <c r="W27" s="641"/>
      <c r="X27" s="641"/>
      <c r="Y27" s="642"/>
      <c r="Z27" s="677">
        <v>0</v>
      </c>
      <c r="AA27" s="677"/>
      <c r="AB27" s="677"/>
      <c r="AC27" s="677"/>
      <c r="AD27" s="678">
        <v>2055</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2131984</v>
      </c>
      <c r="BH27" s="641"/>
      <c r="BI27" s="641"/>
      <c r="BJ27" s="641"/>
      <c r="BK27" s="641"/>
      <c r="BL27" s="641"/>
      <c r="BM27" s="641"/>
      <c r="BN27" s="642"/>
      <c r="BO27" s="677">
        <v>100</v>
      </c>
      <c r="BP27" s="677"/>
      <c r="BQ27" s="677"/>
      <c r="BR27" s="677"/>
      <c r="BS27" s="646" t="s">
        <v>233</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1289017</v>
      </c>
      <c r="CS27" s="659"/>
      <c r="CT27" s="659"/>
      <c r="CU27" s="659"/>
      <c r="CV27" s="659"/>
      <c r="CW27" s="659"/>
      <c r="CX27" s="659"/>
      <c r="CY27" s="660"/>
      <c r="CZ27" s="643">
        <v>17.2</v>
      </c>
      <c r="DA27" s="661"/>
      <c r="DB27" s="661"/>
      <c r="DC27" s="662"/>
      <c r="DD27" s="646">
        <v>351287</v>
      </c>
      <c r="DE27" s="659"/>
      <c r="DF27" s="659"/>
      <c r="DG27" s="659"/>
      <c r="DH27" s="659"/>
      <c r="DI27" s="659"/>
      <c r="DJ27" s="659"/>
      <c r="DK27" s="660"/>
      <c r="DL27" s="646">
        <v>351287</v>
      </c>
      <c r="DM27" s="659"/>
      <c r="DN27" s="659"/>
      <c r="DO27" s="659"/>
      <c r="DP27" s="659"/>
      <c r="DQ27" s="659"/>
      <c r="DR27" s="659"/>
      <c r="DS27" s="659"/>
      <c r="DT27" s="659"/>
      <c r="DU27" s="659"/>
      <c r="DV27" s="660"/>
      <c r="DW27" s="643">
        <v>7</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61805</v>
      </c>
      <c r="S28" s="641"/>
      <c r="T28" s="641"/>
      <c r="U28" s="641"/>
      <c r="V28" s="641"/>
      <c r="W28" s="641"/>
      <c r="X28" s="641"/>
      <c r="Y28" s="642"/>
      <c r="Z28" s="677">
        <v>0.8</v>
      </c>
      <c r="AA28" s="677"/>
      <c r="AB28" s="677"/>
      <c r="AC28" s="677"/>
      <c r="AD28" s="678" t="s">
        <v>136</v>
      </c>
      <c r="AE28" s="678"/>
      <c r="AF28" s="678"/>
      <c r="AG28" s="678"/>
      <c r="AH28" s="678"/>
      <c r="AI28" s="678"/>
      <c r="AJ28" s="678"/>
      <c r="AK28" s="678"/>
      <c r="AL28" s="643" t="s">
        <v>173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1192064</v>
      </c>
      <c r="CS28" s="641"/>
      <c r="CT28" s="641"/>
      <c r="CU28" s="641"/>
      <c r="CV28" s="641"/>
      <c r="CW28" s="641"/>
      <c r="CX28" s="641"/>
      <c r="CY28" s="642"/>
      <c r="CZ28" s="643">
        <v>15.9</v>
      </c>
      <c r="DA28" s="661"/>
      <c r="DB28" s="661"/>
      <c r="DC28" s="662"/>
      <c r="DD28" s="646">
        <v>1168882</v>
      </c>
      <c r="DE28" s="641"/>
      <c r="DF28" s="641"/>
      <c r="DG28" s="641"/>
      <c r="DH28" s="641"/>
      <c r="DI28" s="641"/>
      <c r="DJ28" s="641"/>
      <c r="DK28" s="642"/>
      <c r="DL28" s="646">
        <v>1168882</v>
      </c>
      <c r="DM28" s="641"/>
      <c r="DN28" s="641"/>
      <c r="DO28" s="641"/>
      <c r="DP28" s="641"/>
      <c r="DQ28" s="641"/>
      <c r="DR28" s="641"/>
      <c r="DS28" s="641"/>
      <c r="DT28" s="641"/>
      <c r="DU28" s="641"/>
      <c r="DV28" s="642"/>
      <c r="DW28" s="643">
        <v>23.3</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105873</v>
      </c>
      <c r="S29" s="641"/>
      <c r="T29" s="641"/>
      <c r="U29" s="641"/>
      <c r="V29" s="641"/>
      <c r="W29" s="641"/>
      <c r="X29" s="641"/>
      <c r="Y29" s="642"/>
      <c r="Z29" s="677">
        <v>1.4</v>
      </c>
      <c r="AA29" s="677"/>
      <c r="AB29" s="677"/>
      <c r="AC29" s="677"/>
      <c r="AD29" s="678">
        <v>29404</v>
      </c>
      <c r="AE29" s="678"/>
      <c r="AF29" s="678"/>
      <c r="AG29" s="678"/>
      <c r="AH29" s="678"/>
      <c r="AI29" s="678"/>
      <c r="AJ29" s="678"/>
      <c r="AK29" s="678"/>
      <c r="AL29" s="643">
        <v>0.6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1191844</v>
      </c>
      <c r="CS29" s="659"/>
      <c r="CT29" s="659"/>
      <c r="CU29" s="659"/>
      <c r="CV29" s="659"/>
      <c r="CW29" s="659"/>
      <c r="CX29" s="659"/>
      <c r="CY29" s="660"/>
      <c r="CZ29" s="643">
        <v>15.9</v>
      </c>
      <c r="DA29" s="661"/>
      <c r="DB29" s="661"/>
      <c r="DC29" s="662"/>
      <c r="DD29" s="646">
        <v>1168662</v>
      </c>
      <c r="DE29" s="659"/>
      <c r="DF29" s="659"/>
      <c r="DG29" s="659"/>
      <c r="DH29" s="659"/>
      <c r="DI29" s="659"/>
      <c r="DJ29" s="659"/>
      <c r="DK29" s="660"/>
      <c r="DL29" s="646">
        <v>1168662</v>
      </c>
      <c r="DM29" s="659"/>
      <c r="DN29" s="659"/>
      <c r="DO29" s="659"/>
      <c r="DP29" s="659"/>
      <c r="DQ29" s="659"/>
      <c r="DR29" s="659"/>
      <c r="DS29" s="659"/>
      <c r="DT29" s="659"/>
      <c r="DU29" s="659"/>
      <c r="DV29" s="660"/>
      <c r="DW29" s="643">
        <v>23.3</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85300</v>
      </c>
      <c r="S30" s="641"/>
      <c r="T30" s="641"/>
      <c r="U30" s="641"/>
      <c r="V30" s="641"/>
      <c r="W30" s="641"/>
      <c r="X30" s="641"/>
      <c r="Y30" s="642"/>
      <c r="Z30" s="677">
        <v>1.1000000000000001</v>
      </c>
      <c r="AA30" s="677"/>
      <c r="AB30" s="677"/>
      <c r="AC30" s="677"/>
      <c r="AD30" s="678" t="s">
        <v>173</v>
      </c>
      <c r="AE30" s="678"/>
      <c r="AF30" s="678"/>
      <c r="AG30" s="678"/>
      <c r="AH30" s="678"/>
      <c r="AI30" s="678"/>
      <c r="AJ30" s="678"/>
      <c r="AK30" s="678"/>
      <c r="AL30" s="643" t="s">
        <v>233</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1106593</v>
      </c>
      <c r="CS30" s="641"/>
      <c r="CT30" s="641"/>
      <c r="CU30" s="641"/>
      <c r="CV30" s="641"/>
      <c r="CW30" s="641"/>
      <c r="CX30" s="641"/>
      <c r="CY30" s="642"/>
      <c r="CZ30" s="643">
        <v>14.8</v>
      </c>
      <c r="DA30" s="661"/>
      <c r="DB30" s="661"/>
      <c r="DC30" s="662"/>
      <c r="DD30" s="646">
        <v>1086236</v>
      </c>
      <c r="DE30" s="641"/>
      <c r="DF30" s="641"/>
      <c r="DG30" s="641"/>
      <c r="DH30" s="641"/>
      <c r="DI30" s="641"/>
      <c r="DJ30" s="641"/>
      <c r="DK30" s="642"/>
      <c r="DL30" s="646">
        <v>1086236</v>
      </c>
      <c r="DM30" s="641"/>
      <c r="DN30" s="641"/>
      <c r="DO30" s="641"/>
      <c r="DP30" s="641"/>
      <c r="DQ30" s="641"/>
      <c r="DR30" s="641"/>
      <c r="DS30" s="641"/>
      <c r="DT30" s="641"/>
      <c r="DU30" s="641"/>
      <c r="DV30" s="642"/>
      <c r="DW30" s="643">
        <v>21.7</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866894</v>
      </c>
      <c r="S31" s="641"/>
      <c r="T31" s="641"/>
      <c r="U31" s="641"/>
      <c r="V31" s="641"/>
      <c r="W31" s="641"/>
      <c r="X31" s="641"/>
      <c r="Y31" s="642"/>
      <c r="Z31" s="677">
        <v>11.2</v>
      </c>
      <c r="AA31" s="677"/>
      <c r="AB31" s="677"/>
      <c r="AC31" s="677"/>
      <c r="AD31" s="678" t="s">
        <v>173</v>
      </c>
      <c r="AE31" s="678"/>
      <c r="AF31" s="678"/>
      <c r="AG31" s="678"/>
      <c r="AH31" s="678"/>
      <c r="AI31" s="678"/>
      <c r="AJ31" s="678"/>
      <c r="AK31" s="678"/>
      <c r="AL31" s="643" t="s">
        <v>226</v>
      </c>
      <c r="AM31" s="644"/>
      <c r="AN31" s="644"/>
      <c r="AO31" s="679"/>
      <c r="AP31" s="715" t="s">
        <v>310</v>
      </c>
      <c r="AQ31" s="716"/>
      <c r="AR31" s="716"/>
      <c r="AS31" s="716"/>
      <c r="AT31" s="721" t="s">
        <v>311</v>
      </c>
      <c r="AU31" s="231"/>
      <c r="AV31" s="231"/>
      <c r="AW31" s="231"/>
      <c r="AX31" s="708" t="s">
        <v>185</v>
      </c>
      <c r="AY31" s="709"/>
      <c r="AZ31" s="709"/>
      <c r="BA31" s="709"/>
      <c r="BB31" s="709"/>
      <c r="BC31" s="709"/>
      <c r="BD31" s="709"/>
      <c r="BE31" s="709"/>
      <c r="BF31" s="710"/>
      <c r="BG31" s="711">
        <v>97.8</v>
      </c>
      <c r="BH31" s="712"/>
      <c r="BI31" s="712"/>
      <c r="BJ31" s="712"/>
      <c r="BK31" s="712"/>
      <c r="BL31" s="712"/>
      <c r="BM31" s="713">
        <v>90</v>
      </c>
      <c r="BN31" s="712"/>
      <c r="BO31" s="712"/>
      <c r="BP31" s="712"/>
      <c r="BQ31" s="714"/>
      <c r="BR31" s="711">
        <v>97.6</v>
      </c>
      <c r="BS31" s="712"/>
      <c r="BT31" s="712"/>
      <c r="BU31" s="712"/>
      <c r="BV31" s="712"/>
      <c r="BW31" s="712"/>
      <c r="BX31" s="713">
        <v>89.7</v>
      </c>
      <c r="BY31" s="712"/>
      <c r="BZ31" s="712"/>
      <c r="CA31" s="712"/>
      <c r="CB31" s="714"/>
      <c r="CD31" s="731"/>
      <c r="CE31" s="732"/>
      <c r="CF31" s="673" t="s">
        <v>312</v>
      </c>
      <c r="CG31" s="674"/>
      <c r="CH31" s="674"/>
      <c r="CI31" s="674"/>
      <c r="CJ31" s="674"/>
      <c r="CK31" s="674"/>
      <c r="CL31" s="674"/>
      <c r="CM31" s="674"/>
      <c r="CN31" s="674"/>
      <c r="CO31" s="674"/>
      <c r="CP31" s="674"/>
      <c r="CQ31" s="675"/>
      <c r="CR31" s="640">
        <v>85251</v>
      </c>
      <c r="CS31" s="659"/>
      <c r="CT31" s="659"/>
      <c r="CU31" s="659"/>
      <c r="CV31" s="659"/>
      <c r="CW31" s="659"/>
      <c r="CX31" s="659"/>
      <c r="CY31" s="660"/>
      <c r="CZ31" s="643">
        <v>1.1000000000000001</v>
      </c>
      <c r="DA31" s="661"/>
      <c r="DB31" s="661"/>
      <c r="DC31" s="662"/>
      <c r="DD31" s="646">
        <v>82426</v>
      </c>
      <c r="DE31" s="659"/>
      <c r="DF31" s="659"/>
      <c r="DG31" s="659"/>
      <c r="DH31" s="659"/>
      <c r="DI31" s="659"/>
      <c r="DJ31" s="659"/>
      <c r="DK31" s="660"/>
      <c r="DL31" s="646">
        <v>82426</v>
      </c>
      <c r="DM31" s="659"/>
      <c r="DN31" s="659"/>
      <c r="DO31" s="659"/>
      <c r="DP31" s="659"/>
      <c r="DQ31" s="659"/>
      <c r="DR31" s="659"/>
      <c r="DS31" s="659"/>
      <c r="DT31" s="659"/>
      <c r="DU31" s="659"/>
      <c r="DV31" s="660"/>
      <c r="DW31" s="643">
        <v>1.6</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233</v>
      </c>
      <c r="S32" s="641"/>
      <c r="T32" s="641"/>
      <c r="U32" s="641"/>
      <c r="V32" s="641"/>
      <c r="W32" s="641"/>
      <c r="X32" s="641"/>
      <c r="Y32" s="642"/>
      <c r="Z32" s="677" t="s">
        <v>173</v>
      </c>
      <c r="AA32" s="677"/>
      <c r="AB32" s="677"/>
      <c r="AC32" s="677"/>
      <c r="AD32" s="678" t="s">
        <v>136</v>
      </c>
      <c r="AE32" s="678"/>
      <c r="AF32" s="678"/>
      <c r="AG32" s="678"/>
      <c r="AH32" s="678"/>
      <c r="AI32" s="678"/>
      <c r="AJ32" s="678"/>
      <c r="AK32" s="678"/>
      <c r="AL32" s="643" t="s">
        <v>173</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97</v>
      </c>
      <c r="BN32" s="725"/>
      <c r="BO32" s="725"/>
      <c r="BP32" s="725"/>
      <c r="BQ32" s="683"/>
      <c r="BR32" s="724">
        <v>99.2</v>
      </c>
      <c r="BS32" s="659"/>
      <c r="BT32" s="659"/>
      <c r="BU32" s="659"/>
      <c r="BV32" s="659"/>
      <c r="BW32" s="659"/>
      <c r="BX32" s="644">
        <v>96.2</v>
      </c>
      <c r="BY32" s="725"/>
      <c r="BZ32" s="725"/>
      <c r="CA32" s="725"/>
      <c r="CB32" s="683"/>
      <c r="CD32" s="733"/>
      <c r="CE32" s="734"/>
      <c r="CF32" s="673" t="s">
        <v>316</v>
      </c>
      <c r="CG32" s="674"/>
      <c r="CH32" s="674"/>
      <c r="CI32" s="674"/>
      <c r="CJ32" s="674"/>
      <c r="CK32" s="674"/>
      <c r="CL32" s="674"/>
      <c r="CM32" s="674"/>
      <c r="CN32" s="674"/>
      <c r="CO32" s="674"/>
      <c r="CP32" s="674"/>
      <c r="CQ32" s="675"/>
      <c r="CR32" s="640">
        <v>220</v>
      </c>
      <c r="CS32" s="641"/>
      <c r="CT32" s="641"/>
      <c r="CU32" s="641"/>
      <c r="CV32" s="641"/>
      <c r="CW32" s="641"/>
      <c r="CX32" s="641"/>
      <c r="CY32" s="642"/>
      <c r="CZ32" s="643">
        <v>0</v>
      </c>
      <c r="DA32" s="661"/>
      <c r="DB32" s="661"/>
      <c r="DC32" s="662"/>
      <c r="DD32" s="646">
        <v>220</v>
      </c>
      <c r="DE32" s="641"/>
      <c r="DF32" s="641"/>
      <c r="DG32" s="641"/>
      <c r="DH32" s="641"/>
      <c r="DI32" s="641"/>
      <c r="DJ32" s="641"/>
      <c r="DK32" s="642"/>
      <c r="DL32" s="646">
        <v>220</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549334</v>
      </c>
      <c r="S33" s="641"/>
      <c r="T33" s="641"/>
      <c r="U33" s="641"/>
      <c r="V33" s="641"/>
      <c r="W33" s="641"/>
      <c r="X33" s="641"/>
      <c r="Y33" s="642"/>
      <c r="Z33" s="677">
        <v>7.1</v>
      </c>
      <c r="AA33" s="677"/>
      <c r="AB33" s="677"/>
      <c r="AC33" s="677"/>
      <c r="AD33" s="678" t="s">
        <v>233</v>
      </c>
      <c r="AE33" s="678"/>
      <c r="AF33" s="678"/>
      <c r="AG33" s="678"/>
      <c r="AH33" s="678"/>
      <c r="AI33" s="678"/>
      <c r="AJ33" s="678"/>
      <c r="AK33" s="678"/>
      <c r="AL33" s="643" t="s">
        <v>233</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95.6</v>
      </c>
      <c r="BH33" s="625"/>
      <c r="BI33" s="625"/>
      <c r="BJ33" s="625"/>
      <c r="BK33" s="625"/>
      <c r="BL33" s="625"/>
      <c r="BM33" s="668">
        <v>80.5</v>
      </c>
      <c r="BN33" s="625"/>
      <c r="BO33" s="625"/>
      <c r="BP33" s="625"/>
      <c r="BQ33" s="689"/>
      <c r="BR33" s="707">
        <v>95.1</v>
      </c>
      <c r="BS33" s="625"/>
      <c r="BT33" s="625"/>
      <c r="BU33" s="625"/>
      <c r="BV33" s="625"/>
      <c r="BW33" s="625"/>
      <c r="BX33" s="668">
        <v>80.7</v>
      </c>
      <c r="BY33" s="625"/>
      <c r="BZ33" s="625"/>
      <c r="CA33" s="625"/>
      <c r="CB33" s="689"/>
      <c r="CD33" s="673" t="s">
        <v>319</v>
      </c>
      <c r="CE33" s="674"/>
      <c r="CF33" s="674"/>
      <c r="CG33" s="674"/>
      <c r="CH33" s="674"/>
      <c r="CI33" s="674"/>
      <c r="CJ33" s="674"/>
      <c r="CK33" s="674"/>
      <c r="CL33" s="674"/>
      <c r="CM33" s="674"/>
      <c r="CN33" s="674"/>
      <c r="CO33" s="674"/>
      <c r="CP33" s="674"/>
      <c r="CQ33" s="675"/>
      <c r="CR33" s="640">
        <v>2821104</v>
      </c>
      <c r="CS33" s="659"/>
      <c r="CT33" s="659"/>
      <c r="CU33" s="659"/>
      <c r="CV33" s="659"/>
      <c r="CW33" s="659"/>
      <c r="CX33" s="659"/>
      <c r="CY33" s="660"/>
      <c r="CZ33" s="643">
        <v>37.700000000000003</v>
      </c>
      <c r="DA33" s="661"/>
      <c r="DB33" s="661"/>
      <c r="DC33" s="662"/>
      <c r="DD33" s="646">
        <v>2389345</v>
      </c>
      <c r="DE33" s="659"/>
      <c r="DF33" s="659"/>
      <c r="DG33" s="659"/>
      <c r="DH33" s="659"/>
      <c r="DI33" s="659"/>
      <c r="DJ33" s="659"/>
      <c r="DK33" s="660"/>
      <c r="DL33" s="646">
        <v>2055226</v>
      </c>
      <c r="DM33" s="659"/>
      <c r="DN33" s="659"/>
      <c r="DO33" s="659"/>
      <c r="DP33" s="659"/>
      <c r="DQ33" s="659"/>
      <c r="DR33" s="659"/>
      <c r="DS33" s="659"/>
      <c r="DT33" s="659"/>
      <c r="DU33" s="659"/>
      <c r="DV33" s="660"/>
      <c r="DW33" s="643">
        <v>41</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2863</v>
      </c>
      <c r="S34" s="641"/>
      <c r="T34" s="641"/>
      <c r="U34" s="641"/>
      <c r="V34" s="641"/>
      <c r="W34" s="641"/>
      <c r="X34" s="641"/>
      <c r="Y34" s="642"/>
      <c r="Z34" s="677">
        <v>0</v>
      </c>
      <c r="AA34" s="677"/>
      <c r="AB34" s="677"/>
      <c r="AC34" s="677"/>
      <c r="AD34" s="678">
        <v>1267</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1083578</v>
      </c>
      <c r="CS34" s="641"/>
      <c r="CT34" s="641"/>
      <c r="CU34" s="641"/>
      <c r="CV34" s="641"/>
      <c r="CW34" s="641"/>
      <c r="CX34" s="641"/>
      <c r="CY34" s="642"/>
      <c r="CZ34" s="643">
        <v>14.5</v>
      </c>
      <c r="DA34" s="661"/>
      <c r="DB34" s="661"/>
      <c r="DC34" s="662"/>
      <c r="DD34" s="646">
        <v>876243</v>
      </c>
      <c r="DE34" s="641"/>
      <c r="DF34" s="641"/>
      <c r="DG34" s="641"/>
      <c r="DH34" s="641"/>
      <c r="DI34" s="641"/>
      <c r="DJ34" s="641"/>
      <c r="DK34" s="642"/>
      <c r="DL34" s="646">
        <v>789913</v>
      </c>
      <c r="DM34" s="641"/>
      <c r="DN34" s="641"/>
      <c r="DO34" s="641"/>
      <c r="DP34" s="641"/>
      <c r="DQ34" s="641"/>
      <c r="DR34" s="641"/>
      <c r="DS34" s="641"/>
      <c r="DT34" s="641"/>
      <c r="DU34" s="641"/>
      <c r="DV34" s="642"/>
      <c r="DW34" s="643">
        <v>15.8</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354</v>
      </c>
      <c r="S35" s="641"/>
      <c r="T35" s="641"/>
      <c r="U35" s="641"/>
      <c r="V35" s="641"/>
      <c r="W35" s="641"/>
      <c r="X35" s="641"/>
      <c r="Y35" s="642"/>
      <c r="Z35" s="677">
        <v>0</v>
      </c>
      <c r="AA35" s="677"/>
      <c r="AB35" s="677"/>
      <c r="AC35" s="677"/>
      <c r="AD35" s="678" t="s">
        <v>233</v>
      </c>
      <c r="AE35" s="678"/>
      <c r="AF35" s="678"/>
      <c r="AG35" s="678"/>
      <c r="AH35" s="678"/>
      <c r="AI35" s="678"/>
      <c r="AJ35" s="678"/>
      <c r="AK35" s="678"/>
      <c r="AL35" s="643" t="s">
        <v>173</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23922</v>
      </c>
      <c r="CS35" s="659"/>
      <c r="CT35" s="659"/>
      <c r="CU35" s="659"/>
      <c r="CV35" s="659"/>
      <c r="CW35" s="659"/>
      <c r="CX35" s="659"/>
      <c r="CY35" s="660"/>
      <c r="CZ35" s="643">
        <v>0.3</v>
      </c>
      <c r="DA35" s="661"/>
      <c r="DB35" s="661"/>
      <c r="DC35" s="662"/>
      <c r="DD35" s="646">
        <v>15459</v>
      </c>
      <c r="DE35" s="659"/>
      <c r="DF35" s="659"/>
      <c r="DG35" s="659"/>
      <c r="DH35" s="659"/>
      <c r="DI35" s="659"/>
      <c r="DJ35" s="659"/>
      <c r="DK35" s="660"/>
      <c r="DL35" s="646">
        <v>15459</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124364</v>
      </c>
      <c r="S36" s="641"/>
      <c r="T36" s="641"/>
      <c r="U36" s="641"/>
      <c r="V36" s="641"/>
      <c r="W36" s="641"/>
      <c r="X36" s="641"/>
      <c r="Y36" s="642"/>
      <c r="Z36" s="677">
        <v>1.6</v>
      </c>
      <c r="AA36" s="677"/>
      <c r="AB36" s="677"/>
      <c r="AC36" s="677"/>
      <c r="AD36" s="678" t="s">
        <v>136</v>
      </c>
      <c r="AE36" s="678"/>
      <c r="AF36" s="678"/>
      <c r="AG36" s="678"/>
      <c r="AH36" s="678"/>
      <c r="AI36" s="678"/>
      <c r="AJ36" s="678"/>
      <c r="AK36" s="678"/>
      <c r="AL36" s="643" t="s">
        <v>173</v>
      </c>
      <c r="AM36" s="644"/>
      <c r="AN36" s="644"/>
      <c r="AO36" s="679"/>
      <c r="AP36" s="235"/>
      <c r="AQ36" s="692" t="s">
        <v>327</v>
      </c>
      <c r="AR36" s="693"/>
      <c r="AS36" s="693"/>
      <c r="AT36" s="693"/>
      <c r="AU36" s="693"/>
      <c r="AV36" s="693"/>
      <c r="AW36" s="693"/>
      <c r="AX36" s="693"/>
      <c r="AY36" s="694"/>
      <c r="AZ36" s="695">
        <v>990718</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17879</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629657</v>
      </c>
      <c r="CS36" s="641"/>
      <c r="CT36" s="641"/>
      <c r="CU36" s="641"/>
      <c r="CV36" s="641"/>
      <c r="CW36" s="641"/>
      <c r="CX36" s="641"/>
      <c r="CY36" s="642"/>
      <c r="CZ36" s="643">
        <v>8.4</v>
      </c>
      <c r="DA36" s="661"/>
      <c r="DB36" s="661"/>
      <c r="DC36" s="662"/>
      <c r="DD36" s="646">
        <v>575034</v>
      </c>
      <c r="DE36" s="641"/>
      <c r="DF36" s="641"/>
      <c r="DG36" s="641"/>
      <c r="DH36" s="641"/>
      <c r="DI36" s="641"/>
      <c r="DJ36" s="641"/>
      <c r="DK36" s="642"/>
      <c r="DL36" s="646">
        <v>500384</v>
      </c>
      <c r="DM36" s="641"/>
      <c r="DN36" s="641"/>
      <c r="DO36" s="641"/>
      <c r="DP36" s="641"/>
      <c r="DQ36" s="641"/>
      <c r="DR36" s="641"/>
      <c r="DS36" s="641"/>
      <c r="DT36" s="641"/>
      <c r="DU36" s="641"/>
      <c r="DV36" s="642"/>
      <c r="DW36" s="643">
        <v>10</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179122</v>
      </c>
      <c r="S37" s="641"/>
      <c r="T37" s="641"/>
      <c r="U37" s="641"/>
      <c r="V37" s="641"/>
      <c r="W37" s="641"/>
      <c r="X37" s="641"/>
      <c r="Y37" s="642"/>
      <c r="Z37" s="677">
        <v>2.2999999999999998</v>
      </c>
      <c r="AA37" s="677"/>
      <c r="AB37" s="677"/>
      <c r="AC37" s="677"/>
      <c r="AD37" s="678" t="s">
        <v>173</v>
      </c>
      <c r="AE37" s="678"/>
      <c r="AF37" s="678"/>
      <c r="AG37" s="678"/>
      <c r="AH37" s="678"/>
      <c r="AI37" s="678"/>
      <c r="AJ37" s="678"/>
      <c r="AK37" s="678"/>
      <c r="AL37" s="643" t="s">
        <v>173</v>
      </c>
      <c r="AM37" s="644"/>
      <c r="AN37" s="644"/>
      <c r="AO37" s="679"/>
      <c r="AQ37" s="680" t="s">
        <v>331</v>
      </c>
      <c r="AR37" s="681"/>
      <c r="AS37" s="681"/>
      <c r="AT37" s="681"/>
      <c r="AU37" s="681"/>
      <c r="AV37" s="681"/>
      <c r="AW37" s="681"/>
      <c r="AX37" s="681"/>
      <c r="AY37" s="682"/>
      <c r="AZ37" s="640">
        <v>165711</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17879</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448197</v>
      </c>
      <c r="CS37" s="659"/>
      <c r="CT37" s="659"/>
      <c r="CU37" s="659"/>
      <c r="CV37" s="659"/>
      <c r="CW37" s="659"/>
      <c r="CX37" s="659"/>
      <c r="CY37" s="660"/>
      <c r="CZ37" s="643">
        <v>6</v>
      </c>
      <c r="DA37" s="661"/>
      <c r="DB37" s="661"/>
      <c r="DC37" s="662"/>
      <c r="DD37" s="646">
        <v>436562</v>
      </c>
      <c r="DE37" s="659"/>
      <c r="DF37" s="659"/>
      <c r="DG37" s="659"/>
      <c r="DH37" s="659"/>
      <c r="DI37" s="659"/>
      <c r="DJ37" s="659"/>
      <c r="DK37" s="660"/>
      <c r="DL37" s="646">
        <v>388599</v>
      </c>
      <c r="DM37" s="659"/>
      <c r="DN37" s="659"/>
      <c r="DO37" s="659"/>
      <c r="DP37" s="659"/>
      <c r="DQ37" s="659"/>
      <c r="DR37" s="659"/>
      <c r="DS37" s="659"/>
      <c r="DT37" s="659"/>
      <c r="DU37" s="659"/>
      <c r="DV37" s="660"/>
      <c r="DW37" s="643">
        <v>7.8</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70713</v>
      </c>
      <c r="S38" s="641"/>
      <c r="T38" s="641"/>
      <c r="U38" s="641"/>
      <c r="V38" s="641"/>
      <c r="W38" s="641"/>
      <c r="X38" s="641"/>
      <c r="Y38" s="642"/>
      <c r="Z38" s="677">
        <v>0.9</v>
      </c>
      <c r="AA38" s="677"/>
      <c r="AB38" s="677"/>
      <c r="AC38" s="677"/>
      <c r="AD38" s="678">
        <v>574</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t="s">
        <v>173</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3257</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990718</v>
      </c>
      <c r="CS38" s="641"/>
      <c r="CT38" s="641"/>
      <c r="CU38" s="641"/>
      <c r="CV38" s="641"/>
      <c r="CW38" s="641"/>
      <c r="CX38" s="641"/>
      <c r="CY38" s="642"/>
      <c r="CZ38" s="643">
        <v>13.3</v>
      </c>
      <c r="DA38" s="661"/>
      <c r="DB38" s="661"/>
      <c r="DC38" s="662"/>
      <c r="DD38" s="646">
        <v>831180</v>
      </c>
      <c r="DE38" s="641"/>
      <c r="DF38" s="641"/>
      <c r="DG38" s="641"/>
      <c r="DH38" s="641"/>
      <c r="DI38" s="641"/>
      <c r="DJ38" s="641"/>
      <c r="DK38" s="642"/>
      <c r="DL38" s="646">
        <v>749470</v>
      </c>
      <c r="DM38" s="641"/>
      <c r="DN38" s="641"/>
      <c r="DO38" s="641"/>
      <c r="DP38" s="641"/>
      <c r="DQ38" s="641"/>
      <c r="DR38" s="641"/>
      <c r="DS38" s="641"/>
      <c r="DT38" s="641"/>
      <c r="DU38" s="641"/>
      <c r="DV38" s="642"/>
      <c r="DW38" s="643">
        <v>14.9</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557130</v>
      </c>
      <c r="S39" s="641"/>
      <c r="T39" s="641"/>
      <c r="U39" s="641"/>
      <c r="V39" s="641"/>
      <c r="W39" s="641"/>
      <c r="X39" s="641"/>
      <c r="Y39" s="642"/>
      <c r="Z39" s="677">
        <v>7.2</v>
      </c>
      <c r="AA39" s="677"/>
      <c r="AB39" s="677"/>
      <c r="AC39" s="677"/>
      <c r="AD39" s="678" t="s">
        <v>136</v>
      </c>
      <c r="AE39" s="678"/>
      <c r="AF39" s="678"/>
      <c r="AG39" s="678"/>
      <c r="AH39" s="678"/>
      <c r="AI39" s="678"/>
      <c r="AJ39" s="678"/>
      <c r="AK39" s="678"/>
      <c r="AL39" s="643" t="s">
        <v>136</v>
      </c>
      <c r="AM39" s="644"/>
      <c r="AN39" s="644"/>
      <c r="AO39" s="679"/>
      <c r="AQ39" s="680" t="s">
        <v>339</v>
      </c>
      <c r="AR39" s="681"/>
      <c r="AS39" s="681"/>
      <c r="AT39" s="681"/>
      <c r="AU39" s="681"/>
      <c r="AV39" s="681"/>
      <c r="AW39" s="681"/>
      <c r="AX39" s="681"/>
      <c r="AY39" s="682"/>
      <c r="AZ39" s="640" t="s">
        <v>233</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5213</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93229</v>
      </c>
      <c r="CS39" s="659"/>
      <c r="CT39" s="659"/>
      <c r="CU39" s="659"/>
      <c r="CV39" s="659"/>
      <c r="CW39" s="659"/>
      <c r="CX39" s="659"/>
      <c r="CY39" s="660"/>
      <c r="CZ39" s="643">
        <v>1.2</v>
      </c>
      <c r="DA39" s="661"/>
      <c r="DB39" s="661"/>
      <c r="DC39" s="662"/>
      <c r="DD39" s="646">
        <v>91429</v>
      </c>
      <c r="DE39" s="659"/>
      <c r="DF39" s="659"/>
      <c r="DG39" s="659"/>
      <c r="DH39" s="659"/>
      <c r="DI39" s="659"/>
      <c r="DJ39" s="659"/>
      <c r="DK39" s="660"/>
      <c r="DL39" s="646" t="s">
        <v>136</v>
      </c>
      <c r="DM39" s="659"/>
      <c r="DN39" s="659"/>
      <c r="DO39" s="659"/>
      <c r="DP39" s="659"/>
      <c r="DQ39" s="659"/>
      <c r="DR39" s="659"/>
      <c r="DS39" s="659"/>
      <c r="DT39" s="659"/>
      <c r="DU39" s="659"/>
      <c r="DV39" s="660"/>
      <c r="DW39" s="643" t="s">
        <v>173</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173</v>
      </c>
      <c r="S40" s="641"/>
      <c r="T40" s="641"/>
      <c r="U40" s="641"/>
      <c r="V40" s="641"/>
      <c r="W40" s="641"/>
      <c r="X40" s="641"/>
      <c r="Y40" s="642"/>
      <c r="Z40" s="677" t="s">
        <v>226</v>
      </c>
      <c r="AA40" s="677"/>
      <c r="AB40" s="677"/>
      <c r="AC40" s="677"/>
      <c r="AD40" s="678" t="s">
        <v>226</v>
      </c>
      <c r="AE40" s="678"/>
      <c r="AF40" s="678"/>
      <c r="AG40" s="678"/>
      <c r="AH40" s="678"/>
      <c r="AI40" s="678"/>
      <c r="AJ40" s="678"/>
      <c r="AK40" s="678"/>
      <c r="AL40" s="643" t="s">
        <v>173</v>
      </c>
      <c r="AM40" s="644"/>
      <c r="AN40" s="644"/>
      <c r="AO40" s="679"/>
      <c r="AQ40" s="680" t="s">
        <v>343</v>
      </c>
      <c r="AR40" s="681"/>
      <c r="AS40" s="681"/>
      <c r="AT40" s="681"/>
      <c r="AU40" s="681"/>
      <c r="AV40" s="681"/>
      <c r="AW40" s="681"/>
      <c r="AX40" s="681"/>
      <c r="AY40" s="682"/>
      <c r="AZ40" s="640" t="s">
        <v>173</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82</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t="s">
        <v>233</v>
      </c>
      <c r="CS40" s="641"/>
      <c r="CT40" s="641"/>
      <c r="CU40" s="641"/>
      <c r="CV40" s="641"/>
      <c r="CW40" s="641"/>
      <c r="CX40" s="641"/>
      <c r="CY40" s="642"/>
      <c r="CZ40" s="643" t="s">
        <v>233</v>
      </c>
      <c r="DA40" s="661"/>
      <c r="DB40" s="661"/>
      <c r="DC40" s="662"/>
      <c r="DD40" s="646" t="s">
        <v>173</v>
      </c>
      <c r="DE40" s="641"/>
      <c r="DF40" s="641"/>
      <c r="DG40" s="641"/>
      <c r="DH40" s="641"/>
      <c r="DI40" s="641"/>
      <c r="DJ40" s="641"/>
      <c r="DK40" s="642"/>
      <c r="DL40" s="646" t="s">
        <v>136</v>
      </c>
      <c r="DM40" s="641"/>
      <c r="DN40" s="641"/>
      <c r="DO40" s="641"/>
      <c r="DP40" s="641"/>
      <c r="DQ40" s="641"/>
      <c r="DR40" s="641"/>
      <c r="DS40" s="641"/>
      <c r="DT40" s="641"/>
      <c r="DU40" s="641"/>
      <c r="DV40" s="642"/>
      <c r="DW40" s="643" t="s">
        <v>173</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226430</v>
      </c>
      <c r="S41" s="641"/>
      <c r="T41" s="641"/>
      <c r="U41" s="641"/>
      <c r="V41" s="641"/>
      <c r="W41" s="641"/>
      <c r="X41" s="641"/>
      <c r="Y41" s="642"/>
      <c r="Z41" s="677">
        <v>2.9</v>
      </c>
      <c r="AA41" s="677"/>
      <c r="AB41" s="677"/>
      <c r="AC41" s="677"/>
      <c r="AD41" s="678" t="s">
        <v>233</v>
      </c>
      <c r="AE41" s="678"/>
      <c r="AF41" s="678"/>
      <c r="AG41" s="678"/>
      <c r="AH41" s="678"/>
      <c r="AI41" s="678"/>
      <c r="AJ41" s="678"/>
      <c r="AK41" s="678"/>
      <c r="AL41" s="643" t="s">
        <v>233</v>
      </c>
      <c r="AM41" s="644"/>
      <c r="AN41" s="644"/>
      <c r="AO41" s="679"/>
      <c r="AQ41" s="680" t="s">
        <v>348</v>
      </c>
      <c r="AR41" s="681"/>
      <c r="AS41" s="681"/>
      <c r="AT41" s="681"/>
      <c r="AU41" s="681"/>
      <c r="AV41" s="681"/>
      <c r="AW41" s="681"/>
      <c r="AX41" s="681"/>
      <c r="AY41" s="682"/>
      <c r="AZ41" s="640">
        <v>184762</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v>1</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233</v>
      </c>
      <c r="CS41" s="659"/>
      <c r="CT41" s="659"/>
      <c r="CU41" s="659"/>
      <c r="CV41" s="659"/>
      <c r="CW41" s="659"/>
      <c r="CX41" s="659"/>
      <c r="CY41" s="660"/>
      <c r="CZ41" s="643" t="s">
        <v>173</v>
      </c>
      <c r="DA41" s="661"/>
      <c r="DB41" s="661"/>
      <c r="DC41" s="662"/>
      <c r="DD41" s="646" t="s">
        <v>173</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7731205</v>
      </c>
      <c r="S42" s="663"/>
      <c r="T42" s="663"/>
      <c r="U42" s="663"/>
      <c r="V42" s="663"/>
      <c r="W42" s="663"/>
      <c r="X42" s="663"/>
      <c r="Y42" s="665"/>
      <c r="Z42" s="666">
        <v>100</v>
      </c>
      <c r="AA42" s="666"/>
      <c r="AB42" s="666"/>
      <c r="AC42" s="666"/>
      <c r="AD42" s="667">
        <v>4786807</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640245</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334</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661223</v>
      </c>
      <c r="CS42" s="641"/>
      <c r="CT42" s="641"/>
      <c r="CU42" s="641"/>
      <c r="CV42" s="641"/>
      <c r="CW42" s="641"/>
      <c r="CX42" s="641"/>
      <c r="CY42" s="642"/>
      <c r="CZ42" s="643">
        <v>8.8000000000000007</v>
      </c>
      <c r="DA42" s="644"/>
      <c r="DB42" s="644"/>
      <c r="DC42" s="645"/>
      <c r="DD42" s="646">
        <v>102853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t="s">
        <v>226</v>
      </c>
      <c r="CS43" s="659"/>
      <c r="CT43" s="659"/>
      <c r="CU43" s="659"/>
      <c r="CV43" s="659"/>
      <c r="CW43" s="659"/>
      <c r="CX43" s="659"/>
      <c r="CY43" s="660"/>
      <c r="CZ43" s="643" t="s">
        <v>136</v>
      </c>
      <c r="DA43" s="661"/>
      <c r="DB43" s="661"/>
      <c r="DC43" s="662"/>
      <c r="DD43" s="646" t="s">
        <v>136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661223</v>
      </c>
      <c r="CS44" s="641"/>
      <c r="CT44" s="641"/>
      <c r="CU44" s="641"/>
      <c r="CV44" s="641"/>
      <c r="CW44" s="641"/>
      <c r="CX44" s="641"/>
      <c r="CY44" s="642"/>
      <c r="CZ44" s="643">
        <v>8.8000000000000007</v>
      </c>
      <c r="DA44" s="644"/>
      <c r="DB44" s="644"/>
      <c r="DC44" s="645"/>
      <c r="DD44" s="646">
        <v>102853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243150</v>
      </c>
      <c r="CS45" s="659"/>
      <c r="CT45" s="659"/>
      <c r="CU45" s="659"/>
      <c r="CV45" s="659"/>
      <c r="CW45" s="659"/>
      <c r="CX45" s="659"/>
      <c r="CY45" s="660"/>
      <c r="CZ45" s="643">
        <v>3.3</v>
      </c>
      <c r="DA45" s="661"/>
      <c r="DB45" s="661"/>
      <c r="DC45" s="662"/>
      <c r="DD45" s="646">
        <v>10315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418073</v>
      </c>
      <c r="CS46" s="641"/>
      <c r="CT46" s="641"/>
      <c r="CU46" s="641"/>
      <c r="CV46" s="641"/>
      <c r="CW46" s="641"/>
      <c r="CX46" s="641"/>
      <c r="CY46" s="642"/>
      <c r="CZ46" s="643">
        <v>5.6</v>
      </c>
      <c r="DA46" s="644"/>
      <c r="DB46" s="644"/>
      <c r="DC46" s="645"/>
      <c r="DD46" s="646">
        <v>92538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136</v>
      </c>
      <c r="CS47" s="659"/>
      <c r="CT47" s="659"/>
      <c r="CU47" s="659"/>
      <c r="CV47" s="659"/>
      <c r="CW47" s="659"/>
      <c r="CX47" s="659"/>
      <c r="CY47" s="660"/>
      <c r="CZ47" s="643" t="s">
        <v>136</v>
      </c>
      <c r="DA47" s="661"/>
      <c r="DB47" s="661"/>
      <c r="DC47" s="662"/>
      <c r="DD47" s="646" t="s">
        <v>136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136</v>
      </c>
      <c r="CS48" s="641"/>
      <c r="CT48" s="641"/>
      <c r="CU48" s="641"/>
      <c r="CV48" s="641"/>
      <c r="CW48" s="641"/>
      <c r="CX48" s="641"/>
      <c r="CY48" s="642"/>
      <c r="CZ48" s="643" t="s">
        <v>136</v>
      </c>
      <c r="DA48" s="644"/>
      <c r="DB48" s="644"/>
      <c r="DC48" s="645"/>
      <c r="DD48" s="646" t="s">
        <v>136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7475167</v>
      </c>
      <c r="CS49" s="625"/>
      <c r="CT49" s="625"/>
      <c r="CU49" s="625"/>
      <c r="CV49" s="625"/>
      <c r="CW49" s="625"/>
      <c r="CX49" s="625"/>
      <c r="CY49" s="626"/>
      <c r="CZ49" s="627">
        <v>100</v>
      </c>
      <c r="DA49" s="628"/>
      <c r="DB49" s="628"/>
      <c r="DC49" s="629"/>
      <c r="DD49" s="630">
        <v>5432335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2UUCtgZcQA/HwNmvIPEUmj2w++wP+3RihM3Z24EAfJXOoFbmnAG5I0A6uprUxQXNTuhcG9RVsndUt4mhOERFLw==" saltValue="Fjgx9dPwlmdR5fFVf8DP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7729</v>
      </c>
      <c r="R7" s="1160"/>
      <c r="S7" s="1160"/>
      <c r="T7" s="1160"/>
      <c r="U7" s="1160"/>
      <c r="V7" s="1160">
        <v>7474</v>
      </c>
      <c r="W7" s="1160"/>
      <c r="X7" s="1160"/>
      <c r="Y7" s="1160"/>
      <c r="Z7" s="1160"/>
      <c r="AA7" s="1160">
        <v>255</v>
      </c>
      <c r="AB7" s="1160"/>
      <c r="AC7" s="1160"/>
      <c r="AD7" s="1160"/>
      <c r="AE7" s="1161"/>
      <c r="AF7" s="1162">
        <v>205</v>
      </c>
      <c r="AG7" s="1163"/>
      <c r="AH7" s="1163"/>
      <c r="AI7" s="1163"/>
      <c r="AJ7" s="1164"/>
      <c r="AK7" s="1146">
        <v>148</v>
      </c>
      <c r="AL7" s="1147"/>
      <c r="AM7" s="1147"/>
      <c r="AN7" s="1147"/>
      <c r="AO7" s="1147"/>
      <c r="AP7" s="1147">
        <v>11587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t="s">
        <v>388</v>
      </c>
      <c r="C8" s="1087"/>
      <c r="D8" s="1087"/>
      <c r="E8" s="1087"/>
      <c r="F8" s="1087"/>
      <c r="G8" s="1087"/>
      <c r="H8" s="1087"/>
      <c r="I8" s="1087"/>
      <c r="J8" s="1087"/>
      <c r="K8" s="1087"/>
      <c r="L8" s="1087"/>
      <c r="M8" s="1087"/>
      <c r="N8" s="1087"/>
      <c r="O8" s="1087"/>
      <c r="P8" s="1088"/>
      <c r="Q8" s="1098">
        <v>2</v>
      </c>
      <c r="R8" s="1099"/>
      <c r="S8" s="1099"/>
      <c r="T8" s="1099"/>
      <c r="U8" s="1099"/>
      <c r="V8" s="1099">
        <v>2</v>
      </c>
      <c r="W8" s="1099"/>
      <c r="X8" s="1099"/>
      <c r="Y8" s="1099"/>
      <c r="Z8" s="1099"/>
      <c r="AA8" s="1099">
        <v>0</v>
      </c>
      <c r="AB8" s="1099"/>
      <c r="AC8" s="1099"/>
      <c r="AD8" s="1099"/>
      <c r="AE8" s="1100"/>
      <c r="AF8" s="1092">
        <v>0</v>
      </c>
      <c r="AG8" s="1093"/>
      <c r="AH8" s="1093"/>
      <c r="AI8" s="1093"/>
      <c r="AJ8" s="1094"/>
      <c r="AK8" s="1141">
        <v>0</v>
      </c>
      <c r="AL8" s="1142"/>
      <c r="AM8" s="1142"/>
      <c r="AN8" s="1142"/>
      <c r="AO8" s="1142"/>
      <c r="AP8" s="1142">
        <v>6</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7731</v>
      </c>
      <c r="R23" s="1124"/>
      <c r="S23" s="1124"/>
      <c r="T23" s="1124"/>
      <c r="U23" s="1124"/>
      <c r="V23" s="1124">
        <v>7476</v>
      </c>
      <c r="W23" s="1124"/>
      <c r="X23" s="1124"/>
      <c r="Y23" s="1124"/>
      <c r="Z23" s="1124"/>
      <c r="AA23" s="1124">
        <v>255</v>
      </c>
      <c r="AB23" s="1124"/>
      <c r="AC23" s="1124"/>
      <c r="AD23" s="1124"/>
      <c r="AE23" s="1125"/>
      <c r="AF23" s="1126">
        <v>205</v>
      </c>
      <c r="AG23" s="1124"/>
      <c r="AH23" s="1124"/>
      <c r="AI23" s="1124"/>
      <c r="AJ23" s="1127"/>
      <c r="AK23" s="1128"/>
      <c r="AL23" s="1129"/>
      <c r="AM23" s="1129"/>
      <c r="AN23" s="1129"/>
      <c r="AO23" s="1129"/>
      <c r="AP23" s="1124">
        <v>11593</v>
      </c>
      <c r="AQ23" s="1124"/>
      <c r="AR23" s="1124"/>
      <c r="AS23" s="1124"/>
      <c r="AT23" s="1124"/>
      <c r="AU23" s="1130"/>
      <c r="AV23" s="1130"/>
      <c r="AW23" s="1130"/>
      <c r="AX23" s="1130"/>
      <c r="AY23" s="1131"/>
      <c r="AZ23" s="1120" t="s">
        <v>136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2473</v>
      </c>
      <c r="R28" s="1109"/>
      <c r="S28" s="1109"/>
      <c r="T28" s="1109"/>
      <c r="U28" s="1109"/>
      <c r="V28" s="1109">
        <v>2455</v>
      </c>
      <c r="W28" s="1109"/>
      <c r="X28" s="1109"/>
      <c r="Y28" s="1109"/>
      <c r="Z28" s="1109"/>
      <c r="AA28" s="1109">
        <v>18</v>
      </c>
      <c r="AB28" s="1109"/>
      <c r="AC28" s="1109"/>
      <c r="AD28" s="1109"/>
      <c r="AE28" s="1110"/>
      <c r="AF28" s="1111">
        <v>18</v>
      </c>
      <c r="AG28" s="1109"/>
      <c r="AH28" s="1109"/>
      <c r="AI28" s="1109"/>
      <c r="AJ28" s="1112"/>
      <c r="AK28" s="1113">
        <v>185</v>
      </c>
      <c r="AL28" s="1101"/>
      <c r="AM28" s="1101"/>
      <c r="AN28" s="1101"/>
      <c r="AO28" s="1101"/>
      <c r="AP28" s="1101" t="s">
        <v>590</v>
      </c>
      <c r="AQ28" s="1101"/>
      <c r="AR28" s="1101"/>
      <c r="AS28" s="1101"/>
      <c r="AT28" s="1101"/>
      <c r="AU28" s="1101" t="s">
        <v>590</v>
      </c>
      <c r="AV28" s="1101"/>
      <c r="AW28" s="1101"/>
      <c r="AX28" s="1101"/>
      <c r="AY28" s="1101"/>
      <c r="AZ28" s="1102" t="s">
        <v>590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403</v>
      </c>
      <c r="C29" s="1087"/>
      <c r="D29" s="1087"/>
      <c r="E29" s="1087"/>
      <c r="F29" s="1087"/>
      <c r="G29" s="1087"/>
      <c r="H29" s="1087"/>
      <c r="I29" s="1087"/>
      <c r="J29" s="1087"/>
      <c r="K29" s="1087"/>
      <c r="L29" s="1087"/>
      <c r="M29" s="1087"/>
      <c r="N29" s="1087"/>
      <c r="O29" s="1087"/>
      <c r="P29" s="1088"/>
      <c r="Q29" s="1098">
        <v>1905</v>
      </c>
      <c r="R29" s="1099"/>
      <c r="S29" s="1099"/>
      <c r="T29" s="1099"/>
      <c r="U29" s="1099"/>
      <c r="V29" s="1099">
        <v>1819</v>
      </c>
      <c r="W29" s="1099"/>
      <c r="X29" s="1099"/>
      <c r="Y29" s="1099"/>
      <c r="Z29" s="1099"/>
      <c r="AA29" s="1099">
        <v>86</v>
      </c>
      <c r="AB29" s="1099"/>
      <c r="AC29" s="1099"/>
      <c r="AD29" s="1099"/>
      <c r="AE29" s="1100"/>
      <c r="AF29" s="1092">
        <v>86</v>
      </c>
      <c r="AG29" s="1093"/>
      <c r="AH29" s="1093"/>
      <c r="AI29" s="1093"/>
      <c r="AJ29" s="1094"/>
      <c r="AK29" s="1035">
        <v>279</v>
      </c>
      <c r="AL29" s="1026"/>
      <c r="AM29" s="1026"/>
      <c r="AN29" s="1026"/>
      <c r="AO29" s="1026"/>
      <c r="AP29" s="1026" t="s">
        <v>520</v>
      </c>
      <c r="AQ29" s="1026"/>
      <c r="AR29" s="1026"/>
      <c r="AS29" s="1026"/>
      <c r="AT29" s="1026"/>
      <c r="AU29" s="1026" t="s">
        <v>520</v>
      </c>
      <c r="AV29" s="1026"/>
      <c r="AW29" s="1026"/>
      <c r="AX29" s="1026"/>
      <c r="AY29" s="1026"/>
      <c r="AZ29" s="1097" t="s">
        <v>520</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404</v>
      </c>
      <c r="C30" s="1087"/>
      <c r="D30" s="1087"/>
      <c r="E30" s="1087"/>
      <c r="F30" s="1087"/>
      <c r="G30" s="1087"/>
      <c r="H30" s="1087"/>
      <c r="I30" s="1087"/>
      <c r="J30" s="1087"/>
      <c r="K30" s="1087"/>
      <c r="L30" s="1087"/>
      <c r="M30" s="1087"/>
      <c r="N30" s="1087"/>
      <c r="O30" s="1087"/>
      <c r="P30" s="1088"/>
      <c r="Q30" s="1098">
        <v>8</v>
      </c>
      <c r="R30" s="1099"/>
      <c r="S30" s="1099"/>
      <c r="T30" s="1099"/>
      <c r="U30" s="1099"/>
      <c r="V30" s="1099">
        <v>8</v>
      </c>
      <c r="W30" s="1099"/>
      <c r="X30" s="1099"/>
      <c r="Y30" s="1099"/>
      <c r="Z30" s="1099"/>
      <c r="AA30" s="1099">
        <v>0</v>
      </c>
      <c r="AB30" s="1099"/>
      <c r="AC30" s="1099"/>
      <c r="AD30" s="1099"/>
      <c r="AE30" s="1100"/>
      <c r="AF30" s="1092">
        <v>0</v>
      </c>
      <c r="AG30" s="1093"/>
      <c r="AH30" s="1093"/>
      <c r="AI30" s="1093"/>
      <c r="AJ30" s="1094"/>
      <c r="AK30" s="1035">
        <v>0</v>
      </c>
      <c r="AL30" s="1026"/>
      <c r="AM30" s="1026"/>
      <c r="AN30" s="1026"/>
      <c r="AO30" s="1026"/>
      <c r="AP30" s="1026" t="s">
        <v>520</v>
      </c>
      <c r="AQ30" s="1026"/>
      <c r="AR30" s="1026"/>
      <c r="AS30" s="1026"/>
      <c r="AT30" s="1026"/>
      <c r="AU30" s="1026" t="s">
        <v>520</v>
      </c>
      <c r="AV30" s="1026"/>
      <c r="AW30" s="1026"/>
      <c r="AX30" s="1026"/>
      <c r="AY30" s="1026"/>
      <c r="AZ30" s="1097" t="s">
        <v>520</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405</v>
      </c>
      <c r="C31" s="1087"/>
      <c r="D31" s="1087"/>
      <c r="E31" s="1087"/>
      <c r="F31" s="1087"/>
      <c r="G31" s="1087"/>
      <c r="H31" s="1087"/>
      <c r="I31" s="1087"/>
      <c r="J31" s="1087"/>
      <c r="K31" s="1087"/>
      <c r="L31" s="1087"/>
      <c r="M31" s="1087"/>
      <c r="N31" s="1087"/>
      <c r="O31" s="1087"/>
      <c r="P31" s="1088"/>
      <c r="Q31" s="1098">
        <v>367</v>
      </c>
      <c r="R31" s="1099"/>
      <c r="S31" s="1099"/>
      <c r="T31" s="1099"/>
      <c r="U31" s="1099"/>
      <c r="V31" s="1099">
        <v>365</v>
      </c>
      <c r="W31" s="1099"/>
      <c r="X31" s="1099"/>
      <c r="Y31" s="1099"/>
      <c r="Z31" s="1099"/>
      <c r="AA31" s="1099">
        <v>2</v>
      </c>
      <c r="AB31" s="1099"/>
      <c r="AC31" s="1099"/>
      <c r="AD31" s="1099"/>
      <c r="AE31" s="1100"/>
      <c r="AF31" s="1092">
        <v>2</v>
      </c>
      <c r="AG31" s="1093"/>
      <c r="AH31" s="1093"/>
      <c r="AI31" s="1093"/>
      <c r="AJ31" s="1094"/>
      <c r="AK31" s="1035">
        <v>78</v>
      </c>
      <c r="AL31" s="1026"/>
      <c r="AM31" s="1026"/>
      <c r="AN31" s="1026"/>
      <c r="AO31" s="1026"/>
      <c r="AP31" s="1026" t="s">
        <v>520</v>
      </c>
      <c r="AQ31" s="1026"/>
      <c r="AR31" s="1026"/>
      <c r="AS31" s="1026"/>
      <c r="AT31" s="1026"/>
      <c r="AU31" s="1026" t="s">
        <v>520</v>
      </c>
      <c r="AV31" s="1026"/>
      <c r="AW31" s="1026"/>
      <c r="AX31" s="1026"/>
      <c r="AY31" s="1026"/>
      <c r="AZ31" s="1097" t="s">
        <v>520</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486</v>
      </c>
      <c r="R32" s="1099"/>
      <c r="S32" s="1099"/>
      <c r="T32" s="1099"/>
      <c r="U32" s="1099"/>
      <c r="V32" s="1099">
        <v>416</v>
      </c>
      <c r="W32" s="1099"/>
      <c r="X32" s="1099"/>
      <c r="Y32" s="1099"/>
      <c r="Z32" s="1099"/>
      <c r="AA32" s="1099">
        <v>70</v>
      </c>
      <c r="AB32" s="1099"/>
      <c r="AC32" s="1099"/>
      <c r="AD32" s="1099"/>
      <c r="AE32" s="1100"/>
      <c r="AF32" s="1092">
        <v>1133</v>
      </c>
      <c r="AG32" s="1093"/>
      <c r="AH32" s="1093"/>
      <c r="AI32" s="1093"/>
      <c r="AJ32" s="1094"/>
      <c r="AK32" s="1035" t="s">
        <v>590</v>
      </c>
      <c r="AL32" s="1026"/>
      <c r="AM32" s="1026"/>
      <c r="AN32" s="1026"/>
      <c r="AO32" s="1026"/>
      <c r="AP32" s="1026">
        <v>64</v>
      </c>
      <c r="AQ32" s="1026"/>
      <c r="AR32" s="1026"/>
      <c r="AS32" s="1026"/>
      <c r="AT32" s="1026"/>
      <c r="AU32" s="1026" t="s">
        <v>590</v>
      </c>
      <c r="AV32" s="1026"/>
      <c r="AW32" s="1026"/>
      <c r="AX32" s="1026"/>
      <c r="AY32" s="1026"/>
      <c r="AZ32" s="1097" t="s">
        <v>590</v>
      </c>
      <c r="BA32" s="1097"/>
      <c r="BB32" s="1097"/>
      <c r="BC32" s="1097"/>
      <c r="BD32" s="1097"/>
      <c r="BE32" s="1081" t="s">
        <v>407</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408</v>
      </c>
      <c r="C33" s="1087"/>
      <c r="D33" s="1087"/>
      <c r="E33" s="1087"/>
      <c r="F33" s="1087"/>
      <c r="G33" s="1087"/>
      <c r="H33" s="1087"/>
      <c r="I33" s="1087"/>
      <c r="J33" s="1087"/>
      <c r="K33" s="1087"/>
      <c r="L33" s="1087"/>
      <c r="M33" s="1087"/>
      <c r="N33" s="1087"/>
      <c r="O33" s="1087"/>
      <c r="P33" s="1088"/>
      <c r="Q33" s="1098">
        <v>631</v>
      </c>
      <c r="R33" s="1099"/>
      <c r="S33" s="1099"/>
      <c r="T33" s="1099"/>
      <c r="U33" s="1099"/>
      <c r="V33" s="1099">
        <v>620</v>
      </c>
      <c r="W33" s="1099"/>
      <c r="X33" s="1099"/>
      <c r="Y33" s="1099"/>
      <c r="Z33" s="1099"/>
      <c r="AA33" s="1099">
        <v>11</v>
      </c>
      <c r="AB33" s="1099"/>
      <c r="AC33" s="1099"/>
      <c r="AD33" s="1099"/>
      <c r="AE33" s="1100"/>
      <c r="AF33" s="1092">
        <v>11</v>
      </c>
      <c r="AG33" s="1093"/>
      <c r="AH33" s="1093"/>
      <c r="AI33" s="1093"/>
      <c r="AJ33" s="1094"/>
      <c r="AK33" s="1035">
        <v>166</v>
      </c>
      <c r="AL33" s="1026"/>
      <c r="AM33" s="1026"/>
      <c r="AN33" s="1026"/>
      <c r="AO33" s="1026"/>
      <c r="AP33" s="1026">
        <v>3459</v>
      </c>
      <c r="AQ33" s="1026"/>
      <c r="AR33" s="1026"/>
      <c r="AS33" s="1026"/>
      <c r="AT33" s="1026"/>
      <c r="AU33" s="1026">
        <v>1767</v>
      </c>
      <c r="AV33" s="1026"/>
      <c r="AW33" s="1026"/>
      <c r="AX33" s="1026"/>
      <c r="AY33" s="1026"/>
      <c r="AZ33" s="1097" t="s">
        <v>590</v>
      </c>
      <c r="BA33" s="1097"/>
      <c r="BB33" s="1097"/>
      <c r="BC33" s="1097"/>
      <c r="BD33" s="1097"/>
      <c r="BE33" s="1081" t="s">
        <v>409</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1251</v>
      </c>
      <c r="AG63" s="1014"/>
      <c r="AH63" s="1014"/>
      <c r="AI63" s="1014"/>
      <c r="AJ63" s="1079"/>
      <c r="AK63" s="1080"/>
      <c r="AL63" s="1018"/>
      <c r="AM63" s="1018"/>
      <c r="AN63" s="1018"/>
      <c r="AO63" s="1018"/>
      <c r="AP63" s="1014">
        <v>3523</v>
      </c>
      <c r="AQ63" s="1014"/>
      <c r="AR63" s="1014"/>
      <c r="AS63" s="1014"/>
      <c r="AT63" s="1014"/>
      <c r="AU63" s="1014">
        <v>1767</v>
      </c>
      <c r="AV63" s="1014"/>
      <c r="AW63" s="1014"/>
      <c r="AX63" s="1014"/>
      <c r="AY63" s="1014"/>
      <c r="AZ63" s="1074"/>
      <c r="BA63" s="1074"/>
      <c r="BB63" s="1074"/>
      <c r="BC63" s="1074"/>
      <c r="BD63" s="1074"/>
      <c r="BE63" s="1015"/>
      <c r="BF63" s="1015"/>
      <c r="BG63" s="1015"/>
      <c r="BH63" s="1015"/>
      <c r="BI63" s="1016"/>
      <c r="BJ63" s="1075" t="s">
        <v>412</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416</v>
      </c>
      <c r="W66" s="1057"/>
      <c r="X66" s="1057"/>
      <c r="Y66" s="1057"/>
      <c r="Z66" s="1058"/>
      <c r="AA66" s="1056" t="s">
        <v>417</v>
      </c>
      <c r="AB66" s="1057"/>
      <c r="AC66" s="1057"/>
      <c r="AD66" s="1057"/>
      <c r="AE66" s="1058"/>
      <c r="AF66" s="1062" t="s">
        <v>418</v>
      </c>
      <c r="AG66" s="1063"/>
      <c r="AH66" s="1063"/>
      <c r="AI66" s="1063"/>
      <c r="AJ66" s="1064"/>
      <c r="AK66" s="1056" t="s">
        <v>419</v>
      </c>
      <c r="AL66" s="1051"/>
      <c r="AM66" s="1051"/>
      <c r="AN66" s="1051"/>
      <c r="AO66" s="1052"/>
      <c r="AP66" s="1056" t="s">
        <v>420</v>
      </c>
      <c r="AQ66" s="1057"/>
      <c r="AR66" s="1057"/>
      <c r="AS66" s="1057"/>
      <c r="AT66" s="1058"/>
      <c r="AU66" s="1056" t="s">
        <v>421</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591</v>
      </c>
      <c r="C68" s="1041"/>
      <c r="D68" s="1041"/>
      <c r="E68" s="1041"/>
      <c r="F68" s="1041"/>
      <c r="G68" s="1041"/>
      <c r="H68" s="1041"/>
      <c r="I68" s="1041"/>
      <c r="J68" s="1041"/>
      <c r="K68" s="1041"/>
      <c r="L68" s="1041"/>
      <c r="M68" s="1041"/>
      <c r="N68" s="1041"/>
      <c r="O68" s="1041"/>
      <c r="P68" s="1042"/>
      <c r="Q68" s="1043">
        <v>281</v>
      </c>
      <c r="R68" s="1037"/>
      <c r="S68" s="1037"/>
      <c r="T68" s="1037"/>
      <c r="U68" s="1037"/>
      <c r="V68" s="1037">
        <v>249</v>
      </c>
      <c r="W68" s="1037"/>
      <c r="X68" s="1037"/>
      <c r="Y68" s="1037"/>
      <c r="Z68" s="1037"/>
      <c r="AA68" s="1037">
        <v>32</v>
      </c>
      <c r="AB68" s="1037"/>
      <c r="AC68" s="1037"/>
      <c r="AD68" s="1037"/>
      <c r="AE68" s="1037"/>
      <c r="AF68" s="1037">
        <v>32</v>
      </c>
      <c r="AG68" s="1037"/>
      <c r="AH68" s="1037"/>
      <c r="AI68" s="1037"/>
      <c r="AJ68" s="1037"/>
      <c r="AK68" s="1037" t="s">
        <v>590</v>
      </c>
      <c r="AL68" s="1037"/>
      <c r="AM68" s="1037"/>
      <c r="AN68" s="1037"/>
      <c r="AO68" s="1037"/>
      <c r="AP68" s="1037">
        <v>331</v>
      </c>
      <c r="AQ68" s="1037"/>
      <c r="AR68" s="1037"/>
      <c r="AS68" s="1037"/>
      <c r="AT68" s="1037"/>
      <c r="AU68" s="1037" t="s">
        <v>590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592</v>
      </c>
      <c r="C69" s="1030"/>
      <c r="D69" s="1030"/>
      <c r="E69" s="1030"/>
      <c r="F69" s="1030"/>
      <c r="G69" s="1030"/>
      <c r="H69" s="1030"/>
      <c r="I69" s="1030"/>
      <c r="J69" s="1030"/>
      <c r="K69" s="1030"/>
      <c r="L69" s="1030"/>
      <c r="M69" s="1030"/>
      <c r="N69" s="1030"/>
      <c r="O69" s="1030"/>
      <c r="P69" s="1031"/>
      <c r="Q69" s="1032">
        <v>1441</v>
      </c>
      <c r="R69" s="1026"/>
      <c r="S69" s="1026"/>
      <c r="T69" s="1026"/>
      <c r="U69" s="1026"/>
      <c r="V69" s="1026">
        <v>1441</v>
      </c>
      <c r="W69" s="1026"/>
      <c r="X69" s="1026"/>
      <c r="Y69" s="1026"/>
      <c r="Z69" s="1026"/>
      <c r="AA69" s="1026">
        <v>0</v>
      </c>
      <c r="AB69" s="1026"/>
      <c r="AC69" s="1026"/>
      <c r="AD69" s="1026"/>
      <c r="AE69" s="1026"/>
      <c r="AF69" s="1026">
        <v>0</v>
      </c>
      <c r="AG69" s="1026"/>
      <c r="AH69" s="1026"/>
      <c r="AI69" s="1026"/>
      <c r="AJ69" s="1026"/>
      <c r="AK69" s="1026">
        <v>106</v>
      </c>
      <c r="AL69" s="1026"/>
      <c r="AM69" s="1026"/>
      <c r="AN69" s="1026"/>
      <c r="AO69" s="1026"/>
      <c r="AP69" s="1026" t="s">
        <v>590</v>
      </c>
      <c r="AQ69" s="1026"/>
      <c r="AR69" s="1026"/>
      <c r="AS69" s="1026"/>
      <c r="AT69" s="1026"/>
      <c r="AU69" s="1026" t="s">
        <v>590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593</v>
      </c>
      <c r="C70" s="1030"/>
      <c r="D70" s="1030"/>
      <c r="E70" s="1030"/>
      <c r="F70" s="1030"/>
      <c r="G70" s="1030"/>
      <c r="H70" s="1030"/>
      <c r="I70" s="1030"/>
      <c r="J70" s="1030"/>
      <c r="K70" s="1030"/>
      <c r="L70" s="1030"/>
      <c r="M70" s="1030"/>
      <c r="N70" s="1030"/>
      <c r="O70" s="1030"/>
      <c r="P70" s="1031"/>
      <c r="Q70" s="1032">
        <v>4724</v>
      </c>
      <c r="R70" s="1026"/>
      <c r="S70" s="1026"/>
      <c r="T70" s="1026"/>
      <c r="U70" s="1026"/>
      <c r="V70" s="1026">
        <v>4670</v>
      </c>
      <c r="W70" s="1026"/>
      <c r="X70" s="1026"/>
      <c r="Y70" s="1026"/>
      <c r="Z70" s="1026"/>
      <c r="AA70" s="1026">
        <v>54</v>
      </c>
      <c r="AB70" s="1026"/>
      <c r="AC70" s="1026"/>
      <c r="AD70" s="1026"/>
      <c r="AE70" s="1026"/>
      <c r="AF70" s="1026">
        <v>16</v>
      </c>
      <c r="AG70" s="1026"/>
      <c r="AH70" s="1026"/>
      <c r="AI70" s="1026"/>
      <c r="AJ70" s="1026"/>
      <c r="AK70" s="1026">
        <v>38</v>
      </c>
      <c r="AL70" s="1026"/>
      <c r="AM70" s="1026"/>
      <c r="AN70" s="1026"/>
      <c r="AO70" s="1026"/>
      <c r="AP70" s="1026" t="s">
        <v>590</v>
      </c>
      <c r="AQ70" s="1026"/>
      <c r="AR70" s="1026"/>
      <c r="AS70" s="1026"/>
      <c r="AT70" s="1026"/>
      <c r="AU70" s="1026" t="s">
        <v>590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594</v>
      </c>
      <c r="C71" s="1030"/>
      <c r="D71" s="1030"/>
      <c r="E71" s="1030"/>
      <c r="F71" s="1030"/>
      <c r="G71" s="1030"/>
      <c r="H71" s="1030"/>
      <c r="I71" s="1030"/>
      <c r="J71" s="1030"/>
      <c r="K71" s="1030"/>
      <c r="L71" s="1030"/>
      <c r="M71" s="1030"/>
      <c r="N71" s="1030"/>
      <c r="O71" s="1030"/>
      <c r="P71" s="1031"/>
      <c r="Q71" s="1032">
        <v>186</v>
      </c>
      <c r="R71" s="1026"/>
      <c r="S71" s="1026"/>
      <c r="T71" s="1026"/>
      <c r="U71" s="1026"/>
      <c r="V71" s="1026">
        <v>161</v>
      </c>
      <c r="W71" s="1026"/>
      <c r="X71" s="1026"/>
      <c r="Y71" s="1026"/>
      <c r="Z71" s="1026"/>
      <c r="AA71" s="1026">
        <v>25</v>
      </c>
      <c r="AB71" s="1026"/>
      <c r="AC71" s="1026"/>
      <c r="AD71" s="1026"/>
      <c r="AE71" s="1026"/>
      <c r="AF71" s="1026">
        <v>25</v>
      </c>
      <c r="AG71" s="1026"/>
      <c r="AH71" s="1026"/>
      <c r="AI71" s="1026"/>
      <c r="AJ71" s="1026"/>
      <c r="AK71" s="1026">
        <v>9</v>
      </c>
      <c r="AL71" s="1026"/>
      <c r="AM71" s="1026"/>
      <c r="AN71" s="1026"/>
      <c r="AO71" s="1026"/>
      <c r="AP71" s="1026">
        <v>199</v>
      </c>
      <c r="AQ71" s="1026"/>
      <c r="AR71" s="1026"/>
      <c r="AS71" s="1026"/>
      <c r="AT71" s="1026"/>
      <c r="AU71" s="1026" t="s">
        <v>590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595</v>
      </c>
      <c r="C72" s="1030"/>
      <c r="D72" s="1030"/>
      <c r="E72" s="1030"/>
      <c r="F72" s="1030"/>
      <c r="G72" s="1030"/>
      <c r="H72" s="1030"/>
      <c r="I72" s="1030"/>
      <c r="J72" s="1030"/>
      <c r="K72" s="1030"/>
      <c r="L72" s="1030"/>
      <c r="M72" s="1030"/>
      <c r="N72" s="1030"/>
      <c r="O72" s="1030"/>
      <c r="P72" s="1031"/>
      <c r="Q72" s="1032">
        <v>345</v>
      </c>
      <c r="R72" s="1026"/>
      <c r="S72" s="1026"/>
      <c r="T72" s="1026"/>
      <c r="U72" s="1026"/>
      <c r="V72" s="1026">
        <v>333</v>
      </c>
      <c r="W72" s="1026"/>
      <c r="X72" s="1026"/>
      <c r="Y72" s="1026"/>
      <c r="Z72" s="1026"/>
      <c r="AA72" s="1026">
        <v>12</v>
      </c>
      <c r="AB72" s="1026"/>
      <c r="AC72" s="1026"/>
      <c r="AD72" s="1026"/>
      <c r="AE72" s="1026"/>
      <c r="AF72" s="1026">
        <v>12</v>
      </c>
      <c r="AG72" s="1026"/>
      <c r="AH72" s="1026"/>
      <c r="AI72" s="1026"/>
      <c r="AJ72" s="1026"/>
      <c r="AK72" s="1026" t="s">
        <v>590</v>
      </c>
      <c r="AL72" s="1026"/>
      <c r="AM72" s="1026"/>
      <c r="AN72" s="1026"/>
      <c r="AO72" s="1026"/>
      <c r="AP72" s="1026">
        <v>365</v>
      </c>
      <c r="AQ72" s="1026"/>
      <c r="AR72" s="1026"/>
      <c r="AS72" s="1026"/>
      <c r="AT72" s="1026"/>
      <c r="AU72" s="1026">
        <v>128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596</v>
      </c>
      <c r="C73" s="1030"/>
      <c r="D73" s="1030"/>
      <c r="E73" s="1030"/>
      <c r="F73" s="1030"/>
      <c r="G73" s="1030"/>
      <c r="H73" s="1030"/>
      <c r="I73" s="1030"/>
      <c r="J73" s="1030"/>
      <c r="K73" s="1030"/>
      <c r="L73" s="1030"/>
      <c r="M73" s="1030"/>
      <c r="N73" s="1030"/>
      <c r="O73" s="1030"/>
      <c r="P73" s="1031"/>
      <c r="Q73" s="1032">
        <v>131</v>
      </c>
      <c r="R73" s="1026"/>
      <c r="S73" s="1026"/>
      <c r="T73" s="1026"/>
      <c r="U73" s="1026"/>
      <c r="V73" s="1026">
        <v>95</v>
      </c>
      <c r="W73" s="1026"/>
      <c r="X73" s="1026"/>
      <c r="Y73" s="1026"/>
      <c r="Z73" s="1026"/>
      <c r="AA73" s="1026">
        <v>36</v>
      </c>
      <c r="AB73" s="1026"/>
      <c r="AC73" s="1026"/>
      <c r="AD73" s="1026"/>
      <c r="AE73" s="1026"/>
      <c r="AF73" s="1026">
        <v>36</v>
      </c>
      <c r="AG73" s="1026"/>
      <c r="AH73" s="1026"/>
      <c r="AI73" s="1026"/>
      <c r="AJ73" s="1026"/>
      <c r="AK73" s="1026" t="s">
        <v>590</v>
      </c>
      <c r="AL73" s="1026"/>
      <c r="AM73" s="1026"/>
      <c r="AN73" s="1026"/>
      <c r="AO73" s="1026"/>
      <c r="AP73" s="1026" t="s">
        <v>590</v>
      </c>
      <c r="AQ73" s="1026"/>
      <c r="AR73" s="1026"/>
      <c r="AS73" s="1026"/>
      <c r="AT73" s="1026"/>
      <c r="AU73" s="1026" t="s">
        <v>590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597</v>
      </c>
      <c r="C74" s="1030"/>
      <c r="D74" s="1030"/>
      <c r="E74" s="1030"/>
      <c r="F74" s="1030"/>
      <c r="G74" s="1030"/>
      <c r="H74" s="1030"/>
      <c r="I74" s="1030"/>
      <c r="J74" s="1030"/>
      <c r="K74" s="1030"/>
      <c r="L74" s="1030"/>
      <c r="M74" s="1030"/>
      <c r="N74" s="1030"/>
      <c r="O74" s="1030"/>
      <c r="P74" s="1031"/>
      <c r="Q74" s="1032">
        <v>13584</v>
      </c>
      <c r="R74" s="1026"/>
      <c r="S74" s="1026"/>
      <c r="T74" s="1026"/>
      <c r="U74" s="1026"/>
      <c r="V74" s="1026">
        <v>13134</v>
      </c>
      <c r="W74" s="1026"/>
      <c r="X74" s="1026"/>
      <c r="Y74" s="1026"/>
      <c r="Z74" s="1026"/>
      <c r="AA74" s="1026">
        <v>450</v>
      </c>
      <c r="AB74" s="1026"/>
      <c r="AC74" s="1026"/>
      <c r="AD74" s="1026"/>
      <c r="AE74" s="1026"/>
      <c r="AF74" s="1026">
        <v>447</v>
      </c>
      <c r="AG74" s="1026"/>
      <c r="AH74" s="1026"/>
      <c r="AI74" s="1026"/>
      <c r="AJ74" s="1026"/>
      <c r="AK74" s="1026">
        <v>156</v>
      </c>
      <c r="AL74" s="1026"/>
      <c r="AM74" s="1026"/>
      <c r="AN74" s="1026"/>
      <c r="AO74" s="1026"/>
      <c r="AP74" s="1026">
        <v>2745</v>
      </c>
      <c r="AQ74" s="1026"/>
      <c r="AR74" s="1026"/>
      <c r="AS74" s="1026"/>
      <c r="AT74" s="1026"/>
      <c r="AU74" s="1026">
        <v>61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598</v>
      </c>
      <c r="C75" s="1030"/>
      <c r="D75" s="1030"/>
      <c r="E75" s="1030"/>
      <c r="F75" s="1030"/>
      <c r="G75" s="1030"/>
      <c r="H75" s="1030"/>
      <c r="I75" s="1030"/>
      <c r="J75" s="1030"/>
      <c r="K75" s="1030"/>
      <c r="L75" s="1030"/>
      <c r="M75" s="1030"/>
      <c r="N75" s="1030"/>
      <c r="O75" s="1030"/>
      <c r="P75" s="1031"/>
      <c r="Q75" s="1033">
        <v>362</v>
      </c>
      <c r="R75" s="1034"/>
      <c r="S75" s="1034"/>
      <c r="T75" s="1034"/>
      <c r="U75" s="1035"/>
      <c r="V75" s="1036">
        <v>318</v>
      </c>
      <c r="W75" s="1034"/>
      <c r="X75" s="1034"/>
      <c r="Y75" s="1034"/>
      <c r="Z75" s="1035"/>
      <c r="AA75" s="1036">
        <v>44</v>
      </c>
      <c r="AB75" s="1034"/>
      <c r="AC75" s="1034"/>
      <c r="AD75" s="1034"/>
      <c r="AE75" s="1035"/>
      <c r="AF75" s="1036">
        <v>44</v>
      </c>
      <c r="AG75" s="1034"/>
      <c r="AH75" s="1034"/>
      <c r="AI75" s="1034"/>
      <c r="AJ75" s="1035"/>
      <c r="AK75" s="1036" t="s">
        <v>590</v>
      </c>
      <c r="AL75" s="1034"/>
      <c r="AM75" s="1034"/>
      <c r="AN75" s="1034"/>
      <c r="AO75" s="1035"/>
      <c r="AP75" s="1036" t="s">
        <v>590</v>
      </c>
      <c r="AQ75" s="1034"/>
      <c r="AR75" s="1034"/>
      <c r="AS75" s="1034"/>
      <c r="AT75" s="1035"/>
      <c r="AU75" s="1036" t="s">
        <v>590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599</v>
      </c>
      <c r="C76" s="1030"/>
      <c r="D76" s="1030"/>
      <c r="E76" s="1030"/>
      <c r="F76" s="1030"/>
      <c r="G76" s="1030"/>
      <c r="H76" s="1030"/>
      <c r="I76" s="1030"/>
      <c r="J76" s="1030"/>
      <c r="K76" s="1030"/>
      <c r="L76" s="1030"/>
      <c r="M76" s="1030"/>
      <c r="N76" s="1030"/>
      <c r="O76" s="1030"/>
      <c r="P76" s="1031"/>
      <c r="Q76" s="1033">
        <v>117</v>
      </c>
      <c r="R76" s="1034"/>
      <c r="S76" s="1034"/>
      <c r="T76" s="1034"/>
      <c r="U76" s="1035"/>
      <c r="V76" s="1036">
        <v>116</v>
      </c>
      <c r="W76" s="1034"/>
      <c r="X76" s="1034"/>
      <c r="Y76" s="1034"/>
      <c r="Z76" s="1035"/>
      <c r="AA76" s="1036">
        <v>1</v>
      </c>
      <c r="AB76" s="1034"/>
      <c r="AC76" s="1034"/>
      <c r="AD76" s="1034"/>
      <c r="AE76" s="1035"/>
      <c r="AF76" s="1036">
        <v>1</v>
      </c>
      <c r="AG76" s="1034"/>
      <c r="AH76" s="1034"/>
      <c r="AI76" s="1034"/>
      <c r="AJ76" s="1035"/>
      <c r="AK76" s="1036" t="s">
        <v>590</v>
      </c>
      <c r="AL76" s="1034"/>
      <c r="AM76" s="1034"/>
      <c r="AN76" s="1034"/>
      <c r="AO76" s="1035"/>
      <c r="AP76" s="1036" t="s">
        <v>590</v>
      </c>
      <c r="AQ76" s="1034"/>
      <c r="AR76" s="1034"/>
      <c r="AS76" s="1034"/>
      <c r="AT76" s="1035"/>
      <c r="AU76" s="1036" t="s">
        <v>590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SUM(AF68:AJ80)</f>
        <v>613</v>
      </c>
      <c r="AG88" s="1014"/>
      <c r="AH88" s="1014"/>
      <c r="AI88" s="1014"/>
      <c r="AJ88" s="1014"/>
      <c r="AK88" s="1018"/>
      <c r="AL88" s="1018"/>
      <c r="AM88" s="1018"/>
      <c r="AN88" s="1018"/>
      <c r="AO88" s="1018"/>
      <c r="AP88" s="1014">
        <f t="shared" ref="AP88" si="0">SUM(AP68:AT80)</f>
        <v>3640</v>
      </c>
      <c r="AQ88" s="1014"/>
      <c r="AR88" s="1014"/>
      <c r="AS88" s="1014"/>
      <c r="AT88" s="1014"/>
      <c r="AU88" s="1014">
        <f t="shared" ref="AU88" si="1">SUM(AU68:AY80)</f>
        <v>189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307</v>
      </c>
      <c r="AG109" s="949"/>
      <c r="AH109" s="949"/>
      <c r="AI109" s="949"/>
      <c r="AJ109" s="950"/>
      <c r="AK109" s="951" t="s">
        <v>306</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307</v>
      </c>
      <c r="BW109" s="949"/>
      <c r="BX109" s="949"/>
      <c r="BY109" s="949"/>
      <c r="BZ109" s="950"/>
      <c r="CA109" s="951" t="s">
        <v>306</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307</v>
      </c>
      <c r="DM109" s="949"/>
      <c r="DN109" s="949"/>
      <c r="DO109" s="949"/>
      <c r="DP109" s="950"/>
      <c r="DQ109" s="951" t="s">
        <v>306</v>
      </c>
      <c r="DR109" s="949"/>
      <c r="DS109" s="949"/>
      <c r="DT109" s="949"/>
      <c r="DU109" s="950"/>
      <c r="DV109" s="951" t="s">
        <v>432</v>
      </c>
      <c r="DW109" s="949"/>
      <c r="DX109" s="949"/>
      <c r="DY109" s="949"/>
      <c r="DZ109" s="980"/>
    </row>
    <row r="110" spans="1:131" s="247" customFormat="1" ht="26.25" customHeight="1" x14ac:dyDescent="0.15">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1216509</v>
      </c>
      <c r="AB110" s="942"/>
      <c r="AC110" s="942"/>
      <c r="AD110" s="942"/>
      <c r="AE110" s="943"/>
      <c r="AF110" s="944">
        <v>1150255</v>
      </c>
      <c r="AG110" s="942"/>
      <c r="AH110" s="942"/>
      <c r="AI110" s="942"/>
      <c r="AJ110" s="943"/>
      <c r="AK110" s="944">
        <v>1191845</v>
      </c>
      <c r="AL110" s="942"/>
      <c r="AM110" s="942"/>
      <c r="AN110" s="942"/>
      <c r="AO110" s="943"/>
      <c r="AP110" s="945">
        <v>28.2</v>
      </c>
      <c r="AQ110" s="946"/>
      <c r="AR110" s="946"/>
      <c r="AS110" s="946"/>
      <c r="AT110" s="947"/>
      <c r="AU110" s="981" t="s">
        <v>73</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12512645</v>
      </c>
      <c r="BR110" s="889"/>
      <c r="BS110" s="889"/>
      <c r="BT110" s="889"/>
      <c r="BU110" s="889"/>
      <c r="BV110" s="889">
        <v>12142087</v>
      </c>
      <c r="BW110" s="889"/>
      <c r="BX110" s="889"/>
      <c r="BY110" s="889"/>
      <c r="BZ110" s="889"/>
      <c r="CA110" s="889">
        <v>11592624</v>
      </c>
      <c r="CB110" s="889"/>
      <c r="CC110" s="889"/>
      <c r="CD110" s="889"/>
      <c r="CE110" s="889"/>
      <c r="CF110" s="913">
        <v>274.60000000000002</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438</v>
      </c>
      <c r="DH110" s="889"/>
      <c r="DI110" s="889"/>
      <c r="DJ110" s="889"/>
      <c r="DK110" s="889"/>
      <c r="DL110" s="889" t="s">
        <v>438</v>
      </c>
      <c r="DM110" s="889"/>
      <c r="DN110" s="889"/>
      <c r="DO110" s="889"/>
      <c r="DP110" s="889"/>
      <c r="DQ110" s="889" t="s">
        <v>136</v>
      </c>
      <c r="DR110" s="889"/>
      <c r="DS110" s="889"/>
      <c r="DT110" s="889"/>
      <c r="DU110" s="889"/>
      <c r="DV110" s="890" t="s">
        <v>136</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438</v>
      </c>
      <c r="AB111" s="970"/>
      <c r="AC111" s="970"/>
      <c r="AD111" s="970"/>
      <c r="AE111" s="971"/>
      <c r="AF111" s="972" t="s">
        <v>136</v>
      </c>
      <c r="AG111" s="970"/>
      <c r="AH111" s="970"/>
      <c r="AI111" s="970"/>
      <c r="AJ111" s="971"/>
      <c r="AK111" s="972" t="s">
        <v>438</v>
      </c>
      <c r="AL111" s="970"/>
      <c r="AM111" s="970"/>
      <c r="AN111" s="970"/>
      <c r="AO111" s="971"/>
      <c r="AP111" s="973" t="s">
        <v>136</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v>4748</v>
      </c>
      <c r="BR111" s="861"/>
      <c r="BS111" s="861"/>
      <c r="BT111" s="861"/>
      <c r="BU111" s="861"/>
      <c r="BV111" s="861">
        <v>6061</v>
      </c>
      <c r="BW111" s="861"/>
      <c r="BX111" s="861"/>
      <c r="BY111" s="861"/>
      <c r="BZ111" s="861"/>
      <c r="CA111" s="861">
        <v>4374</v>
      </c>
      <c r="CB111" s="861"/>
      <c r="CC111" s="861"/>
      <c r="CD111" s="861"/>
      <c r="CE111" s="861"/>
      <c r="CF111" s="922">
        <v>0.1</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442</v>
      </c>
      <c r="DH111" s="861"/>
      <c r="DI111" s="861"/>
      <c r="DJ111" s="861"/>
      <c r="DK111" s="861"/>
      <c r="DL111" s="861" t="s">
        <v>443</v>
      </c>
      <c r="DM111" s="861"/>
      <c r="DN111" s="861"/>
      <c r="DO111" s="861"/>
      <c r="DP111" s="861"/>
      <c r="DQ111" s="861" t="s">
        <v>443</v>
      </c>
      <c r="DR111" s="861"/>
      <c r="DS111" s="861"/>
      <c r="DT111" s="861"/>
      <c r="DU111" s="861"/>
      <c r="DV111" s="838" t="s">
        <v>136</v>
      </c>
      <c r="DW111" s="838"/>
      <c r="DX111" s="838"/>
      <c r="DY111" s="838"/>
      <c r="DZ111" s="839"/>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136</v>
      </c>
      <c r="AB112" s="824"/>
      <c r="AC112" s="824"/>
      <c r="AD112" s="824"/>
      <c r="AE112" s="825"/>
      <c r="AF112" s="826" t="s">
        <v>438</v>
      </c>
      <c r="AG112" s="824"/>
      <c r="AH112" s="824"/>
      <c r="AI112" s="824"/>
      <c r="AJ112" s="825"/>
      <c r="AK112" s="826" t="s">
        <v>136</v>
      </c>
      <c r="AL112" s="824"/>
      <c r="AM112" s="824"/>
      <c r="AN112" s="824"/>
      <c r="AO112" s="825"/>
      <c r="AP112" s="871" t="s">
        <v>136</v>
      </c>
      <c r="AQ112" s="872"/>
      <c r="AR112" s="872"/>
      <c r="AS112" s="872"/>
      <c r="AT112" s="873"/>
      <c r="AU112" s="983"/>
      <c r="AV112" s="984"/>
      <c r="AW112" s="984"/>
      <c r="AX112" s="984"/>
      <c r="AY112" s="984"/>
      <c r="AZ112" s="859" t="s">
        <v>446</v>
      </c>
      <c r="BA112" s="794"/>
      <c r="BB112" s="794"/>
      <c r="BC112" s="794"/>
      <c r="BD112" s="794"/>
      <c r="BE112" s="794"/>
      <c r="BF112" s="794"/>
      <c r="BG112" s="794"/>
      <c r="BH112" s="794"/>
      <c r="BI112" s="794"/>
      <c r="BJ112" s="794"/>
      <c r="BK112" s="794"/>
      <c r="BL112" s="794"/>
      <c r="BM112" s="794"/>
      <c r="BN112" s="794"/>
      <c r="BO112" s="794"/>
      <c r="BP112" s="795"/>
      <c r="BQ112" s="860">
        <v>1900851</v>
      </c>
      <c r="BR112" s="861"/>
      <c r="BS112" s="861"/>
      <c r="BT112" s="861"/>
      <c r="BU112" s="861"/>
      <c r="BV112" s="861">
        <v>1868465</v>
      </c>
      <c r="BW112" s="861"/>
      <c r="BX112" s="861"/>
      <c r="BY112" s="861"/>
      <c r="BZ112" s="861"/>
      <c r="CA112" s="861">
        <v>1767397</v>
      </c>
      <c r="CB112" s="861"/>
      <c r="CC112" s="861"/>
      <c r="CD112" s="861"/>
      <c r="CE112" s="861"/>
      <c r="CF112" s="922">
        <v>41.9</v>
      </c>
      <c r="CG112" s="923"/>
      <c r="CH112" s="923"/>
      <c r="CI112" s="923"/>
      <c r="CJ112" s="923"/>
      <c r="CK112" s="978"/>
      <c r="CL112" s="865"/>
      <c r="CM112" s="868" t="s">
        <v>447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136</v>
      </c>
      <c r="DH112" s="861"/>
      <c r="DI112" s="861"/>
      <c r="DJ112" s="861"/>
      <c r="DK112" s="861"/>
      <c r="DL112" s="861" t="s">
        <v>443</v>
      </c>
      <c r="DM112" s="861"/>
      <c r="DN112" s="861"/>
      <c r="DO112" s="861"/>
      <c r="DP112" s="861"/>
      <c r="DQ112" s="861" t="s">
        <v>136</v>
      </c>
      <c r="DR112" s="861"/>
      <c r="DS112" s="861"/>
      <c r="DT112" s="861"/>
      <c r="DU112" s="861"/>
      <c r="DV112" s="838" t="s">
        <v>438</v>
      </c>
      <c r="DW112" s="838"/>
      <c r="DX112" s="838"/>
      <c r="DY112" s="838"/>
      <c r="DZ112" s="839"/>
    </row>
    <row r="113" spans="1:130" s="247" customFormat="1" ht="26.25" customHeight="1" x14ac:dyDescent="0.15">
      <c r="A113" s="965"/>
      <c r="B113" s="966"/>
      <c r="C113" s="794" t="s">
        <v>448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112866</v>
      </c>
      <c r="AB113" s="970"/>
      <c r="AC113" s="970"/>
      <c r="AD113" s="970"/>
      <c r="AE113" s="971"/>
      <c r="AF113" s="972">
        <v>127473</v>
      </c>
      <c r="AG113" s="970"/>
      <c r="AH113" s="970"/>
      <c r="AI113" s="970"/>
      <c r="AJ113" s="971"/>
      <c r="AK113" s="972">
        <v>130778</v>
      </c>
      <c r="AL113" s="970"/>
      <c r="AM113" s="970"/>
      <c r="AN113" s="970"/>
      <c r="AO113" s="971"/>
      <c r="AP113" s="973">
        <v>3.1</v>
      </c>
      <c r="AQ113" s="974"/>
      <c r="AR113" s="974"/>
      <c r="AS113" s="974"/>
      <c r="AT113" s="975"/>
      <c r="AU113" s="983"/>
      <c r="AV113" s="984"/>
      <c r="AW113" s="984"/>
      <c r="AX113" s="984"/>
      <c r="AY113" s="984"/>
      <c r="AZ113" s="859" t="s">
        <v>449</v>
      </c>
      <c r="BA113" s="794"/>
      <c r="BB113" s="794"/>
      <c r="BC113" s="794"/>
      <c r="BD113" s="794"/>
      <c r="BE113" s="794"/>
      <c r="BF113" s="794"/>
      <c r="BG113" s="794"/>
      <c r="BH113" s="794"/>
      <c r="BI113" s="794"/>
      <c r="BJ113" s="794"/>
      <c r="BK113" s="794"/>
      <c r="BL113" s="794"/>
      <c r="BM113" s="794"/>
      <c r="BN113" s="794"/>
      <c r="BO113" s="794"/>
      <c r="BP113" s="795"/>
      <c r="BQ113" s="860">
        <v>431652</v>
      </c>
      <c r="BR113" s="861"/>
      <c r="BS113" s="861"/>
      <c r="BT113" s="861"/>
      <c r="BU113" s="861"/>
      <c r="BV113" s="861">
        <v>352591</v>
      </c>
      <c r="BW113" s="861"/>
      <c r="BX113" s="861"/>
      <c r="BY113" s="861"/>
      <c r="BZ113" s="861"/>
      <c r="CA113" s="861">
        <v>266913</v>
      </c>
      <c r="CB113" s="861"/>
      <c r="CC113" s="861"/>
      <c r="CD113" s="861"/>
      <c r="CE113" s="861"/>
      <c r="CF113" s="922">
        <v>6.3</v>
      </c>
      <c r="CG113" s="923"/>
      <c r="CH113" s="923"/>
      <c r="CI113" s="923"/>
      <c r="CJ113" s="923"/>
      <c r="CK113" s="978"/>
      <c r="CL113" s="865"/>
      <c r="CM113" s="868" t="s">
        <v>450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438</v>
      </c>
      <c r="DH113" s="824"/>
      <c r="DI113" s="824"/>
      <c r="DJ113" s="824"/>
      <c r="DK113" s="825"/>
      <c r="DL113" s="826" t="s">
        <v>136</v>
      </c>
      <c r="DM113" s="824"/>
      <c r="DN113" s="824"/>
      <c r="DO113" s="824"/>
      <c r="DP113" s="825"/>
      <c r="DQ113" s="826" t="s">
        <v>438</v>
      </c>
      <c r="DR113" s="824"/>
      <c r="DS113" s="824"/>
      <c r="DT113" s="824"/>
      <c r="DU113" s="825"/>
      <c r="DV113" s="871" t="s">
        <v>136</v>
      </c>
      <c r="DW113" s="872"/>
      <c r="DX113" s="872"/>
      <c r="DY113" s="872"/>
      <c r="DZ113" s="873"/>
    </row>
    <row r="114" spans="1:130" s="247" customFormat="1" ht="26.25" customHeight="1" x14ac:dyDescent="0.15">
      <c r="A114" s="965"/>
      <c r="B114" s="966"/>
      <c r="C114" s="794" t="s">
        <v>451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94871</v>
      </c>
      <c r="AB114" s="824"/>
      <c r="AC114" s="824"/>
      <c r="AD114" s="824"/>
      <c r="AE114" s="825"/>
      <c r="AF114" s="826">
        <v>76227</v>
      </c>
      <c r="AG114" s="824"/>
      <c r="AH114" s="824"/>
      <c r="AI114" s="824"/>
      <c r="AJ114" s="825"/>
      <c r="AK114" s="826">
        <v>70827</v>
      </c>
      <c r="AL114" s="824"/>
      <c r="AM114" s="824"/>
      <c r="AN114" s="824"/>
      <c r="AO114" s="825"/>
      <c r="AP114" s="871">
        <v>1.7</v>
      </c>
      <c r="AQ114" s="872"/>
      <c r="AR114" s="872"/>
      <c r="AS114" s="872"/>
      <c r="AT114" s="873"/>
      <c r="AU114" s="983"/>
      <c r="AV114" s="984"/>
      <c r="AW114" s="984"/>
      <c r="AX114" s="984"/>
      <c r="AY114" s="984"/>
      <c r="AZ114" s="859" t="s">
        <v>452</v>
      </c>
      <c r="BA114" s="794"/>
      <c r="BB114" s="794"/>
      <c r="BC114" s="794"/>
      <c r="BD114" s="794"/>
      <c r="BE114" s="794"/>
      <c r="BF114" s="794"/>
      <c r="BG114" s="794"/>
      <c r="BH114" s="794"/>
      <c r="BI114" s="794"/>
      <c r="BJ114" s="794"/>
      <c r="BK114" s="794"/>
      <c r="BL114" s="794"/>
      <c r="BM114" s="794"/>
      <c r="BN114" s="794"/>
      <c r="BO114" s="794"/>
      <c r="BP114" s="795"/>
      <c r="BQ114" s="860">
        <v>684616</v>
      </c>
      <c r="BR114" s="861"/>
      <c r="BS114" s="861"/>
      <c r="BT114" s="861"/>
      <c r="BU114" s="861"/>
      <c r="BV114" s="861">
        <v>541026</v>
      </c>
      <c r="BW114" s="861"/>
      <c r="BX114" s="861"/>
      <c r="BY114" s="861"/>
      <c r="BZ114" s="861"/>
      <c r="CA114" s="861">
        <v>471027</v>
      </c>
      <c r="CB114" s="861"/>
      <c r="CC114" s="861"/>
      <c r="CD114" s="861"/>
      <c r="CE114" s="861"/>
      <c r="CF114" s="922">
        <v>11.2</v>
      </c>
      <c r="CG114" s="923"/>
      <c r="CH114" s="923"/>
      <c r="CI114" s="923"/>
      <c r="CJ114" s="923"/>
      <c r="CK114" s="978"/>
      <c r="CL114" s="865"/>
      <c r="CM114" s="868" t="s">
        <v>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136</v>
      </c>
      <c r="DH114" s="824"/>
      <c r="DI114" s="824"/>
      <c r="DJ114" s="824"/>
      <c r="DK114" s="825"/>
      <c r="DL114" s="826" t="s">
        <v>438</v>
      </c>
      <c r="DM114" s="824"/>
      <c r="DN114" s="824"/>
      <c r="DO114" s="824"/>
      <c r="DP114" s="825"/>
      <c r="DQ114" s="826" t="s">
        <v>136</v>
      </c>
      <c r="DR114" s="824"/>
      <c r="DS114" s="824"/>
      <c r="DT114" s="824"/>
      <c r="DU114" s="825"/>
      <c r="DV114" s="871" t="s">
        <v>443</v>
      </c>
      <c r="DW114" s="872"/>
      <c r="DX114" s="872"/>
      <c r="DY114" s="872"/>
      <c r="DZ114" s="873"/>
    </row>
    <row r="115" spans="1:130" s="247" customFormat="1" ht="26.25" customHeight="1" x14ac:dyDescent="0.15">
      <c r="A115" s="965"/>
      <c r="B115" s="966"/>
      <c r="C115" s="794" t="s">
        <v>454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136</v>
      </c>
      <c r="AB115" s="970"/>
      <c r="AC115" s="970"/>
      <c r="AD115" s="970"/>
      <c r="AE115" s="971"/>
      <c r="AF115" s="972" t="s">
        <v>136</v>
      </c>
      <c r="AG115" s="970"/>
      <c r="AH115" s="970"/>
      <c r="AI115" s="970"/>
      <c r="AJ115" s="971"/>
      <c r="AK115" s="972" t="s">
        <v>136</v>
      </c>
      <c r="AL115" s="970"/>
      <c r="AM115" s="970"/>
      <c r="AN115" s="970"/>
      <c r="AO115" s="971"/>
      <c r="AP115" s="973" t="s">
        <v>438</v>
      </c>
      <c r="AQ115" s="974"/>
      <c r="AR115" s="974"/>
      <c r="AS115" s="974"/>
      <c r="AT115" s="975"/>
      <c r="AU115" s="983"/>
      <c r="AV115" s="984"/>
      <c r="AW115" s="984"/>
      <c r="AX115" s="984"/>
      <c r="AY115" s="984"/>
      <c r="AZ115" s="859" t="s">
        <v>455</v>
      </c>
      <c r="BA115" s="794"/>
      <c r="BB115" s="794"/>
      <c r="BC115" s="794"/>
      <c r="BD115" s="794"/>
      <c r="BE115" s="794"/>
      <c r="BF115" s="794"/>
      <c r="BG115" s="794"/>
      <c r="BH115" s="794"/>
      <c r="BI115" s="794"/>
      <c r="BJ115" s="794"/>
      <c r="BK115" s="794"/>
      <c r="BL115" s="794"/>
      <c r="BM115" s="794"/>
      <c r="BN115" s="794"/>
      <c r="BO115" s="794"/>
      <c r="BP115" s="795"/>
      <c r="BQ115" s="860" t="s">
        <v>443</v>
      </c>
      <c r="BR115" s="861"/>
      <c r="BS115" s="861"/>
      <c r="BT115" s="861"/>
      <c r="BU115" s="861"/>
      <c r="BV115" s="861" t="s">
        <v>136</v>
      </c>
      <c r="BW115" s="861"/>
      <c r="BX115" s="861"/>
      <c r="BY115" s="861"/>
      <c r="BZ115" s="861"/>
      <c r="CA115" s="861" t="s">
        <v>438</v>
      </c>
      <c r="CB115" s="861"/>
      <c r="CC115" s="861"/>
      <c r="CD115" s="861"/>
      <c r="CE115" s="861"/>
      <c r="CF115" s="922" t="s">
        <v>438</v>
      </c>
      <c r="CG115" s="923"/>
      <c r="CH115" s="923"/>
      <c r="CI115" s="923"/>
      <c r="CJ115" s="923"/>
      <c r="CK115" s="978"/>
      <c r="CL115" s="865"/>
      <c r="CM115" s="859" t="s">
        <v>456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136</v>
      </c>
      <c r="DH115" s="824"/>
      <c r="DI115" s="824"/>
      <c r="DJ115" s="824"/>
      <c r="DK115" s="825"/>
      <c r="DL115" s="826" t="s">
        <v>136</v>
      </c>
      <c r="DM115" s="824"/>
      <c r="DN115" s="824"/>
      <c r="DO115" s="824"/>
      <c r="DP115" s="825"/>
      <c r="DQ115" s="826" t="s">
        <v>136</v>
      </c>
      <c r="DR115" s="824"/>
      <c r="DS115" s="824"/>
      <c r="DT115" s="824"/>
      <c r="DU115" s="825"/>
      <c r="DV115" s="871" t="s">
        <v>457</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459</v>
      </c>
      <c r="AB116" s="824"/>
      <c r="AC116" s="824"/>
      <c r="AD116" s="824"/>
      <c r="AE116" s="825"/>
      <c r="AF116" s="826" t="s">
        <v>438</v>
      </c>
      <c r="AG116" s="824"/>
      <c r="AH116" s="824"/>
      <c r="AI116" s="824"/>
      <c r="AJ116" s="825"/>
      <c r="AK116" s="826">
        <v>220</v>
      </c>
      <c r="AL116" s="824"/>
      <c r="AM116" s="824"/>
      <c r="AN116" s="824"/>
      <c r="AO116" s="825"/>
      <c r="AP116" s="871">
        <v>0</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438</v>
      </c>
      <c r="BR116" s="861"/>
      <c r="BS116" s="861"/>
      <c r="BT116" s="861"/>
      <c r="BU116" s="861"/>
      <c r="BV116" s="861" t="s">
        <v>136</v>
      </c>
      <c r="BW116" s="861"/>
      <c r="BX116" s="861"/>
      <c r="BY116" s="861"/>
      <c r="BZ116" s="861"/>
      <c r="CA116" s="861" t="s">
        <v>443</v>
      </c>
      <c r="CB116" s="861"/>
      <c r="CC116" s="861"/>
      <c r="CD116" s="861"/>
      <c r="CE116" s="861"/>
      <c r="CF116" s="922" t="s">
        <v>443</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136</v>
      </c>
      <c r="DH116" s="824"/>
      <c r="DI116" s="824"/>
      <c r="DJ116" s="824"/>
      <c r="DK116" s="825"/>
      <c r="DL116" s="826" t="s">
        <v>438</v>
      </c>
      <c r="DM116" s="824"/>
      <c r="DN116" s="824"/>
      <c r="DO116" s="824"/>
      <c r="DP116" s="825"/>
      <c r="DQ116" s="826" t="s">
        <v>443</v>
      </c>
      <c r="DR116" s="824"/>
      <c r="DS116" s="824"/>
      <c r="DT116" s="824"/>
      <c r="DU116" s="825"/>
      <c r="DV116" s="871" t="s">
        <v>438</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1424246</v>
      </c>
      <c r="AB117" s="956"/>
      <c r="AC117" s="956"/>
      <c r="AD117" s="956"/>
      <c r="AE117" s="957"/>
      <c r="AF117" s="958">
        <v>1353955</v>
      </c>
      <c r="AG117" s="956"/>
      <c r="AH117" s="956"/>
      <c r="AI117" s="956"/>
      <c r="AJ117" s="957"/>
      <c r="AK117" s="958">
        <v>1393670</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459</v>
      </c>
      <c r="BR117" s="861"/>
      <c r="BS117" s="861"/>
      <c r="BT117" s="861"/>
      <c r="BU117" s="861"/>
      <c r="BV117" s="861" t="s">
        <v>136</v>
      </c>
      <c r="BW117" s="861"/>
      <c r="BX117" s="861"/>
      <c r="BY117" s="861"/>
      <c r="BZ117" s="861"/>
      <c r="CA117" s="861" t="s">
        <v>136</v>
      </c>
      <c r="CB117" s="861"/>
      <c r="CC117" s="861"/>
      <c r="CD117" s="861"/>
      <c r="CE117" s="861"/>
      <c r="CF117" s="922" t="s">
        <v>459</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438</v>
      </c>
      <c r="DH117" s="824"/>
      <c r="DI117" s="824"/>
      <c r="DJ117" s="824"/>
      <c r="DK117" s="825"/>
      <c r="DL117" s="826" t="s">
        <v>136</v>
      </c>
      <c r="DM117" s="824"/>
      <c r="DN117" s="824"/>
      <c r="DO117" s="824"/>
      <c r="DP117" s="825"/>
      <c r="DQ117" s="826" t="s">
        <v>136</v>
      </c>
      <c r="DR117" s="824"/>
      <c r="DS117" s="824"/>
      <c r="DT117" s="824"/>
      <c r="DU117" s="825"/>
      <c r="DV117" s="871" t="s">
        <v>136</v>
      </c>
      <c r="DW117" s="872"/>
      <c r="DX117" s="872"/>
      <c r="DY117" s="872"/>
      <c r="DZ117" s="873"/>
    </row>
    <row r="118" spans="1:130" s="247" customFormat="1" ht="26.25" customHeight="1" x14ac:dyDescent="0.15">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307</v>
      </c>
      <c r="AG118" s="949"/>
      <c r="AH118" s="949"/>
      <c r="AI118" s="949"/>
      <c r="AJ118" s="950"/>
      <c r="AK118" s="951" t="s">
        <v>306</v>
      </c>
      <c r="AL118" s="949"/>
      <c r="AM118" s="949"/>
      <c r="AN118" s="949"/>
      <c r="AO118" s="950"/>
      <c r="AP118" s="952" t="s">
        <v>432</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457</v>
      </c>
      <c r="BR118" s="892"/>
      <c r="BS118" s="892"/>
      <c r="BT118" s="892"/>
      <c r="BU118" s="892"/>
      <c r="BV118" s="892" t="s">
        <v>438</v>
      </c>
      <c r="BW118" s="892"/>
      <c r="BX118" s="892"/>
      <c r="BY118" s="892"/>
      <c r="BZ118" s="892"/>
      <c r="CA118" s="892" t="s">
        <v>457</v>
      </c>
      <c r="CB118" s="892"/>
      <c r="CC118" s="892"/>
      <c r="CD118" s="892"/>
      <c r="CE118" s="892"/>
      <c r="CF118" s="922" t="s">
        <v>442</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457</v>
      </c>
      <c r="DH118" s="824"/>
      <c r="DI118" s="824"/>
      <c r="DJ118" s="824"/>
      <c r="DK118" s="825"/>
      <c r="DL118" s="826" t="s">
        <v>442</v>
      </c>
      <c r="DM118" s="824"/>
      <c r="DN118" s="824"/>
      <c r="DO118" s="824"/>
      <c r="DP118" s="825"/>
      <c r="DQ118" s="826" t="s">
        <v>457</v>
      </c>
      <c r="DR118" s="824"/>
      <c r="DS118" s="824"/>
      <c r="DT118" s="824"/>
      <c r="DU118" s="825"/>
      <c r="DV118" s="871" t="s">
        <v>457</v>
      </c>
      <c r="DW118" s="872"/>
      <c r="DX118" s="872"/>
      <c r="DY118" s="872"/>
      <c r="DZ118" s="873"/>
    </row>
    <row r="119" spans="1:130" s="247" customFormat="1" ht="26.25" customHeight="1" x14ac:dyDescent="0.15">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459</v>
      </c>
      <c r="AB119" s="942"/>
      <c r="AC119" s="942"/>
      <c r="AD119" s="942"/>
      <c r="AE119" s="943"/>
      <c r="AF119" s="944" t="s">
        <v>457</v>
      </c>
      <c r="AG119" s="942"/>
      <c r="AH119" s="942"/>
      <c r="AI119" s="942"/>
      <c r="AJ119" s="943"/>
      <c r="AK119" s="944" t="s">
        <v>457</v>
      </c>
      <c r="AL119" s="942"/>
      <c r="AM119" s="942"/>
      <c r="AN119" s="942"/>
      <c r="AO119" s="943"/>
      <c r="AP119" s="945" t="s">
        <v>459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467</v>
      </c>
      <c r="BP119" s="925"/>
      <c r="BQ119" s="929">
        <v>15534512</v>
      </c>
      <c r="BR119" s="892"/>
      <c r="BS119" s="892"/>
      <c r="BT119" s="892"/>
      <c r="BU119" s="892"/>
      <c r="BV119" s="892">
        <v>14910230</v>
      </c>
      <c r="BW119" s="892"/>
      <c r="BX119" s="892"/>
      <c r="BY119" s="892"/>
      <c r="BZ119" s="892"/>
      <c r="CA119" s="892">
        <v>14102335</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4748</v>
      </c>
      <c r="DH119" s="807"/>
      <c r="DI119" s="807"/>
      <c r="DJ119" s="807"/>
      <c r="DK119" s="808"/>
      <c r="DL119" s="809">
        <v>6061</v>
      </c>
      <c r="DM119" s="807"/>
      <c r="DN119" s="807"/>
      <c r="DO119" s="807"/>
      <c r="DP119" s="808"/>
      <c r="DQ119" s="809">
        <v>4374</v>
      </c>
      <c r="DR119" s="807"/>
      <c r="DS119" s="807"/>
      <c r="DT119" s="807"/>
      <c r="DU119" s="808"/>
      <c r="DV119" s="895">
        <v>0.1</v>
      </c>
      <c r="DW119" s="896"/>
      <c r="DX119" s="896"/>
      <c r="DY119" s="896"/>
      <c r="DZ119" s="897"/>
    </row>
    <row r="120" spans="1:130" s="247" customFormat="1" ht="26.25" customHeight="1" x14ac:dyDescent="0.15">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438</v>
      </c>
      <c r="AB120" s="824"/>
      <c r="AC120" s="824"/>
      <c r="AD120" s="824"/>
      <c r="AE120" s="825"/>
      <c r="AF120" s="826" t="s">
        <v>457</v>
      </c>
      <c r="AG120" s="824"/>
      <c r="AH120" s="824"/>
      <c r="AI120" s="824"/>
      <c r="AJ120" s="825"/>
      <c r="AK120" s="826" t="s">
        <v>438</v>
      </c>
      <c r="AL120" s="824"/>
      <c r="AM120" s="824"/>
      <c r="AN120" s="824"/>
      <c r="AO120" s="825"/>
      <c r="AP120" s="871" t="s">
        <v>438</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1712396</v>
      </c>
      <c r="BR120" s="889"/>
      <c r="BS120" s="889"/>
      <c r="BT120" s="889"/>
      <c r="BU120" s="889"/>
      <c r="BV120" s="889">
        <v>1982910</v>
      </c>
      <c r="BW120" s="889"/>
      <c r="BX120" s="889"/>
      <c r="BY120" s="889"/>
      <c r="BZ120" s="889"/>
      <c r="CA120" s="889">
        <v>1789668</v>
      </c>
      <c r="CB120" s="889"/>
      <c r="CC120" s="889"/>
      <c r="CD120" s="889"/>
      <c r="CE120" s="889"/>
      <c r="CF120" s="913">
        <v>42.4</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1900851</v>
      </c>
      <c r="DH120" s="889"/>
      <c r="DI120" s="889"/>
      <c r="DJ120" s="889"/>
      <c r="DK120" s="889"/>
      <c r="DL120" s="889">
        <v>1868465</v>
      </c>
      <c r="DM120" s="889"/>
      <c r="DN120" s="889"/>
      <c r="DO120" s="889"/>
      <c r="DP120" s="889"/>
      <c r="DQ120" s="889">
        <v>1767397</v>
      </c>
      <c r="DR120" s="889"/>
      <c r="DS120" s="889"/>
      <c r="DT120" s="889"/>
      <c r="DU120" s="889"/>
      <c r="DV120" s="890">
        <v>41.9</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457</v>
      </c>
      <c r="AB121" s="824"/>
      <c r="AC121" s="824"/>
      <c r="AD121" s="824"/>
      <c r="AE121" s="825"/>
      <c r="AF121" s="826" t="s">
        <v>438</v>
      </c>
      <c r="AG121" s="824"/>
      <c r="AH121" s="824"/>
      <c r="AI121" s="824"/>
      <c r="AJ121" s="825"/>
      <c r="AK121" s="826" t="s">
        <v>457</v>
      </c>
      <c r="AL121" s="824"/>
      <c r="AM121" s="824"/>
      <c r="AN121" s="824"/>
      <c r="AO121" s="825"/>
      <c r="AP121" s="871" t="s">
        <v>438</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152465</v>
      </c>
      <c r="BR121" s="861"/>
      <c r="BS121" s="861"/>
      <c r="BT121" s="861"/>
      <c r="BU121" s="861"/>
      <c r="BV121" s="861">
        <v>112849</v>
      </c>
      <c r="BW121" s="861"/>
      <c r="BX121" s="861"/>
      <c r="BY121" s="861"/>
      <c r="BZ121" s="861"/>
      <c r="CA121" s="861">
        <v>85002</v>
      </c>
      <c r="CB121" s="861"/>
      <c r="CC121" s="861"/>
      <c r="CD121" s="861"/>
      <c r="CE121" s="861"/>
      <c r="CF121" s="922">
        <v>2</v>
      </c>
      <c r="CG121" s="923"/>
      <c r="CH121" s="923"/>
      <c r="CI121" s="923"/>
      <c r="CJ121" s="923"/>
      <c r="CK121" s="916"/>
      <c r="CL121" s="902"/>
      <c r="CM121" s="902"/>
      <c r="CN121" s="902"/>
      <c r="CO121" s="903"/>
      <c r="CP121" s="882" t="s">
        <v>475</v>
      </c>
      <c r="CQ121" s="883"/>
      <c r="CR121" s="883"/>
      <c r="CS121" s="883"/>
      <c r="CT121" s="883"/>
      <c r="CU121" s="883"/>
      <c r="CV121" s="883"/>
      <c r="CW121" s="883"/>
      <c r="CX121" s="883"/>
      <c r="CY121" s="883"/>
      <c r="CZ121" s="883"/>
      <c r="DA121" s="883"/>
      <c r="DB121" s="883"/>
      <c r="DC121" s="883"/>
      <c r="DD121" s="883"/>
      <c r="DE121" s="883"/>
      <c r="DF121" s="884"/>
      <c r="DG121" s="860" t="s">
        <v>438</v>
      </c>
      <c r="DH121" s="861"/>
      <c r="DI121" s="861"/>
      <c r="DJ121" s="861"/>
      <c r="DK121" s="861"/>
      <c r="DL121" s="861" t="s">
        <v>438</v>
      </c>
      <c r="DM121" s="861"/>
      <c r="DN121" s="861"/>
      <c r="DO121" s="861"/>
      <c r="DP121" s="861"/>
      <c r="DQ121" s="861" t="s">
        <v>438</v>
      </c>
      <c r="DR121" s="861"/>
      <c r="DS121" s="861"/>
      <c r="DT121" s="861"/>
      <c r="DU121" s="861"/>
      <c r="DV121" s="838" t="s">
        <v>438</v>
      </c>
      <c r="DW121" s="838"/>
      <c r="DX121" s="838"/>
      <c r="DY121" s="838"/>
      <c r="DZ121" s="839"/>
    </row>
    <row r="122" spans="1:130" s="247" customFormat="1" ht="26.25" customHeight="1" x14ac:dyDescent="0.15">
      <c r="A122" s="864"/>
      <c r="B122" s="865"/>
      <c r="C122" s="868" t="s">
        <v>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136</v>
      </c>
      <c r="AB122" s="824"/>
      <c r="AC122" s="824"/>
      <c r="AD122" s="824"/>
      <c r="AE122" s="825"/>
      <c r="AF122" s="826" t="s">
        <v>438</v>
      </c>
      <c r="AG122" s="824"/>
      <c r="AH122" s="824"/>
      <c r="AI122" s="824"/>
      <c r="AJ122" s="825"/>
      <c r="AK122" s="826" t="s">
        <v>457</v>
      </c>
      <c r="AL122" s="824"/>
      <c r="AM122" s="824"/>
      <c r="AN122" s="824"/>
      <c r="AO122" s="825"/>
      <c r="AP122" s="871" t="s">
        <v>438</v>
      </c>
      <c r="AQ122" s="872"/>
      <c r="AR122" s="872"/>
      <c r="AS122" s="872"/>
      <c r="AT122" s="873"/>
      <c r="AU122" s="933"/>
      <c r="AV122" s="934"/>
      <c r="AW122" s="934"/>
      <c r="AX122" s="934"/>
      <c r="AY122" s="935"/>
      <c r="AZ122" s="926" t="s">
        <v>476</v>
      </c>
      <c r="BA122" s="927"/>
      <c r="BB122" s="927"/>
      <c r="BC122" s="927"/>
      <c r="BD122" s="927"/>
      <c r="BE122" s="927"/>
      <c r="BF122" s="927"/>
      <c r="BG122" s="927"/>
      <c r="BH122" s="927"/>
      <c r="BI122" s="927"/>
      <c r="BJ122" s="927"/>
      <c r="BK122" s="927"/>
      <c r="BL122" s="927"/>
      <c r="BM122" s="927"/>
      <c r="BN122" s="927"/>
      <c r="BO122" s="927"/>
      <c r="BP122" s="928"/>
      <c r="BQ122" s="929">
        <v>7898405</v>
      </c>
      <c r="BR122" s="892"/>
      <c r="BS122" s="892"/>
      <c r="BT122" s="892"/>
      <c r="BU122" s="892"/>
      <c r="BV122" s="892">
        <v>7617920</v>
      </c>
      <c r="BW122" s="892"/>
      <c r="BX122" s="892"/>
      <c r="BY122" s="892"/>
      <c r="BZ122" s="892"/>
      <c r="CA122" s="892">
        <v>7356997</v>
      </c>
      <c r="CB122" s="892"/>
      <c r="CC122" s="892"/>
      <c r="CD122" s="892"/>
      <c r="CE122" s="892"/>
      <c r="CF122" s="893">
        <v>174.3</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136</v>
      </c>
      <c r="AB123" s="824"/>
      <c r="AC123" s="824"/>
      <c r="AD123" s="824"/>
      <c r="AE123" s="825"/>
      <c r="AF123" s="826" t="s">
        <v>136</v>
      </c>
      <c r="AG123" s="824"/>
      <c r="AH123" s="824"/>
      <c r="AI123" s="824"/>
      <c r="AJ123" s="825"/>
      <c r="AK123" s="826" t="s">
        <v>438</v>
      </c>
      <c r="AL123" s="824"/>
      <c r="AM123" s="824"/>
      <c r="AN123" s="824"/>
      <c r="AO123" s="825"/>
      <c r="AP123" s="871" t="s">
        <v>136</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477</v>
      </c>
      <c r="BP123" s="925"/>
      <c r="BQ123" s="879">
        <v>9763266</v>
      </c>
      <c r="BR123" s="880"/>
      <c r="BS123" s="880"/>
      <c r="BT123" s="880"/>
      <c r="BU123" s="880"/>
      <c r="BV123" s="880">
        <v>9713679</v>
      </c>
      <c r="BW123" s="880"/>
      <c r="BX123" s="880"/>
      <c r="BY123" s="880"/>
      <c r="BZ123" s="880"/>
      <c r="CA123" s="880">
        <v>9231667</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136</v>
      </c>
      <c r="AB124" s="824"/>
      <c r="AC124" s="824"/>
      <c r="AD124" s="824"/>
      <c r="AE124" s="825"/>
      <c r="AF124" s="826" t="s">
        <v>136</v>
      </c>
      <c r="AG124" s="824"/>
      <c r="AH124" s="824"/>
      <c r="AI124" s="824"/>
      <c r="AJ124" s="825"/>
      <c r="AK124" s="826" t="s">
        <v>136</v>
      </c>
      <c r="AL124" s="824"/>
      <c r="AM124" s="824"/>
      <c r="AN124" s="824"/>
      <c r="AO124" s="825"/>
      <c r="AP124" s="871" t="s">
        <v>136</v>
      </c>
      <c r="AQ124" s="872"/>
      <c r="AR124" s="872"/>
      <c r="AS124" s="872"/>
      <c r="AT124" s="873"/>
      <c r="AU124" s="874" t="s">
        <v>478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138.1</v>
      </c>
      <c r="BR124" s="878"/>
      <c r="BS124" s="878"/>
      <c r="BT124" s="878"/>
      <c r="BU124" s="878"/>
      <c r="BV124" s="878">
        <v>122.9</v>
      </c>
      <c r="BW124" s="878"/>
      <c r="BX124" s="878"/>
      <c r="BY124" s="878"/>
      <c r="BZ124" s="878"/>
      <c r="CA124" s="878">
        <v>115.3</v>
      </c>
      <c r="CB124" s="878"/>
      <c r="CC124" s="878"/>
      <c r="CD124" s="878"/>
      <c r="CE124" s="878"/>
      <c r="CF124" s="768"/>
      <c r="CG124" s="769"/>
      <c r="CH124" s="769"/>
      <c r="CI124" s="769"/>
      <c r="CJ124" s="909"/>
      <c r="CK124" s="917"/>
      <c r="CL124" s="917"/>
      <c r="CM124" s="917"/>
      <c r="CN124" s="917"/>
      <c r="CO124" s="918"/>
      <c r="CP124" s="882" t="s">
        <v>479</v>
      </c>
      <c r="CQ124" s="883"/>
      <c r="CR124" s="883"/>
      <c r="CS124" s="883"/>
      <c r="CT124" s="883"/>
      <c r="CU124" s="883"/>
      <c r="CV124" s="883"/>
      <c r="CW124" s="883"/>
      <c r="CX124" s="883"/>
      <c r="CY124" s="883"/>
      <c r="CZ124" s="883"/>
      <c r="DA124" s="883"/>
      <c r="DB124" s="883"/>
      <c r="DC124" s="883"/>
      <c r="DD124" s="883"/>
      <c r="DE124" s="883"/>
      <c r="DF124" s="884"/>
      <c r="DG124" s="806" t="s">
        <v>457</v>
      </c>
      <c r="DH124" s="807"/>
      <c r="DI124" s="807"/>
      <c r="DJ124" s="807"/>
      <c r="DK124" s="808"/>
      <c r="DL124" s="809" t="s">
        <v>457</v>
      </c>
      <c r="DM124" s="807"/>
      <c r="DN124" s="807"/>
      <c r="DO124" s="807"/>
      <c r="DP124" s="808"/>
      <c r="DQ124" s="809" t="s">
        <v>480</v>
      </c>
      <c r="DR124" s="807"/>
      <c r="DS124" s="807"/>
      <c r="DT124" s="807"/>
      <c r="DU124" s="808"/>
      <c r="DV124" s="895" t="s">
        <v>136</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457</v>
      </c>
      <c r="AB125" s="824"/>
      <c r="AC125" s="824"/>
      <c r="AD125" s="824"/>
      <c r="AE125" s="825"/>
      <c r="AF125" s="826" t="s">
        <v>136</v>
      </c>
      <c r="AG125" s="824"/>
      <c r="AH125" s="824"/>
      <c r="AI125" s="824"/>
      <c r="AJ125" s="825"/>
      <c r="AK125" s="826" t="s">
        <v>136</v>
      </c>
      <c r="AL125" s="824"/>
      <c r="AM125" s="824"/>
      <c r="AN125" s="824"/>
      <c r="AO125" s="825"/>
      <c r="AP125" s="871" t="s">
        <v>136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457</v>
      </c>
      <c r="DH125" s="889"/>
      <c r="DI125" s="889"/>
      <c r="DJ125" s="889"/>
      <c r="DK125" s="889"/>
      <c r="DL125" s="889" t="s">
        <v>136</v>
      </c>
      <c r="DM125" s="889"/>
      <c r="DN125" s="889"/>
      <c r="DO125" s="889"/>
      <c r="DP125" s="889"/>
      <c r="DQ125" s="889" t="s">
        <v>136</v>
      </c>
      <c r="DR125" s="889"/>
      <c r="DS125" s="889"/>
      <c r="DT125" s="889"/>
      <c r="DU125" s="889"/>
      <c r="DV125" s="890" t="s">
        <v>457</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136</v>
      </c>
      <c r="AB126" s="824"/>
      <c r="AC126" s="824"/>
      <c r="AD126" s="824"/>
      <c r="AE126" s="825"/>
      <c r="AF126" s="826" t="s">
        <v>483</v>
      </c>
      <c r="AG126" s="824"/>
      <c r="AH126" s="824"/>
      <c r="AI126" s="824"/>
      <c r="AJ126" s="825"/>
      <c r="AK126" s="826" t="s">
        <v>136</v>
      </c>
      <c r="AL126" s="824"/>
      <c r="AM126" s="824"/>
      <c r="AN126" s="824"/>
      <c r="AO126" s="825"/>
      <c r="AP126" s="871" t="s">
        <v>484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485</v>
      </c>
      <c r="CQ126" s="794"/>
      <c r="CR126" s="794"/>
      <c r="CS126" s="794"/>
      <c r="CT126" s="794"/>
      <c r="CU126" s="794"/>
      <c r="CV126" s="794"/>
      <c r="CW126" s="794"/>
      <c r="CX126" s="794"/>
      <c r="CY126" s="794"/>
      <c r="CZ126" s="794"/>
      <c r="DA126" s="794"/>
      <c r="DB126" s="794"/>
      <c r="DC126" s="794"/>
      <c r="DD126" s="794"/>
      <c r="DE126" s="794"/>
      <c r="DF126" s="795"/>
      <c r="DG126" s="860" t="s">
        <v>457</v>
      </c>
      <c r="DH126" s="861"/>
      <c r="DI126" s="861"/>
      <c r="DJ126" s="861"/>
      <c r="DK126" s="861"/>
      <c r="DL126" s="861" t="s">
        <v>484</v>
      </c>
      <c r="DM126" s="861"/>
      <c r="DN126" s="861"/>
      <c r="DO126" s="861"/>
      <c r="DP126" s="861"/>
      <c r="DQ126" s="861" t="s">
        <v>483</v>
      </c>
      <c r="DR126" s="861"/>
      <c r="DS126" s="861"/>
      <c r="DT126" s="861"/>
      <c r="DU126" s="861"/>
      <c r="DV126" s="838" t="s">
        <v>136</v>
      </c>
      <c r="DW126" s="838"/>
      <c r="DX126" s="838"/>
      <c r="DY126" s="838"/>
      <c r="DZ126" s="839"/>
    </row>
    <row r="127" spans="1:130" s="247" customFormat="1" ht="26.25" customHeight="1" x14ac:dyDescent="0.15">
      <c r="A127" s="866"/>
      <c r="B127" s="867"/>
      <c r="C127" s="885" t="s">
        <v>486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483</v>
      </c>
      <c r="AB127" s="824"/>
      <c r="AC127" s="824"/>
      <c r="AD127" s="824"/>
      <c r="AE127" s="825"/>
      <c r="AF127" s="826" t="s">
        <v>457</v>
      </c>
      <c r="AG127" s="824"/>
      <c r="AH127" s="824"/>
      <c r="AI127" s="824"/>
      <c r="AJ127" s="825"/>
      <c r="AK127" s="826" t="s">
        <v>136</v>
      </c>
      <c r="AL127" s="824"/>
      <c r="AM127" s="824"/>
      <c r="AN127" s="824"/>
      <c r="AO127" s="825"/>
      <c r="AP127" s="871" t="s">
        <v>487</v>
      </c>
      <c r="AQ127" s="872"/>
      <c r="AR127" s="872"/>
      <c r="AS127" s="872"/>
      <c r="AT127" s="873"/>
      <c r="AU127" s="283"/>
      <c r="AV127" s="283"/>
      <c r="AW127" s="283"/>
      <c r="AX127" s="888" t="s">
        <v>488</v>
      </c>
      <c r="AY127" s="856"/>
      <c r="AZ127" s="856"/>
      <c r="BA127" s="856"/>
      <c r="BB127" s="856"/>
      <c r="BC127" s="856"/>
      <c r="BD127" s="856"/>
      <c r="BE127" s="857"/>
      <c r="BF127" s="855" t="s">
        <v>489</v>
      </c>
      <c r="BG127" s="856"/>
      <c r="BH127" s="856"/>
      <c r="BI127" s="856"/>
      <c r="BJ127" s="856"/>
      <c r="BK127" s="856"/>
      <c r="BL127" s="857"/>
      <c r="BM127" s="855" t="s">
        <v>490</v>
      </c>
      <c r="BN127" s="856"/>
      <c r="BO127" s="856"/>
      <c r="BP127" s="856"/>
      <c r="BQ127" s="856"/>
      <c r="BR127" s="856"/>
      <c r="BS127" s="857"/>
      <c r="BT127" s="855" t="s">
        <v>491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492</v>
      </c>
      <c r="CQ127" s="794"/>
      <c r="CR127" s="794"/>
      <c r="CS127" s="794"/>
      <c r="CT127" s="794"/>
      <c r="CU127" s="794"/>
      <c r="CV127" s="794"/>
      <c r="CW127" s="794"/>
      <c r="CX127" s="794"/>
      <c r="CY127" s="794"/>
      <c r="CZ127" s="794"/>
      <c r="DA127" s="794"/>
      <c r="DB127" s="794"/>
      <c r="DC127" s="794"/>
      <c r="DD127" s="794"/>
      <c r="DE127" s="794"/>
      <c r="DF127" s="795"/>
      <c r="DG127" s="860" t="s">
        <v>493</v>
      </c>
      <c r="DH127" s="861"/>
      <c r="DI127" s="861"/>
      <c r="DJ127" s="861"/>
      <c r="DK127" s="861"/>
      <c r="DL127" s="861" t="s">
        <v>457</v>
      </c>
      <c r="DM127" s="861"/>
      <c r="DN127" s="861"/>
      <c r="DO127" s="861"/>
      <c r="DP127" s="861"/>
      <c r="DQ127" s="861" t="s">
        <v>483</v>
      </c>
      <c r="DR127" s="861"/>
      <c r="DS127" s="861"/>
      <c r="DT127" s="861"/>
      <c r="DU127" s="861"/>
      <c r="DV127" s="838" t="s">
        <v>136</v>
      </c>
      <c r="DW127" s="838"/>
      <c r="DX127" s="838"/>
      <c r="DY127" s="838"/>
      <c r="DZ127" s="839"/>
    </row>
    <row r="128" spans="1:130" s="247" customFormat="1" ht="26.25" customHeight="1" thickBot="1" x14ac:dyDescent="0.2">
      <c r="A128" s="840" t="s">
        <v>494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495</v>
      </c>
      <c r="X128" s="842"/>
      <c r="Y128" s="842"/>
      <c r="Z128" s="843"/>
      <c r="AA128" s="844">
        <v>32344</v>
      </c>
      <c r="AB128" s="845"/>
      <c r="AC128" s="845"/>
      <c r="AD128" s="845"/>
      <c r="AE128" s="846"/>
      <c r="AF128" s="847">
        <v>33717</v>
      </c>
      <c r="AG128" s="845"/>
      <c r="AH128" s="845"/>
      <c r="AI128" s="845"/>
      <c r="AJ128" s="846"/>
      <c r="AK128" s="847">
        <v>23656</v>
      </c>
      <c r="AL128" s="845"/>
      <c r="AM128" s="845"/>
      <c r="AN128" s="845"/>
      <c r="AO128" s="846"/>
      <c r="AP128" s="848"/>
      <c r="AQ128" s="849"/>
      <c r="AR128" s="849"/>
      <c r="AS128" s="849"/>
      <c r="AT128" s="850"/>
      <c r="AU128" s="283"/>
      <c r="AV128" s="283"/>
      <c r="AW128" s="283"/>
      <c r="AX128" s="851" t="s">
        <v>496</v>
      </c>
      <c r="AY128" s="852"/>
      <c r="AZ128" s="852"/>
      <c r="BA128" s="852"/>
      <c r="BB128" s="852"/>
      <c r="BC128" s="852"/>
      <c r="BD128" s="852"/>
      <c r="BE128" s="853"/>
      <c r="BF128" s="830" t="s">
        <v>136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497</v>
      </c>
      <c r="CQ128" s="772"/>
      <c r="CR128" s="772"/>
      <c r="CS128" s="772"/>
      <c r="CT128" s="772"/>
      <c r="CU128" s="772"/>
      <c r="CV128" s="772"/>
      <c r="CW128" s="772"/>
      <c r="CX128" s="772"/>
      <c r="CY128" s="772"/>
      <c r="CZ128" s="772"/>
      <c r="DA128" s="772"/>
      <c r="DB128" s="772"/>
      <c r="DC128" s="772"/>
      <c r="DD128" s="772"/>
      <c r="DE128" s="772"/>
      <c r="DF128" s="773"/>
      <c r="DG128" s="834" t="s">
        <v>484</v>
      </c>
      <c r="DH128" s="835"/>
      <c r="DI128" s="835"/>
      <c r="DJ128" s="835"/>
      <c r="DK128" s="835"/>
      <c r="DL128" s="835" t="s">
        <v>484</v>
      </c>
      <c r="DM128" s="835"/>
      <c r="DN128" s="835"/>
      <c r="DO128" s="835"/>
      <c r="DP128" s="835"/>
      <c r="DQ128" s="835" t="s">
        <v>457</v>
      </c>
      <c r="DR128" s="835"/>
      <c r="DS128" s="835"/>
      <c r="DT128" s="835"/>
      <c r="DU128" s="835"/>
      <c r="DV128" s="836" t="s">
        <v>457</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4970764</v>
      </c>
      <c r="AB129" s="824"/>
      <c r="AC129" s="824"/>
      <c r="AD129" s="824"/>
      <c r="AE129" s="825"/>
      <c r="AF129" s="826">
        <v>4995107</v>
      </c>
      <c r="AG129" s="824"/>
      <c r="AH129" s="824"/>
      <c r="AI129" s="824"/>
      <c r="AJ129" s="825"/>
      <c r="AK129" s="826">
        <v>4981823</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136</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501</v>
      </c>
      <c r="X130" s="821"/>
      <c r="Y130" s="821"/>
      <c r="Z130" s="822"/>
      <c r="AA130" s="823">
        <v>792754</v>
      </c>
      <c r="AB130" s="824"/>
      <c r="AC130" s="824"/>
      <c r="AD130" s="824"/>
      <c r="AE130" s="825"/>
      <c r="AF130" s="826">
        <v>769730</v>
      </c>
      <c r="AG130" s="824"/>
      <c r="AH130" s="824"/>
      <c r="AI130" s="824"/>
      <c r="AJ130" s="825"/>
      <c r="AK130" s="826">
        <v>760623</v>
      </c>
      <c r="AL130" s="824"/>
      <c r="AM130" s="824"/>
      <c r="AN130" s="824"/>
      <c r="AO130" s="825"/>
      <c r="AP130" s="827"/>
      <c r="AQ130" s="828"/>
      <c r="AR130" s="828"/>
      <c r="AS130" s="828"/>
      <c r="AT130" s="829"/>
      <c r="AU130" s="285"/>
      <c r="AV130" s="285"/>
      <c r="AW130" s="285"/>
      <c r="AX130" s="793" t="s">
        <v>502</v>
      </c>
      <c r="AY130" s="794"/>
      <c r="AZ130" s="794"/>
      <c r="BA130" s="794"/>
      <c r="BB130" s="794"/>
      <c r="BC130" s="794"/>
      <c r="BD130" s="794"/>
      <c r="BE130" s="795"/>
      <c r="BF130" s="796">
        <v>13.9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503</v>
      </c>
      <c r="X131" s="804"/>
      <c r="Y131" s="804"/>
      <c r="Z131" s="805"/>
      <c r="AA131" s="806">
        <v>4178010</v>
      </c>
      <c r="AB131" s="807"/>
      <c r="AC131" s="807"/>
      <c r="AD131" s="807"/>
      <c r="AE131" s="808"/>
      <c r="AF131" s="809">
        <v>4225377</v>
      </c>
      <c r="AG131" s="807"/>
      <c r="AH131" s="807"/>
      <c r="AI131" s="807"/>
      <c r="AJ131" s="808"/>
      <c r="AK131" s="809">
        <v>4221200</v>
      </c>
      <c r="AL131" s="807"/>
      <c r="AM131" s="807"/>
      <c r="AN131" s="807"/>
      <c r="AO131" s="808"/>
      <c r="AP131" s="810"/>
      <c r="AQ131" s="811"/>
      <c r="AR131" s="811"/>
      <c r="AS131" s="811"/>
      <c r="AT131" s="812"/>
      <c r="AU131" s="285"/>
      <c r="AV131" s="285"/>
      <c r="AW131" s="285"/>
      <c r="AX131" s="771" t="s">
        <v>504</v>
      </c>
      <c r="AY131" s="772"/>
      <c r="AZ131" s="772"/>
      <c r="BA131" s="772"/>
      <c r="BB131" s="772"/>
      <c r="BC131" s="772"/>
      <c r="BD131" s="772"/>
      <c r="BE131" s="773"/>
      <c r="BF131" s="774">
        <v>115.3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14.34051139</v>
      </c>
      <c r="AB132" s="787"/>
      <c r="AC132" s="787"/>
      <c r="AD132" s="787"/>
      <c r="AE132" s="788"/>
      <c r="AF132" s="789">
        <v>13.02861259</v>
      </c>
      <c r="AG132" s="787"/>
      <c r="AH132" s="787"/>
      <c r="AI132" s="787"/>
      <c r="AJ132" s="788"/>
      <c r="AK132" s="789">
        <v>14.436439869999999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14.4</v>
      </c>
      <c r="AB133" s="766"/>
      <c r="AC133" s="766"/>
      <c r="AD133" s="766"/>
      <c r="AE133" s="767"/>
      <c r="AF133" s="765">
        <v>14</v>
      </c>
      <c r="AG133" s="766"/>
      <c r="AH133" s="766"/>
      <c r="AI133" s="766"/>
      <c r="AJ133" s="767"/>
      <c r="AK133" s="765">
        <v>13.9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y0VIGPT7GZ9g1apwetABu8YV26NDKfPtsYsZRb4IQZvZ73GF1LGoxt9/1Zq5jIcbRGwE2YwS+PPzjTaxlqZ5w==" saltValue="jXXLTcqvcSn0pqDdeOJ+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6" orientation="portrait"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glJBKOT0Q6t1XY7HWOTwd57JMAgKPY5+UVmNHcsed96/OyT8mHBc5EwqBxFTtkodzL2dyZUd/Vm63pbDNkXJA==" saltValue="cKOVhpqR2Kb1AWmY2tPk6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P5jmwTBg8qxcgeqEXlBoieXYQTx2HKG1uFygvvSZ7QZN5Bhd6hSFC8MzdVus3MR21DdXj9Xxz+h8yxufjANEQ==" saltValue="6hSsVhTGY71pu3V8gi/ry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516</v>
      </c>
      <c r="AL9" s="1193"/>
      <c r="AM9" s="1193"/>
      <c r="AN9" s="1194"/>
      <c r="AO9" s="313">
        <v>1511759</v>
      </c>
      <c r="AP9" s="313">
        <v>67862</v>
      </c>
      <c r="AQ9" s="314">
        <v>56845</v>
      </c>
      <c r="AR9" s="315">
        <v>19.399999999999999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517</v>
      </c>
      <c r="AL10" s="1193"/>
      <c r="AM10" s="1193"/>
      <c r="AN10" s="1194"/>
      <c r="AO10" s="316">
        <v>136641</v>
      </c>
      <c r="AP10" s="316">
        <v>6134</v>
      </c>
      <c r="AQ10" s="317">
        <v>5922</v>
      </c>
      <c r="AR10" s="318">
        <v>3.6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518</v>
      </c>
      <c r="AL11" s="1193"/>
      <c r="AM11" s="1193"/>
      <c r="AN11" s="1194"/>
      <c r="AO11" s="316">
        <v>232663</v>
      </c>
      <c r="AP11" s="316">
        <v>10444</v>
      </c>
      <c r="AQ11" s="317">
        <v>8264</v>
      </c>
      <c r="AR11" s="318">
        <v>26.4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519</v>
      </c>
      <c r="AL12" s="1193"/>
      <c r="AM12" s="1193"/>
      <c r="AN12" s="1194"/>
      <c r="AO12" s="316" t="s">
        <v>520</v>
      </c>
      <c r="AP12" s="316" t="s">
        <v>520</v>
      </c>
      <c r="AQ12" s="317">
        <v>284</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521</v>
      </c>
      <c r="AL13" s="1193"/>
      <c r="AM13" s="1193"/>
      <c r="AN13" s="1194"/>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522</v>
      </c>
      <c r="AL14" s="1193"/>
      <c r="AM14" s="1193"/>
      <c r="AN14" s="1194"/>
      <c r="AO14" s="316">
        <v>57243</v>
      </c>
      <c r="AP14" s="316">
        <v>2570</v>
      </c>
      <c r="AQ14" s="317">
        <v>2517</v>
      </c>
      <c r="AR14" s="318">
        <v>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523</v>
      </c>
      <c r="AL15" s="1193"/>
      <c r="AM15" s="1193"/>
      <c r="AN15" s="1194"/>
      <c r="AO15" s="316" t="s">
        <v>520</v>
      </c>
      <c r="AP15" s="316" t="s">
        <v>520</v>
      </c>
      <c r="AQ15" s="317">
        <v>1185</v>
      </c>
      <c r="AR15" s="318" t="s">
        <v>520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524</v>
      </c>
      <c r="AL16" s="1196"/>
      <c r="AM16" s="1196"/>
      <c r="AN16" s="1197"/>
      <c r="AO16" s="316">
        <v>-149361</v>
      </c>
      <c r="AP16" s="316">
        <v>-6705</v>
      </c>
      <c r="AQ16" s="317">
        <v>-4726</v>
      </c>
      <c r="AR16" s="318">
        <v>41.9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1788945</v>
      </c>
      <c r="AP17" s="316">
        <v>80305</v>
      </c>
      <c r="AQ17" s="317">
        <v>70311</v>
      </c>
      <c r="AR17" s="318">
        <v>14.2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529</v>
      </c>
      <c r="AL21" s="1190"/>
      <c r="AM21" s="1190"/>
      <c r="AN21" s="1191"/>
      <c r="AO21" s="328">
        <v>8.84</v>
      </c>
      <c r="AP21" s="329">
        <v>6.54</v>
      </c>
      <c r="AQ21" s="330">
        <v>2.2999999999999998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530</v>
      </c>
      <c r="AL22" s="1190"/>
      <c r="AM22" s="1190"/>
      <c r="AN22" s="1191"/>
      <c r="AO22" s="333">
        <v>93</v>
      </c>
      <c r="AP22" s="334">
        <v>97.4</v>
      </c>
      <c r="AQ22" s="335">
        <v>-4.4000000000000004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534</v>
      </c>
      <c r="AL32" s="1181"/>
      <c r="AM32" s="1181"/>
      <c r="AN32" s="1182"/>
      <c r="AO32" s="343">
        <v>1191845</v>
      </c>
      <c r="AP32" s="343">
        <v>53501</v>
      </c>
      <c r="AQ32" s="344">
        <v>31480</v>
      </c>
      <c r="AR32" s="345">
        <v>70</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535</v>
      </c>
      <c r="AL33" s="1181"/>
      <c r="AM33" s="1181"/>
      <c r="AN33" s="1182"/>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536</v>
      </c>
      <c r="AL34" s="1181"/>
      <c r="AM34" s="1181"/>
      <c r="AN34" s="1182"/>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537</v>
      </c>
      <c r="AL35" s="1181"/>
      <c r="AM35" s="1181"/>
      <c r="AN35" s="1182"/>
      <c r="AO35" s="343">
        <v>130778</v>
      </c>
      <c r="AP35" s="343">
        <v>5871</v>
      </c>
      <c r="AQ35" s="344">
        <v>9510</v>
      </c>
      <c r="AR35" s="345">
        <v>-38.299999999999997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538</v>
      </c>
      <c r="AL36" s="1181"/>
      <c r="AM36" s="1181"/>
      <c r="AN36" s="1182"/>
      <c r="AO36" s="343">
        <v>70827</v>
      </c>
      <c r="AP36" s="343">
        <v>3179</v>
      </c>
      <c r="AQ36" s="344">
        <v>2191</v>
      </c>
      <c r="AR36" s="345">
        <v>45.1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539</v>
      </c>
      <c r="AL37" s="1181"/>
      <c r="AM37" s="1181"/>
      <c r="AN37" s="1182"/>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540</v>
      </c>
      <c r="AL38" s="1184"/>
      <c r="AM38" s="1184"/>
      <c r="AN38" s="1185"/>
      <c r="AO38" s="346">
        <v>220</v>
      </c>
      <c r="AP38" s="346">
        <v>10</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541</v>
      </c>
      <c r="AL39" s="1184"/>
      <c r="AM39" s="1184"/>
      <c r="AN39" s="1185"/>
      <c r="AO39" s="343">
        <v>-23656</v>
      </c>
      <c r="AP39" s="343">
        <v>-1062</v>
      </c>
      <c r="AQ39" s="344">
        <v>-3197</v>
      </c>
      <c r="AR39" s="345">
        <v>-66.8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542</v>
      </c>
      <c r="AL40" s="1181"/>
      <c r="AM40" s="1181"/>
      <c r="AN40" s="1182"/>
      <c r="AO40" s="343">
        <v>-760623</v>
      </c>
      <c r="AP40" s="343">
        <v>-34144</v>
      </c>
      <c r="AQ40" s="344">
        <v>-28113</v>
      </c>
      <c r="AR40" s="345">
        <v>21.5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609391</v>
      </c>
      <c r="AP41" s="343">
        <v>27355</v>
      </c>
      <c r="AQ41" s="344">
        <v>12777</v>
      </c>
      <c r="AR41" s="345">
        <v>114.1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511</v>
      </c>
      <c r="AN49" s="1175" t="s">
        <v>546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975664</v>
      </c>
      <c r="AN51" s="365">
        <v>42337</v>
      </c>
      <c r="AO51" s="366">
        <v>-9.4</v>
      </c>
      <c r="AP51" s="367">
        <v>49919</v>
      </c>
      <c r="AQ51" s="368">
        <v>-6.3</v>
      </c>
      <c r="AR51" s="369">
        <v>-3.1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481970</v>
      </c>
      <c r="AN52" s="373">
        <v>20914</v>
      </c>
      <c r="AO52" s="374">
        <v>-41.6</v>
      </c>
      <c r="AP52" s="375">
        <v>26398</v>
      </c>
      <c r="AQ52" s="376">
        <v>-8.6999999999999993</v>
      </c>
      <c r="AR52" s="377">
        <v>-32.9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978242</v>
      </c>
      <c r="AN53" s="365">
        <v>42768</v>
      </c>
      <c r="AO53" s="366">
        <v>1</v>
      </c>
      <c r="AP53" s="367">
        <v>47738</v>
      </c>
      <c r="AQ53" s="368">
        <v>-4.4000000000000004</v>
      </c>
      <c r="AR53" s="369">
        <v>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778351</v>
      </c>
      <c r="AN54" s="373">
        <v>34029</v>
      </c>
      <c r="AO54" s="374">
        <v>62.7</v>
      </c>
      <c r="AP54" s="375">
        <v>24937</v>
      </c>
      <c r="AQ54" s="376">
        <v>-5.5</v>
      </c>
      <c r="AR54" s="377">
        <v>68.2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692351</v>
      </c>
      <c r="AN55" s="365">
        <v>30464</v>
      </c>
      <c r="AO55" s="366">
        <v>-28.8</v>
      </c>
      <c r="AP55" s="367">
        <v>52191</v>
      </c>
      <c r="AQ55" s="368">
        <v>9.3000000000000007</v>
      </c>
      <c r="AR55" s="369">
        <v>-38.1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352398</v>
      </c>
      <c r="AN56" s="373">
        <v>15506</v>
      </c>
      <c r="AO56" s="374">
        <v>-54.4</v>
      </c>
      <c r="AP56" s="375">
        <v>24843</v>
      </c>
      <c r="AQ56" s="376">
        <v>-0.4</v>
      </c>
      <c r="AR56" s="377">
        <v>-54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791747</v>
      </c>
      <c r="AN57" s="365">
        <v>35225</v>
      </c>
      <c r="AO57" s="366">
        <v>15.6</v>
      </c>
      <c r="AP57" s="367">
        <v>47387</v>
      </c>
      <c r="AQ57" s="368">
        <v>-9.1999999999999993</v>
      </c>
      <c r="AR57" s="369">
        <v>24.8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434534</v>
      </c>
      <c r="AN58" s="373">
        <v>19332</v>
      </c>
      <c r="AO58" s="374">
        <v>24.7</v>
      </c>
      <c r="AP58" s="375">
        <v>24928</v>
      </c>
      <c r="AQ58" s="376">
        <v>0.3</v>
      </c>
      <c r="AR58" s="377">
        <v>24.4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661223</v>
      </c>
      <c r="AN59" s="365">
        <v>29682</v>
      </c>
      <c r="AO59" s="366">
        <v>-15.7</v>
      </c>
      <c r="AP59" s="367">
        <v>51264</v>
      </c>
      <c r="AQ59" s="368">
        <v>8.1999999999999993</v>
      </c>
      <c r="AR59" s="369">
        <v>-23.9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418073</v>
      </c>
      <c r="AN60" s="373">
        <v>18767</v>
      </c>
      <c r="AO60" s="374">
        <v>-2.9</v>
      </c>
      <c r="AP60" s="375">
        <v>26040</v>
      </c>
      <c r="AQ60" s="376">
        <v>4.5</v>
      </c>
      <c r="AR60" s="377">
        <v>-7.4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819845</v>
      </c>
      <c r="AN61" s="380">
        <v>36095</v>
      </c>
      <c r="AO61" s="381">
        <v>-7.5</v>
      </c>
      <c r="AP61" s="382">
        <v>49700</v>
      </c>
      <c r="AQ61" s="383">
        <v>-0.5</v>
      </c>
      <c r="AR61" s="369">
        <v>-7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493065</v>
      </c>
      <c r="AN62" s="373">
        <v>21710</v>
      </c>
      <c r="AO62" s="374">
        <v>-2.2999999999999998</v>
      </c>
      <c r="AP62" s="375">
        <v>25429</v>
      </c>
      <c r="AQ62" s="376">
        <v>-2</v>
      </c>
      <c r="AR62" s="377">
        <v>-0.3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zrMiCmTirroBrpTM+psWGza+2Vbo2dspSRQVtwKvjNB3kCeR49K5vecna55BntXOya49rTDg30olWypohWrkw==" saltValue="Nl63RRR0NTyvu+L7W7Ei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c58d7KBi9K5S5RO7R+QdNWKC3vD8mRNtHuqpjxNo03+G0TbfO5xzu5GZVv20Q5TKD5OwZoDJpAhDkBQqhmkZow==" saltValue="cYH7sScTA0wmzBOpxfuKl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gUwjV/gv6N73/Rx1hnqI8z/vXjbpniCxSt+BhUfAOTLxvsvopCbpFlzvry1sinNOt4t5fwsNBz+UbYxZ1vvxrw==" saltValue="EDQ6ijiXXoSyrtLQH9YKN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21.74</v>
      </c>
      <c r="G47" s="12">
        <v>21.77</v>
      </c>
      <c r="H47" s="12">
        <v>19.11</v>
      </c>
      <c r="I47" s="12">
        <v>19.52</v>
      </c>
      <c r="J47" s="13">
        <v>18.3</v>
      </c>
    </row>
    <row r="48" spans="2:10" ht="57.75" customHeight="1" x14ac:dyDescent="0.15">
      <c r="B48" s="14"/>
      <c r="C48" s="1200" t="s">
        <v>4</v>
      </c>
      <c r="D48" s="1200"/>
      <c r="E48" s="1201"/>
      <c r="F48" s="15">
        <v>4.92</v>
      </c>
      <c r="G48" s="16">
        <v>3.36</v>
      </c>
      <c r="H48" s="16">
        <v>3.88</v>
      </c>
      <c r="I48" s="16">
        <v>2.65</v>
      </c>
      <c r="J48" s="17">
        <v>4.1100000000000003</v>
      </c>
    </row>
    <row r="49" spans="2:10" ht="57.75" customHeight="1" thickBot="1" x14ac:dyDescent="0.2">
      <c r="B49" s="18"/>
      <c r="C49" s="1202" t="s">
        <v>5</v>
      </c>
      <c r="D49" s="1202"/>
      <c r="E49" s="1203"/>
      <c r="F49" s="19">
        <v>2.62</v>
      </c>
      <c r="G49" s="20" t="s">
        <v>567</v>
      </c>
      <c r="H49" s="20" t="s">
        <v>568</v>
      </c>
      <c r="I49" s="20">
        <v>0.03</v>
      </c>
      <c r="J49" s="21">
        <v>0.18</v>
      </c>
    </row>
    <row r="50" spans="2:10" ht="13.5" customHeight="1" x14ac:dyDescent="0.15"/>
  </sheetData>
  <sheetProtection algorithmName="SHA-512" hashValue="L5GuVsQSMx1Wv3+Zt40Ee77wB49fmPhpW4huyVfoEk0FoQR1NyQ+rXLfyO9eAS4EJB8DF2foejxToSXRjgRi4Q==" saltValue="vRbpXUSicwR/0g8T9WJDf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2021-03-08T01:44:59Z</cp:lastPrinted>
  <dcterms:created xsi:type="dcterms:W3CDTF">2021-02-05T03:37:37Z</dcterms:created>
  <dcterms:modified xsi:type="dcterms:W3CDTF">2021-03-08T01:45:11Z</dcterms:modified>
  <cp:category/>
</cp:coreProperties>
</file>