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03決算関係\R1普通会計決算統計\20財政状況資料集\03市町村回答\"/>
    </mc:Choice>
  </mc:AlternateContent>
  <bookViews>
    <workbookView xWindow="0" yWindow="0" windowWidth="20490" windowHeight="76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<sst xmlns="http://schemas.openxmlformats.org/spreadsheetml/2006/main" count="1135" uniqueCount="618">
  <si>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</si>
  <si>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</si>
  <si>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</si>
  <si>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</si>
  <si>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</si>
  <si>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</si>
  <si>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</si>
  <si>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</si>
  <si>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</si>
  <si>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</si>
  <si>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</si>
  <si>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</si>
  <si>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</si>
  <si>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</si>
  <si>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</si>
  <si>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</si>
  <si>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</si>
  <si>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</si>
  <si>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</si>
  <si>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</si>
  <si>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</si>
  <si>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</si>
  <si>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</si>
  <si>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</si>
  <si>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</si>
  <si>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</si>
  <si>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</si>
  <si>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</si>
  <si>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</si>
  <si>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</si>
  <si>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</si>
  <si>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</si>
  <si>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</si>
  <si>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</si>
  <si>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</si>
  <si>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</si>
  <si>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</si>
  <si>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</si>
  <si>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</si>
  <si>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</si>
  <si>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</si>
  <si>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</si>
  <si>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</si>
  <si>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</si>
  <si>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</si>
  <si>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</si>
  <si>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</si>
  <si>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</si>
  <si>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</si>
  <si>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</si>
  <si>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</si>
  <si>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</si>
  <si>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</si>
  <si>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</si>
  <si>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</si>
  <si>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</si>
  <si>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</si>
  <si>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</si>
  <si>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</si>
  <si>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</si>
  <si>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</si>
  <si>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</si>
  <si>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</si>
  <si>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</si>
  <si>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</si>
  <si>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</si>
  <si>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</si>
  <si>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</si>
  <si>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</si>
  <si>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</si>
  <si>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</si>
  <si>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</si>
  <si>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</si>
  <si>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</si>
  <si>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</si>
  <si>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</si>
  <si>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</si>
  <si>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</si>
  <si>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</si>
  <si>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</si>
  <si>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</si>
  <si>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</si>
  <si>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</si>
  <si>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</si>
  <si>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</si>
  <si>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</si>
  <si>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</si>
  <si>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</si>
  <si>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</si>
  <si>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</si>
  <si>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</si>
  <si>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</si>
  <si>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</si>
  <si>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</si>
  <si>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</si>
  <si>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</si>
  <si>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</si>
  <si>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</si>
  <si>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曽爾村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</si>
  <si>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</si>
  <si>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</si>
  <si>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</si>
  <si>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</si>
  <si>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</si>
  <si>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</si>
  <si>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</si>
  <si>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</si>
  <si>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</si>
  <si>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</si>
  <si>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</si>
  <si>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</si>
  <si>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</si>
  <si>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</si>
  <si>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</si>
  <si>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</si>
  <si>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</si>
  <si>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</si>
  <si>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</si>
  <si>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</si>
  <si>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</si>
  <si>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</si>
  <si>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</si>
  <si>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</si>
  <si>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</si>
  <si>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</si>
  <si>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</si>
  <si>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</si>
  <si>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</si>
  <si>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</si>
  <si>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</si>
  <si>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</si>
  <si>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</si>
  <si>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</si>
  <si>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</si>
  <si>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</si>
  <si>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</si>
  <si>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</si>
  <si>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</si>
  <si>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</si>
  <si>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</si>
  <si>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</si>
  <si>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</si>
  <si>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</si>
  <si>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</si>
  <si>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</si>
  <si>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</si>
  <si>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</si>
  <si>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</si>
  <si>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</si>
  <si>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</si>
  <si>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</si>
  <si>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</si>
  <si>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</si>
  <si>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</si>
  <si>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</si>
  <si>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</si>
  <si>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</si>
  <si>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</si>
  <si>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</si>
  <si>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</si>
  <si>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</si>
  <si>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</si>
  <si>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</si>
  <si>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</si>
  <si>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</si>
  <si>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</si>
  <si>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</si>
  <si>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</si>
  <si>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</si>
  <si>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</si>
  <si>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</si>
  <si>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</si>
  <si>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</si>
  <si>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</si>
  <si>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</si>
  <si>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</si>
  <si>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</si>
  <si>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</si>
  <si>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</si>
  <si>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</si>
  <si>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</si>
  <si>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</si>
  <si>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</si>
  <si>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</si>
  <si>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</si>
  <si>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</si>
  <si>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</si>
  <si>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</si>
  <si>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</si>
  <si>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</si>
  <si>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</si>
  <si>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</si>
  <si>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</si>
  <si>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</si>
  <si>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</si>
  <si>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</si>
  <si>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</si>
  <si>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</si>
  <si>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</si>
  <si>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</si>
  <si>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</si>
  <si>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</si>
  <si>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</si>
  <si>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</si>
  <si>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</si>
  <si>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</si>
  <si>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</si>
  <si>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</si>
  <si>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</si>
  <si>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</si>
  <si>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</si>
  <si>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</si>
  <si>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</si>
  <si>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</si>
  <si>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</si>
  <si>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</si>
  <si>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奈良県曽爾村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</si>
  <si>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</si>
  <si>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</si>
  <si>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</si>
  <si>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</si>
  <si>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</si>
  <si>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</si>
  <si>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</si>
  <si>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</si>
  <si>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</si>
  <si>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</si>
  <si>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</si>
  <si>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</si>
  <si>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</si>
  <si>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</si>
  <si>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</si>
  <si>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</si>
  <si>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</si>
  <si>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</si>
  <si>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</si>
  <si>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</si>
  <si>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</si>
  <si>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</si>
  <si>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</si>
  <si>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</si>
  <si>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</si>
  <si>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</si>
  <si>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</si>
  <si>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</si>
  <si>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</si>
  <si>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</si>
  <si>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</si>
  <si>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</si>
  <si>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</si>
  <si>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</si>
  <si>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</si>
  <si>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</si>
  <si>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</si>
  <si>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</si>
  <si>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</si>
  <si>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</si>
  <si>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</si>
  <si>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</si>
  <si>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</si>
  <si>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</si>
  <si>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</si>
  <si>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</si>
  <si>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</si>
  <si>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</si>
  <si>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</si>
  <si>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</si>
  <si>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</si>
  <si>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</si>
  <si>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</si>
  <si>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</si>
  <si>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</si>
  <si>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</si>
  <si>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</si>
  <si>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</si>
  <si>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</si>
  <si>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</si>
  <si>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</si>
  <si>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</si>
  <si>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</si>
  <si>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</si>
  <si>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</si>
  <si>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</si>
  <si>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</si>
  <si>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</si>
  <si>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</si>
  <si>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</si>
  <si>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</si>
  <si>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</si>
  <si>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</si>
  <si>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</si>
  <si>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</si>
  <si>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</si>
  <si>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</si>
  <si>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</si>
  <si>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</si>
  <si>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</si>
  <si>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</si>
  <si>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</si>
  <si>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</si>
  <si>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</si>
  <si>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</si>
  <si>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</si>
  <si>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</si>
  <si>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</si>
  <si>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</si>
  <si>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</si>
  <si>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</si>
  <si>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</si>
  <si>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</si>
  <si>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</si>
  <si>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</si>
  <si>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</si>
  <si>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</si>
  <si>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</si>
  <si>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</si>
  <si>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</si>
  <si>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</si>
  <si>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</si>
  <si>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</si>
  <si>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</si>
  <si>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</si>
  <si>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</si>
  <si>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</si>
  <si>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</si>
  <si>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</si>
  <si>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</si>
  <si>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</si>
  <si>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</si>
  <si>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</si>
  <si>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</si>
  <si>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</si>
  <si>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</si>
  <si>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</si>
  <si>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</si>
  <si>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</si>
  <si>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</si>
  <si>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</si>
  <si>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</si>
  <si>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</si>
  <si>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</si>
  <si>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</si>
  <si>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</si>
  <si>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</si>
  <si>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</si>
  <si>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</si>
  <si>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</si>
  <si>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</si>
  <si>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</si>
  <si>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</si>
  <si>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</si>
  <si>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</si>
  <si>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</si>
  <si>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</si>
  <si>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</si>
  <si>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</si>
  <si>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</si>
  <si>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</si>
  <si>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</si>
  <si>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</si>
  <si>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</si>
  <si>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</si>
  <si>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</si>
  <si>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</si>
  <si>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</si>
  <si>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</si>
  <si>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</si>
  <si>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</si>
  <si>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</si>
  <si>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</si>
  <si>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</si>
  <si>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奈良県曽爾村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</si>
  <si>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</si>
  <si>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</si>
  <si>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</si>
  <si>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</si>
  <si>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</si>
  <si>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</si>
  <si>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</si>
  <si>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</si>
  <si>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</si>
  <si>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</si>
  <si>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</si>
  <si>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</si>
  <si>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</si>
  <si>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</si>
  <si>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</si>
  <si>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</si>
  <si>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</si>
  <si>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</si>
  <si>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</si>
  <si>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</si>
  <si>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</si>
  <si>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</si>
  <si>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</si>
  <si>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</si>
  <si>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</si>
  <si>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</si>
  <si>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</si>
  <si>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</si>
  <si>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</si>
  <si>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</si>
  <si>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</si>
  <si>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</si>
  <si>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</si>
  <si>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</si>
  <si>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</si>
  <si>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</si>
  <si>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</si>
  <si>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</si>
  <si>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</si>
  <si>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</si>
  <si>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</si>
  <si>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</si>
  <si>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</si>
  <si>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</si>
  <si>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</si>
  <si>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</si>
  <si>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</si>
  <si>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</si>
  <si>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</si>
  <si>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</si>
  <si>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</si>
  <si>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</si>
  <si>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</si>
  <si>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</si>
  <si>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</si>
  <si>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</si>
  <si>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</si>
  <si>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</si>
  <si>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</si>
  <si>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</si>
  <si>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</si>
  <si>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</si>
  <si>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</si>
  <si>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</si>
  <si>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</si>
  <si>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</si>
  <si>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</si>
  <si>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</si>
  <si>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</si>
  <si>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</si>
  <si>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</si>
  <si>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</si>
  <si>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</si>
  <si>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</si>
  <si>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</si>
  <si>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</si>
  <si>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</si>
  <si>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</si>
  <si>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</si>
  <si>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</si>
  <si>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</si>
  <si>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</si>
  <si>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</si>
  <si>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</si>
  <si>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</si>
  <si>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</si>
  <si>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</si>
  <si>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</si>
  <si>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</si>
  <si>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</si>
  <si>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</si>
  <si>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</si>
  <si>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</si>
  <si>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</si>
  <si>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</si>
  <si>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</si>
  <si>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</si>
  <si>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</si>
  <si>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</si>
  <si>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</si>
  <si>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</si>
  <si>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</si>
  <si>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</si>
  <si>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</si>
  <si>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国民健康保険特別会計(直診勘定)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</si>
  <si>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</si>
  <si>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t>
    <phoneticPr fontId="5"/>
  </si>
  <si>
    <t>(Ｆ)</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</si>
  <si>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</si>
  <si>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</si>
  <si>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</si>
  <si>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</si>
  <si>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</si>
  <si>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</si>
  <si>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</si>
  <si>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</si>
  <si>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</si>
  <si>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</si>
  <si>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</si>
  <si>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</si>
  <si>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</si>
  <si>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</si>
  <si>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</si>
  <si>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</si>
  <si>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</si>
  <si>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</si>
  <si>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</si>
  <si>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</si>
  <si>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</si>
  <si>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</si>
  <si>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</si>
  <si>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</si>
  <si>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</si>
  <si>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</si>
  <si>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</si>
  <si>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</si>
  <si>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</si>
  <si>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</si>
  <si>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</si>
  <si>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</si>
  <si>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</si>
  <si>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</si>
  <si>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</si>
  <si>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</si>
  <si>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</si>
  <si>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</si>
  <si>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</si>
  <si>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</si>
  <si>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</si>
  <si>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</si>
  <si>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</si>
  <si>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</si>
  <si>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</si>
  <si>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</si>
  <si>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</si>
  <si>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</si>
  <si>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</si>
  <si>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</si>
  <si>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</si>
  <si>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</si>
  <si>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</si>
  <si>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</si>
  <si>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</si>
  <si>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</si>
  <si>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</si>
  <si>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</si>
  <si>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</si>
  <si>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</si>
  <si>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</si>
  <si>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</si>
  <si>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</si>
  <si>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</si>
  <si>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</si>
  <si>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</si>
  <si>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</si>
  <si>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</si>
  <si>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</si>
  <si>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</si>
  <si>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</si>
  <si>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</si>
  <si>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</si>
  <si>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</si>
  <si>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</si>
  <si>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</si>
  <si>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</si>
  <si>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</si>
  <si>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</si>
  <si>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</si>
  <si>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</si>
  <si>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</si>
  <si>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</si>
  <si>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</si>
  <si>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</si>
  <si>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</si>
  <si>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</si>
  <si>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</si>
  <si>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</si>
  <si>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</si>
  <si>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4.95</t>
  </si>
  <si>
    <t>▲ 7.03</t>
  </si>
  <si>
    <t>住宅新築資金等貸付事業特別会計</t>
  </si>
  <si>
    <t>▲ 7.95</t>
  </si>
  <si>
    <t>▲ 8.44</t>
  </si>
  <si>
    <t>▲ 8.93</t>
  </si>
  <si>
    <t>▲ 9.60</t>
  </si>
  <si>
    <t>▲ 9.33</t>
  </si>
  <si>
    <t>国民健康保険特別会計(直診勘定）</t>
  </si>
  <si>
    <t>▲ 0.69</t>
  </si>
  <si>
    <t>▲ 0.01</t>
  </si>
  <si>
    <t>▲ 0.40</t>
  </si>
  <si>
    <t>▲ 0.73</t>
  </si>
  <si>
    <t>一般会計</t>
  </si>
  <si>
    <t>国民健康保険特別会計(事業勘定）</t>
  </si>
  <si>
    <t>簡易水道事業特別会計</t>
  </si>
  <si>
    <t>介護保険特別会計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</si>
  <si>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</si>
  <si>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</si>
  <si>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</si>
  <si>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</si>
  <si>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</si>
  <si>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</si>
  <si>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</si>
  <si>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</si>
  <si>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</si>
  <si>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曽爾村土地開発公社</t>
    <rPh sb="0" eb="3">
      <t>ソニムラ</t>
    </rPh>
    <rPh sb="3" eb="5">
      <t>トチ</t>
    </rPh>
    <rPh sb="5" eb="7">
      <t>カイハツ</t>
    </rPh>
    <rPh sb="7" eb="9">
      <t>コウシャ</t>
    </rPh>
    <phoneticPr fontId="2"/>
  </si>
  <si>
    <t>-</t>
    <phoneticPr fontId="2"/>
  </si>
  <si>
    <t>-</t>
    <phoneticPr fontId="2"/>
  </si>
  <si>
    <t>宇陀衛生一部事務組合</t>
    <rPh sb="0" eb="2">
      <t>ウダ</t>
    </rPh>
    <rPh sb="2" eb="4">
      <t>エイセイ</t>
    </rPh>
    <rPh sb="4" eb="6">
      <t>イチブ</t>
    </rPh>
    <rPh sb="6" eb="8">
      <t>ジム</t>
    </rPh>
    <rPh sb="8" eb="10">
      <t>クミアイ</t>
    </rPh>
    <phoneticPr fontId="2"/>
  </si>
  <si>
    <t>奈良県市町村総合事務組合</t>
    <rPh sb="0" eb="3">
      <t>ナラケン</t>
    </rPh>
    <rPh sb="3" eb="6">
      <t>シチョウソン</t>
    </rPh>
    <rPh sb="5" eb="6">
      <t>ソン</t>
    </rPh>
    <rPh sb="6" eb="8">
      <t>ソウゴウ</t>
    </rPh>
    <rPh sb="8" eb="10">
      <t>ジム</t>
    </rPh>
    <rPh sb="10" eb="12">
      <t>クミアイ</t>
    </rPh>
    <phoneticPr fontId="2"/>
  </si>
  <si>
    <t>曽爾御杖行政一部事務組合</t>
    <rPh sb="0" eb="2">
      <t>ソニ</t>
    </rPh>
    <rPh sb="2" eb="4">
      <t>ミツエ</t>
    </rPh>
    <rPh sb="4" eb="6">
      <t>ギョウセイ</t>
    </rPh>
    <rPh sb="6" eb="8">
      <t>イチブ</t>
    </rPh>
    <rPh sb="8" eb="10">
      <t>ジム</t>
    </rPh>
    <rPh sb="10" eb="12">
      <t>クミアイ</t>
    </rPh>
    <phoneticPr fontId="2"/>
  </si>
  <si>
    <t>東宇陀環境衛生組合</t>
    <rPh sb="0" eb="1">
      <t>ヒガシ</t>
    </rPh>
    <rPh sb="1" eb="3">
      <t>ウダ</t>
    </rPh>
    <rPh sb="3" eb="5">
      <t>カンキョウ</t>
    </rPh>
    <rPh sb="5" eb="7">
      <t>エイセイ</t>
    </rPh>
    <rPh sb="7" eb="9">
      <t>クミアイ</t>
    </rPh>
    <phoneticPr fontId="2"/>
  </si>
  <si>
    <t>奈良県広域水質検査センター組合</t>
    <rPh sb="0" eb="3">
      <t>ナラケン</t>
    </rPh>
    <rPh sb="3" eb="5">
      <t>コウイキ</t>
    </rPh>
    <rPh sb="5" eb="7">
      <t>スイシツ</t>
    </rPh>
    <rPh sb="7" eb="9">
      <t>ケンサ</t>
    </rPh>
    <rPh sb="13" eb="15">
      <t>クミアイ</t>
    </rPh>
    <phoneticPr fontId="2"/>
  </si>
  <si>
    <t>桜井宇陀広域連合</t>
    <rPh sb="0" eb="2">
      <t>サクライ</t>
    </rPh>
    <rPh sb="2" eb="4">
      <t>ウダ</t>
    </rPh>
    <rPh sb="4" eb="6">
      <t>コウイキ</t>
    </rPh>
    <rPh sb="6" eb="8">
      <t>レンゴウ</t>
    </rPh>
    <phoneticPr fontId="2"/>
  </si>
  <si>
    <t>奈良県住宅新築資金等貸付金回収管理組合</t>
    <rPh sb="0" eb="3">
      <t>ナラケン</t>
    </rPh>
    <rPh sb="3" eb="5">
      <t>ジュウタク</t>
    </rPh>
    <rPh sb="5" eb="7">
      <t>シンチク</t>
    </rPh>
    <rPh sb="7" eb="9">
      <t>シキン</t>
    </rPh>
    <rPh sb="9" eb="10">
      <t>トウ</t>
    </rPh>
    <rPh sb="10" eb="13">
      <t>カシツケキン</t>
    </rPh>
    <rPh sb="13" eb="15">
      <t>カイシュウ</t>
    </rPh>
    <rPh sb="15" eb="17">
      <t>カンリ</t>
    </rPh>
    <rPh sb="17" eb="19">
      <t>クミアイ</t>
    </rPh>
    <phoneticPr fontId="2"/>
  </si>
  <si>
    <t>奈良県後期高齢者医療広域連合</t>
    <rPh sb="0" eb="2">
      <t>ナラ</t>
    </rPh>
    <rPh sb="2" eb="5">
      <t>ケンコウキ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</si>
  <si>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</si>
  <si>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t>
    <phoneticPr fontId="2"/>
  </si>
  <si>
    <t>-</t>
    <phoneticPr fontId="2"/>
  </si>
  <si>
    <t>-</t>
    <phoneticPr fontId="2"/>
  </si>
  <si>
    <t>-</t>
    <phoneticPr fontId="2"/>
  </si>
  <si>
    <t>-</t>
    <phoneticPr fontId="2"/>
  </si>
  <si>
    <t>公共施設整備基金</t>
    <rPh sb="0" eb="2">
      <t>コウキョウ</t>
    </rPh>
    <rPh sb="2" eb="4">
      <t>シセツ</t>
    </rPh>
    <rPh sb="4" eb="6">
      <t>セイビ</t>
    </rPh>
    <rPh sb="6" eb="8">
      <t>キキン</t>
    </rPh>
    <phoneticPr fontId="5"/>
  </si>
  <si>
    <t>ふるさと曽爾村元気推進基金</t>
    <rPh sb="4" eb="7">
      <t>ソニムラ</t>
    </rPh>
    <rPh sb="7" eb="9">
      <t>ゲンキ</t>
    </rPh>
    <rPh sb="9" eb="11">
      <t>スイシン</t>
    </rPh>
    <rPh sb="11" eb="13">
      <t>キキン</t>
    </rPh>
    <phoneticPr fontId="5"/>
  </si>
  <si>
    <t>ふるさと創生事業基金</t>
    <rPh sb="4" eb="6">
      <t>ソウセイ</t>
    </rPh>
    <rPh sb="6" eb="8">
      <t>ジギョウ</t>
    </rPh>
    <rPh sb="8" eb="10">
      <t>キキン</t>
    </rPh>
    <phoneticPr fontId="5"/>
  </si>
  <si>
    <t>地域振興基金</t>
    <rPh sb="0" eb="2">
      <t>チイキ</t>
    </rPh>
    <rPh sb="2" eb="4">
      <t>シンコウ</t>
    </rPh>
    <rPh sb="4" eb="6">
      <t>キキン</t>
    </rPh>
    <phoneticPr fontId="5"/>
  </si>
  <si>
    <t>観光施設等整備基金</t>
    <rPh sb="0" eb="2">
      <t>カンコウ</t>
    </rPh>
    <rPh sb="2" eb="4">
      <t>シセツ</t>
    </rPh>
    <rPh sb="4" eb="5">
      <t>トウ</t>
    </rPh>
    <rPh sb="5" eb="7">
      <t>セイビ</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</si>
</sst>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245039</c:v>
                </c:pt>
                <c:pt idx="1">
                  <c:v>291945</c:v>
                </c:pt>
                <c:pt idx="2">
                  <c:v>291173</c:v>
                </c:pt>
                <c:pt idx="3">
                  <c:v>271581</c:v>
                </c:pt>
                <c:pt idx="4">
                  <c:v>268375</c:v>
                </c:pt>
              </c:numCache>
            </c:numRef>
          </c:val>
          <c:smooth val="0"/>
          <c:extLst xmlns:c16r2="http://schemas.microsoft.com/office/drawing/2015/06/chart">
            <c:ext xmlns:c16="http://schemas.microsoft.com/office/drawing/2014/chart" uri="{C3380CC4-5D6E-409C-BE32-E72D297353CC}">
              <c16:uniqueId val="{00000000-96EF-4CAE-89C2-ABCF2C34892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236197</c:v>
                </c:pt>
                <c:pt idx="1">
                  <c:v>205418</c:v>
                </c:pt>
                <c:pt idx="2">
                  <c:v>241457</c:v>
                </c:pt>
                <c:pt idx="3">
                  <c:v>277710</c:v>
                </c:pt>
                <c:pt idx="4">
                  <c:v>873433</c:v>
                </c:pt>
              </c:numCache>
            </c:numRef>
          </c:val>
          <c:smooth val="0"/>
          <c:extLst xmlns:c16r2="http://schemas.microsoft.com/office/drawing/2015/06/chart">
            <c:ext xmlns:c16="http://schemas.microsoft.com/office/drawing/2014/chart" uri="{C3380CC4-5D6E-409C-BE32-E72D297353CC}">
              <c16:uniqueId val="{00000001-96EF-4CAE-89C2-ABCF2C34892F}"/>
            </c:ext>
          </c:extLst>
        </c:ser>
        <c:dLbls>
          <c:showLegendKey val="0"/>
          <c:showVal val="0"/>
          <c:showCatName val="0"/>
          <c:showSerName val="0"/>
          <c:showPercent val="0"/>
          <c:showBubbleSize val="0"/>
        </c:dLbls>
        <c:marker val="1"/>
        <c:smooth val="0"/>
        <c:axId val="154743224"/>
        <c:axId val="369255664"/>
      </c:lineChart>
      <c:catAx>
        <c:axId val="1547432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9255664"/>
        <c:crosses val="autoZero"/>
        <c:auto val="1"/>
        <c:lblAlgn val="ctr"/>
        <c:lblOffset val="100"/>
        <c:tickLblSkip val="1"/>
        <c:tickMarkSkip val="1"/>
        <c:noMultiLvlLbl val="0"/>
      </c:catAx>
      <c:valAx>
        <c:axId val="369255664"/>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47432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7.2</c:v>
                </c:pt>
                <c:pt idx="1">
                  <c:v>8.2799999999999994</c:v>
                </c:pt>
                <c:pt idx="2">
                  <c:v>3.76</c:v>
                </c:pt>
                <c:pt idx="3">
                  <c:v>3.5</c:v>
                </c:pt>
                <c:pt idx="4">
                  <c:v>4.97</c:v>
                </c:pt>
              </c:numCache>
            </c:numRef>
          </c:val>
          <c:extLst xmlns:c16r2="http://schemas.microsoft.com/office/drawing/2015/06/chart">
            <c:ext xmlns:c16="http://schemas.microsoft.com/office/drawing/2014/chart" uri="{C3380CC4-5D6E-409C-BE32-E72D297353CC}">
              <c16:uniqueId val="{00000000-1CA3-45F4-A95A-CE297ADF6FF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69.010000000000005</c:v>
                </c:pt>
                <c:pt idx="1">
                  <c:v>72.489999999999995</c:v>
                </c:pt>
                <c:pt idx="2">
                  <c:v>76.48</c:v>
                </c:pt>
                <c:pt idx="3">
                  <c:v>75.55</c:v>
                </c:pt>
                <c:pt idx="4">
                  <c:v>73.53</c:v>
                </c:pt>
              </c:numCache>
            </c:numRef>
          </c:val>
          <c:extLst xmlns:c16r2="http://schemas.microsoft.com/office/drawing/2015/06/chart">
            <c:ext xmlns:c16="http://schemas.microsoft.com/office/drawing/2014/chart" uri="{C3380CC4-5D6E-409C-BE32-E72D297353CC}">
              <c16:uniqueId val="{00000001-1CA3-45F4-A95A-CE297ADF6FF3}"/>
            </c:ext>
          </c:extLst>
        </c:ser>
        <c:dLbls>
          <c:showLegendKey val="0"/>
          <c:showVal val="0"/>
          <c:showCatName val="0"/>
          <c:showSerName val="0"/>
          <c:showPercent val="0"/>
          <c:showBubbleSize val="0"/>
        </c:dLbls>
        <c:gapWidth val="250"/>
        <c:overlap val="100"/>
        <c:axId val="497931344"/>
        <c:axId val="4991236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28.58</c:v>
                </c:pt>
                <c:pt idx="1">
                  <c:v>0.76</c:v>
                </c:pt>
                <c:pt idx="2">
                  <c:v>-4.95</c:v>
                </c:pt>
                <c:pt idx="3">
                  <c:v>-7.03</c:v>
                </c:pt>
                <c:pt idx="4">
                  <c:v>1.9</c:v>
                </c:pt>
              </c:numCache>
            </c:numRef>
          </c:val>
          <c:smooth val="0"/>
          <c:extLst xmlns:c16r2="http://schemas.microsoft.com/office/drawing/2015/06/chart">
            <c:ext xmlns:c16="http://schemas.microsoft.com/office/drawing/2014/chart" uri="{C3380CC4-5D6E-409C-BE32-E72D297353CC}">
              <c16:uniqueId val="{00000002-1CA3-45F4-A95A-CE297ADF6FF3}"/>
            </c:ext>
          </c:extLst>
        </c:ser>
        <c:dLbls>
          <c:showLegendKey val="0"/>
          <c:showVal val="0"/>
          <c:showCatName val="0"/>
          <c:showSerName val="0"/>
          <c:showPercent val="0"/>
          <c:showBubbleSize val="0"/>
        </c:dLbls>
        <c:marker val="1"/>
        <c:smooth val="0"/>
        <c:axId val="497931344"/>
        <c:axId val="499123616"/>
      </c:lineChart>
      <c:catAx>
        <c:axId val="497931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9123616"/>
        <c:crosses val="autoZero"/>
        <c:auto val="1"/>
        <c:lblAlgn val="ctr"/>
        <c:lblOffset val="100"/>
        <c:tickLblSkip val="1"/>
        <c:tickMarkSkip val="1"/>
        <c:noMultiLvlLbl val="0"/>
      </c:catAx>
      <c:valAx>
        <c:axId val="499123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931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2050-4C99-A1F6-1B5E1F7CED2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050-4C99-A1F6-1B5E1F7CED2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2050-4C99-A1F6-1B5E1F7CED2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0.02</c:v>
                </c:pt>
                <c:pt idx="6">
                  <c:v>#N/A</c:v>
                </c:pt>
                <c:pt idx="7">
                  <c:v>0</c:v>
                </c:pt>
                <c:pt idx="8">
                  <c:v>#N/A</c:v>
                </c:pt>
                <c:pt idx="9">
                  <c:v>0.03</c:v>
                </c:pt>
              </c:numCache>
            </c:numRef>
          </c:val>
          <c:extLst xmlns:c16r2="http://schemas.microsoft.com/office/drawing/2015/06/chart">
            <c:ext xmlns:c16="http://schemas.microsoft.com/office/drawing/2014/chart" uri="{C3380CC4-5D6E-409C-BE32-E72D297353CC}">
              <c16:uniqueId val="{00000003-2050-4C99-A1F6-1B5E1F7CED24}"/>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0.3</c:v>
                </c:pt>
                <c:pt idx="2">
                  <c:v>#N/A</c:v>
                </c:pt>
                <c:pt idx="3">
                  <c:v>0.49</c:v>
                </c:pt>
                <c:pt idx="4">
                  <c:v>#N/A</c:v>
                </c:pt>
                <c:pt idx="5">
                  <c:v>0.19</c:v>
                </c:pt>
                <c:pt idx="6">
                  <c:v>#N/A</c:v>
                </c:pt>
                <c:pt idx="7">
                  <c:v>0.9</c:v>
                </c:pt>
                <c:pt idx="8">
                  <c:v>#N/A</c:v>
                </c:pt>
                <c:pt idx="9">
                  <c:v>0.33</c:v>
                </c:pt>
              </c:numCache>
            </c:numRef>
          </c:val>
          <c:extLst xmlns:c16r2="http://schemas.microsoft.com/office/drawing/2015/06/chart">
            <c:ext xmlns:c16="http://schemas.microsoft.com/office/drawing/2014/chart" uri="{C3380CC4-5D6E-409C-BE32-E72D297353CC}">
              <c16:uniqueId val="{00000004-2050-4C99-A1F6-1B5E1F7CED24}"/>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0.04</c:v>
                </c:pt>
                <c:pt idx="2">
                  <c:v>#N/A</c:v>
                </c:pt>
                <c:pt idx="3">
                  <c:v>0.17</c:v>
                </c:pt>
                <c:pt idx="4">
                  <c:v>#N/A</c:v>
                </c:pt>
                <c:pt idx="5">
                  <c:v>0.08</c:v>
                </c:pt>
                <c:pt idx="6">
                  <c:v>#N/A</c:v>
                </c:pt>
                <c:pt idx="7">
                  <c:v>0.19</c:v>
                </c:pt>
                <c:pt idx="8">
                  <c:v>#N/A</c:v>
                </c:pt>
                <c:pt idx="9">
                  <c:v>0.36</c:v>
                </c:pt>
              </c:numCache>
            </c:numRef>
          </c:val>
          <c:extLst xmlns:c16r2="http://schemas.microsoft.com/office/drawing/2015/06/chart">
            <c:ext xmlns:c16="http://schemas.microsoft.com/office/drawing/2014/chart" uri="{C3380CC4-5D6E-409C-BE32-E72D297353CC}">
              <c16:uniqueId val="{00000005-2050-4C99-A1F6-1B5E1F7CED24}"/>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0.25</c:v>
                </c:pt>
                <c:pt idx="2">
                  <c:v>#N/A</c:v>
                </c:pt>
                <c:pt idx="3">
                  <c:v>2.34</c:v>
                </c:pt>
                <c:pt idx="4">
                  <c:v>#N/A</c:v>
                </c:pt>
                <c:pt idx="5">
                  <c:v>3.33</c:v>
                </c:pt>
                <c:pt idx="6">
                  <c:v>#N/A</c:v>
                </c:pt>
                <c:pt idx="7">
                  <c:v>0.82</c:v>
                </c:pt>
                <c:pt idx="8">
                  <c:v>#N/A</c:v>
                </c:pt>
                <c:pt idx="9">
                  <c:v>1.0900000000000001</c:v>
                </c:pt>
              </c:numCache>
            </c:numRef>
          </c:val>
          <c:extLst xmlns:c16r2="http://schemas.microsoft.com/office/drawing/2015/06/chart">
            <c:ext xmlns:c16="http://schemas.microsoft.com/office/drawing/2014/chart" uri="{C3380CC4-5D6E-409C-BE32-E72D297353CC}">
              <c16:uniqueId val="{00000006-2050-4C99-A1F6-1B5E1F7CED2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15.14</c:v>
                </c:pt>
                <c:pt idx="2">
                  <c:v>#N/A</c:v>
                </c:pt>
                <c:pt idx="3">
                  <c:v>16.71</c:v>
                </c:pt>
                <c:pt idx="4">
                  <c:v>#N/A</c:v>
                </c:pt>
                <c:pt idx="5">
                  <c:v>12.68</c:v>
                </c:pt>
                <c:pt idx="6">
                  <c:v>#N/A</c:v>
                </c:pt>
                <c:pt idx="7">
                  <c:v>13.1</c:v>
                </c:pt>
                <c:pt idx="8">
                  <c:v>#N/A</c:v>
                </c:pt>
                <c:pt idx="9">
                  <c:v>14.3</c:v>
                </c:pt>
              </c:numCache>
            </c:numRef>
          </c:val>
          <c:extLst xmlns:c16r2="http://schemas.microsoft.com/office/drawing/2015/06/chart">
            <c:ext xmlns:c16="http://schemas.microsoft.com/office/drawing/2014/chart" uri="{C3380CC4-5D6E-409C-BE32-E72D297353CC}">
              <c16:uniqueId val="{00000007-2050-4C99-A1F6-1B5E1F7CED24}"/>
            </c:ext>
          </c:extLst>
        </c:ser>
        <c:ser>
          <c:idx val="8"/>
          <c:order val="8"/>
          <c:tx>
            <c:strRef>
              <c:f>データシート!$A$35</c:f>
              <c:strCache>
                <c:ptCount val="1"/>
                <c:pt idx="0">
                  <c:v>国民健康保険特別会計(直診勘定）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0.69</c:v>
                </c:pt>
                <c:pt idx="1">
                  <c:v>#N/A</c:v>
                </c:pt>
                <c:pt idx="2">
                  <c:v>0.01</c:v>
                </c:pt>
                <c:pt idx="3">
                  <c:v>#N/A</c:v>
                </c:pt>
                <c:pt idx="4">
                  <c:v>#N/A</c:v>
                </c:pt>
                <c:pt idx="5">
                  <c:v>0</c:v>
                </c:pt>
                <c:pt idx="6">
                  <c:v>0.4</c:v>
                </c:pt>
                <c:pt idx="7">
                  <c:v>#N/A</c:v>
                </c:pt>
                <c:pt idx="8">
                  <c:v>0.73</c:v>
                </c:pt>
                <c:pt idx="9">
                  <c:v>#N/A</c:v>
                </c:pt>
              </c:numCache>
            </c:numRef>
          </c:val>
          <c:extLst xmlns:c16r2="http://schemas.microsoft.com/office/drawing/2015/06/chart">
            <c:ext xmlns:c16="http://schemas.microsoft.com/office/drawing/2014/chart" uri="{C3380CC4-5D6E-409C-BE32-E72D297353CC}">
              <c16:uniqueId val="{00000008-2050-4C99-A1F6-1B5E1F7CED24}"/>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7.95</c:v>
                </c:pt>
                <c:pt idx="1">
                  <c:v>#N/A</c:v>
                </c:pt>
                <c:pt idx="2">
                  <c:v>8.44</c:v>
                </c:pt>
                <c:pt idx="3">
                  <c:v>#N/A</c:v>
                </c:pt>
                <c:pt idx="4">
                  <c:v>8.93</c:v>
                </c:pt>
                <c:pt idx="5">
                  <c:v>#N/A</c:v>
                </c:pt>
                <c:pt idx="6">
                  <c:v>9.6</c:v>
                </c:pt>
                <c:pt idx="7">
                  <c:v>#N/A</c:v>
                </c:pt>
                <c:pt idx="8">
                  <c:v>9.33</c:v>
                </c:pt>
                <c:pt idx="9">
                  <c:v>#N/A</c:v>
                </c:pt>
              </c:numCache>
            </c:numRef>
          </c:val>
          <c:extLst xmlns:c16r2="http://schemas.microsoft.com/office/drawing/2015/06/chart">
            <c:ext xmlns:c16="http://schemas.microsoft.com/office/drawing/2014/chart" uri="{C3380CC4-5D6E-409C-BE32-E72D297353CC}">
              <c16:uniqueId val="{00000009-2050-4C99-A1F6-1B5E1F7CED24}"/>
            </c:ext>
          </c:extLst>
        </c:ser>
        <c:dLbls>
          <c:showLegendKey val="0"/>
          <c:showVal val="0"/>
          <c:showCatName val="0"/>
          <c:showSerName val="0"/>
          <c:showPercent val="0"/>
          <c:showBubbleSize val="0"/>
        </c:dLbls>
        <c:gapWidth val="150"/>
        <c:overlap val="100"/>
        <c:axId val="498849752"/>
        <c:axId val="498850136"/>
      </c:barChart>
      <c:catAx>
        <c:axId val="498849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8850136"/>
        <c:crosses val="autoZero"/>
        <c:auto val="1"/>
        <c:lblAlgn val="ctr"/>
        <c:lblOffset val="100"/>
        <c:tickLblSkip val="1"/>
        <c:tickMarkSkip val="1"/>
        <c:noMultiLvlLbl val="0"/>
      </c:catAx>
      <c:valAx>
        <c:axId val="498850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8497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301</c:v>
                </c:pt>
                <c:pt idx="5">
                  <c:v>279</c:v>
                </c:pt>
                <c:pt idx="8">
                  <c:v>251</c:v>
                </c:pt>
                <c:pt idx="11">
                  <c:v>202</c:v>
                </c:pt>
                <c:pt idx="14">
                  <c:v>207</c:v>
                </c:pt>
              </c:numCache>
            </c:numRef>
          </c:val>
          <c:extLst xmlns:c16r2="http://schemas.microsoft.com/office/drawing/2015/06/chart">
            <c:ext xmlns:c16="http://schemas.microsoft.com/office/drawing/2014/chart" uri="{C3380CC4-5D6E-409C-BE32-E72D297353CC}">
              <c16:uniqueId val="{00000000-A2B4-45B7-9E17-8E98914506B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2B4-45B7-9E17-8E98914506B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A2B4-45B7-9E17-8E98914506B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c:v>
                </c:pt>
                <c:pt idx="3">
                  <c:v>3</c:v>
                </c:pt>
                <c:pt idx="6">
                  <c:v>4</c:v>
                </c:pt>
                <c:pt idx="9">
                  <c:v>5</c:v>
                </c:pt>
                <c:pt idx="12">
                  <c:v>5</c:v>
                </c:pt>
              </c:numCache>
            </c:numRef>
          </c:val>
          <c:extLst xmlns:c16r2="http://schemas.microsoft.com/office/drawing/2015/06/chart">
            <c:ext xmlns:c16="http://schemas.microsoft.com/office/drawing/2014/chart" uri="{C3380CC4-5D6E-409C-BE32-E72D297353CC}">
              <c16:uniqueId val="{00000003-A2B4-45B7-9E17-8E98914506B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34</c:v>
                </c:pt>
                <c:pt idx="3">
                  <c:v>29</c:v>
                </c:pt>
                <c:pt idx="6">
                  <c:v>28</c:v>
                </c:pt>
                <c:pt idx="9">
                  <c:v>31</c:v>
                </c:pt>
                <c:pt idx="12">
                  <c:v>38</c:v>
                </c:pt>
              </c:numCache>
            </c:numRef>
          </c:val>
          <c:extLst xmlns:c16r2="http://schemas.microsoft.com/office/drawing/2015/06/chart">
            <c:ext xmlns:c16="http://schemas.microsoft.com/office/drawing/2014/chart" uri="{C3380CC4-5D6E-409C-BE32-E72D297353CC}">
              <c16:uniqueId val="{00000004-A2B4-45B7-9E17-8E98914506B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2B4-45B7-9E17-8E98914506B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2B4-45B7-9E17-8E98914506B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290</c:v>
                </c:pt>
                <c:pt idx="3">
                  <c:v>214</c:v>
                </c:pt>
                <c:pt idx="6">
                  <c:v>244</c:v>
                </c:pt>
                <c:pt idx="9">
                  <c:v>296</c:v>
                </c:pt>
                <c:pt idx="12">
                  <c:v>214</c:v>
                </c:pt>
              </c:numCache>
            </c:numRef>
          </c:val>
          <c:extLst xmlns:c16r2="http://schemas.microsoft.com/office/drawing/2015/06/chart">
            <c:ext xmlns:c16="http://schemas.microsoft.com/office/drawing/2014/chart" uri="{C3380CC4-5D6E-409C-BE32-E72D297353CC}">
              <c16:uniqueId val="{00000007-A2B4-45B7-9E17-8E98914506B4}"/>
            </c:ext>
          </c:extLst>
        </c:ser>
        <c:dLbls>
          <c:showLegendKey val="0"/>
          <c:showVal val="0"/>
          <c:showCatName val="0"/>
          <c:showSerName val="0"/>
          <c:showPercent val="0"/>
          <c:showBubbleSize val="0"/>
        </c:dLbls>
        <c:gapWidth val="100"/>
        <c:overlap val="100"/>
        <c:axId val="496097592"/>
        <c:axId val="4936342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24</c:v>
                </c:pt>
                <c:pt idx="2">
                  <c:v>#N/A</c:v>
                </c:pt>
                <c:pt idx="3">
                  <c:v>#N/A</c:v>
                </c:pt>
                <c:pt idx="4">
                  <c:v>-33</c:v>
                </c:pt>
                <c:pt idx="5">
                  <c:v>#N/A</c:v>
                </c:pt>
                <c:pt idx="6">
                  <c:v>#N/A</c:v>
                </c:pt>
                <c:pt idx="7">
                  <c:v>25</c:v>
                </c:pt>
                <c:pt idx="8">
                  <c:v>#N/A</c:v>
                </c:pt>
                <c:pt idx="9">
                  <c:v>#N/A</c:v>
                </c:pt>
                <c:pt idx="10">
                  <c:v>130</c:v>
                </c:pt>
                <c:pt idx="11">
                  <c:v>#N/A</c:v>
                </c:pt>
                <c:pt idx="12">
                  <c:v>#N/A</c:v>
                </c:pt>
                <c:pt idx="13">
                  <c:v>50</c:v>
                </c:pt>
                <c:pt idx="14">
                  <c:v>#N/A</c:v>
                </c:pt>
              </c:numCache>
            </c:numRef>
          </c:val>
          <c:smooth val="0"/>
          <c:extLst xmlns:c16r2="http://schemas.microsoft.com/office/drawing/2015/06/chart">
            <c:ext xmlns:c16="http://schemas.microsoft.com/office/drawing/2014/chart" uri="{C3380CC4-5D6E-409C-BE32-E72D297353CC}">
              <c16:uniqueId val="{00000008-A2B4-45B7-9E17-8E98914506B4}"/>
            </c:ext>
          </c:extLst>
        </c:ser>
        <c:dLbls>
          <c:showLegendKey val="0"/>
          <c:showVal val="0"/>
          <c:showCatName val="0"/>
          <c:showSerName val="0"/>
          <c:showPercent val="0"/>
          <c:showBubbleSize val="0"/>
        </c:dLbls>
        <c:marker val="1"/>
        <c:smooth val="0"/>
        <c:axId val="496097592"/>
        <c:axId val="493634248"/>
      </c:lineChart>
      <c:catAx>
        <c:axId val="496097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3634248"/>
        <c:crosses val="autoZero"/>
        <c:auto val="1"/>
        <c:lblAlgn val="ctr"/>
        <c:lblOffset val="100"/>
        <c:tickLblSkip val="1"/>
        <c:tickMarkSkip val="1"/>
        <c:noMultiLvlLbl val="0"/>
      </c:catAx>
      <c:valAx>
        <c:axId val="493634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097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1890</c:v>
                </c:pt>
                <c:pt idx="5">
                  <c:v>1890</c:v>
                </c:pt>
                <c:pt idx="8">
                  <c:v>1922</c:v>
                </c:pt>
                <c:pt idx="11">
                  <c:v>1896</c:v>
                </c:pt>
                <c:pt idx="14">
                  <c:v>2197</c:v>
                </c:pt>
              </c:numCache>
            </c:numRef>
          </c:val>
          <c:extLst xmlns:c16r2="http://schemas.microsoft.com/office/drawing/2015/06/chart">
            <c:ext xmlns:c16="http://schemas.microsoft.com/office/drawing/2014/chart" uri="{C3380CC4-5D6E-409C-BE32-E72D297353CC}">
              <c16:uniqueId val="{00000000-B422-45EE-87DC-324A9764F0C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c:v>
                </c:pt>
                <c:pt idx="5">
                  <c:v>3</c:v>
                </c:pt>
                <c:pt idx="8">
                  <c:v>2</c:v>
                </c:pt>
                <c:pt idx="11">
                  <c:v>1</c:v>
                </c:pt>
                <c:pt idx="14">
                  <c:v>0</c:v>
                </c:pt>
              </c:numCache>
            </c:numRef>
          </c:val>
          <c:extLst xmlns:c16r2="http://schemas.microsoft.com/office/drawing/2015/06/chart">
            <c:ext xmlns:c16="http://schemas.microsoft.com/office/drawing/2014/chart" uri="{C3380CC4-5D6E-409C-BE32-E72D297353CC}">
              <c16:uniqueId val="{00000001-B422-45EE-87DC-324A9764F0C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1535</c:v>
                </c:pt>
                <c:pt idx="5">
                  <c:v>1874</c:v>
                </c:pt>
                <c:pt idx="8">
                  <c:v>2227</c:v>
                </c:pt>
                <c:pt idx="11">
                  <c:v>2175</c:v>
                </c:pt>
                <c:pt idx="14">
                  <c:v>1957</c:v>
                </c:pt>
              </c:numCache>
            </c:numRef>
          </c:val>
          <c:extLst xmlns:c16r2="http://schemas.microsoft.com/office/drawing/2015/06/chart">
            <c:ext xmlns:c16="http://schemas.microsoft.com/office/drawing/2014/chart" uri="{C3380CC4-5D6E-409C-BE32-E72D297353CC}">
              <c16:uniqueId val="{00000002-B422-45EE-87DC-324A9764F0C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422-45EE-87DC-324A9764F0C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422-45EE-87DC-324A9764F0C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422-45EE-87DC-324A9764F0C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491</c:v>
                </c:pt>
                <c:pt idx="3">
                  <c:v>500</c:v>
                </c:pt>
                <c:pt idx="6">
                  <c:v>469</c:v>
                </c:pt>
                <c:pt idx="9">
                  <c:v>389</c:v>
                </c:pt>
                <c:pt idx="12">
                  <c:v>407</c:v>
                </c:pt>
              </c:numCache>
            </c:numRef>
          </c:val>
          <c:extLst xmlns:c16r2="http://schemas.microsoft.com/office/drawing/2015/06/chart">
            <c:ext xmlns:c16="http://schemas.microsoft.com/office/drawing/2014/chart" uri="{C3380CC4-5D6E-409C-BE32-E72D297353CC}">
              <c16:uniqueId val="{00000006-B422-45EE-87DC-324A9764F0C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30</c:v>
                </c:pt>
                <c:pt idx="3">
                  <c:v>36</c:v>
                </c:pt>
                <c:pt idx="6">
                  <c:v>32</c:v>
                </c:pt>
                <c:pt idx="9">
                  <c:v>27</c:v>
                </c:pt>
                <c:pt idx="12">
                  <c:v>22</c:v>
                </c:pt>
              </c:numCache>
            </c:numRef>
          </c:val>
          <c:extLst xmlns:c16r2="http://schemas.microsoft.com/office/drawing/2015/06/chart">
            <c:ext xmlns:c16="http://schemas.microsoft.com/office/drawing/2014/chart" uri="{C3380CC4-5D6E-409C-BE32-E72D297353CC}">
              <c16:uniqueId val="{00000007-B422-45EE-87DC-324A9764F0C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397</c:v>
                </c:pt>
                <c:pt idx="3">
                  <c:v>409</c:v>
                </c:pt>
                <c:pt idx="6">
                  <c:v>307</c:v>
                </c:pt>
                <c:pt idx="9">
                  <c:v>323</c:v>
                </c:pt>
                <c:pt idx="12">
                  <c:v>350</c:v>
                </c:pt>
              </c:numCache>
            </c:numRef>
          </c:val>
          <c:extLst xmlns:c16r2="http://schemas.microsoft.com/office/drawing/2015/06/chart">
            <c:ext xmlns:c16="http://schemas.microsoft.com/office/drawing/2014/chart" uri="{C3380CC4-5D6E-409C-BE32-E72D297353CC}">
              <c16:uniqueId val="{00000008-B422-45EE-87DC-324A9764F0C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B422-45EE-87DC-324A9764F0C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2050</c:v>
                </c:pt>
                <c:pt idx="3">
                  <c:v>2066</c:v>
                </c:pt>
                <c:pt idx="6">
                  <c:v>2086</c:v>
                </c:pt>
                <c:pt idx="9">
                  <c:v>2023</c:v>
                </c:pt>
                <c:pt idx="12">
                  <c:v>2511</c:v>
                </c:pt>
              </c:numCache>
            </c:numRef>
          </c:val>
          <c:extLst xmlns:c16r2="http://schemas.microsoft.com/office/drawing/2015/06/chart">
            <c:ext xmlns:c16="http://schemas.microsoft.com/office/drawing/2014/chart" uri="{C3380CC4-5D6E-409C-BE32-E72D297353CC}">
              <c16:uniqueId val="{0000000A-B422-45EE-87DC-324A9764F0C3}"/>
            </c:ext>
          </c:extLst>
        </c:ser>
        <c:dLbls>
          <c:showLegendKey val="0"/>
          <c:showVal val="0"/>
          <c:showCatName val="0"/>
          <c:showSerName val="0"/>
          <c:showPercent val="0"/>
          <c:showBubbleSize val="0"/>
        </c:dLbls>
        <c:gapWidth val="100"/>
        <c:overlap val="100"/>
        <c:axId val="493626016"/>
        <c:axId val="4936328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B422-45EE-87DC-324A9764F0C3}"/>
            </c:ext>
          </c:extLst>
        </c:ser>
        <c:dLbls>
          <c:showLegendKey val="0"/>
          <c:showVal val="0"/>
          <c:showCatName val="0"/>
          <c:showSerName val="0"/>
          <c:showPercent val="0"/>
          <c:showBubbleSize val="0"/>
        </c:dLbls>
        <c:marker val="1"/>
        <c:smooth val="0"/>
        <c:axId val="493626016"/>
        <c:axId val="493632808"/>
      </c:lineChart>
      <c:catAx>
        <c:axId val="493626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3632808"/>
        <c:crosses val="autoZero"/>
        <c:auto val="1"/>
        <c:lblAlgn val="ctr"/>
        <c:lblOffset val="100"/>
        <c:tickLblSkip val="1"/>
        <c:tickMarkSkip val="1"/>
        <c:noMultiLvlLbl val="0"/>
      </c:catAx>
      <c:valAx>
        <c:axId val="4936328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626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928</c:v>
                </c:pt>
                <c:pt idx="1">
                  <c:v>854</c:v>
                </c:pt>
                <c:pt idx="2">
                  <c:v>858</c:v>
                </c:pt>
              </c:numCache>
            </c:numRef>
          </c:val>
          <c:extLst xmlns:c16r2="http://schemas.microsoft.com/office/drawing/2015/06/chart">
            <c:ext xmlns:c16="http://schemas.microsoft.com/office/drawing/2014/chart" uri="{C3380CC4-5D6E-409C-BE32-E72D297353CC}">
              <c16:uniqueId val="{00000000-FB54-464E-A29E-D270B57EEC6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83</c:v>
                </c:pt>
                <c:pt idx="1">
                  <c:v>0</c:v>
                </c:pt>
                <c:pt idx="2">
                  <c:v>0</c:v>
                </c:pt>
              </c:numCache>
            </c:numRef>
          </c:val>
          <c:extLst xmlns:c16r2="http://schemas.microsoft.com/office/drawing/2015/06/chart">
            <c:ext xmlns:c16="http://schemas.microsoft.com/office/drawing/2014/chart" uri="{C3380CC4-5D6E-409C-BE32-E72D297353CC}">
              <c16:uniqueId val="{00000001-FB54-464E-A29E-D270B57EEC6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1181</c:v>
                </c:pt>
                <c:pt idx="1">
                  <c:v>1286</c:v>
                </c:pt>
                <c:pt idx="2">
                  <c:v>1049</c:v>
                </c:pt>
              </c:numCache>
            </c:numRef>
          </c:val>
          <c:extLst xmlns:c16r2="http://schemas.microsoft.com/office/drawing/2015/06/chart">
            <c:ext xmlns:c16="http://schemas.microsoft.com/office/drawing/2014/chart" uri="{C3380CC4-5D6E-409C-BE32-E72D297353CC}">
              <c16:uniqueId val="{00000002-FB54-464E-A29E-D270B57EEC6D}"/>
            </c:ext>
          </c:extLst>
        </c:ser>
        <c:dLbls>
          <c:showLegendKey val="0"/>
          <c:showVal val="0"/>
          <c:showCatName val="0"/>
          <c:showSerName val="0"/>
          <c:showPercent val="0"/>
          <c:showBubbleSize val="0"/>
        </c:dLbls>
        <c:gapWidth val="120"/>
        <c:overlap val="100"/>
        <c:axId val="504695072"/>
        <c:axId val="504848784"/>
      </c:barChart>
      <c:catAx>
        <c:axId val="504695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4848784"/>
        <c:crosses val="autoZero"/>
        <c:auto val="1"/>
        <c:lblAlgn val="ctr"/>
        <c:lblOffset val="100"/>
        <c:tickLblSkip val="1"/>
        <c:tickMarkSkip val="1"/>
        <c:noMultiLvlLbl val="0"/>
      </c:catAx>
      <c:valAx>
        <c:axId val="5048487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4695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起債の任意繰上償還を行ったことで元利償還金が</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減少し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元年度に大きな公共投資を行ったことで、公債費の元利償還金が増えることは確実であるが、財政状況が改善しつつある内に</a:t>
          </a:r>
          <a:r>
            <a:rPr kumimoji="1" lang="ja-JP" altLang="ja-JP" sz="1100">
              <a:solidFill>
                <a:schemeClr val="dk1"/>
              </a:solidFill>
              <a:effectLst/>
              <a:latin typeface="+mn-lt"/>
              <a:ea typeface="+mn-ea"/>
              <a:cs typeface="+mn-cs"/>
            </a:rPr>
            <a:t>任意繰上償還及び投資的経費の抑制により財政健全化を図る。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地方債残高は</a:t>
          </a:r>
          <a:r>
            <a:rPr kumimoji="1" lang="ja-JP" altLang="en-US" sz="1100">
              <a:solidFill>
                <a:schemeClr val="dk1"/>
              </a:solidFill>
              <a:effectLst/>
              <a:latin typeface="+mn-lt"/>
              <a:ea typeface="+mn-ea"/>
              <a:cs typeface="+mn-cs"/>
            </a:rPr>
            <a:t>大型公共施設投資により大きく増加した。</a:t>
          </a:r>
          <a:r>
            <a:rPr kumimoji="1" lang="ja-JP" altLang="ja-JP" sz="1100">
              <a:solidFill>
                <a:schemeClr val="dk1"/>
              </a:solidFill>
              <a:effectLst/>
              <a:latin typeface="+mn-lt"/>
              <a:ea typeface="+mn-ea"/>
              <a:cs typeface="+mn-cs"/>
            </a:rPr>
            <a:t>その他の将来負担額の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、また充当可能</a:t>
          </a:r>
          <a:r>
            <a:rPr kumimoji="1" lang="ja-JP" altLang="en-US" sz="1100">
              <a:solidFill>
                <a:schemeClr val="dk1"/>
              </a:solidFill>
              <a:effectLst/>
              <a:latin typeface="+mn-lt"/>
              <a:ea typeface="+mn-ea"/>
              <a:cs typeface="+mn-cs"/>
            </a:rPr>
            <a:t>財源</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により、将来負担比率の見通しは前年度と比較してより</a:t>
          </a:r>
          <a:r>
            <a:rPr kumimoji="1" lang="ja-JP" altLang="en-US" sz="1100">
              <a:solidFill>
                <a:schemeClr val="dk1"/>
              </a:solidFill>
              <a:effectLst/>
              <a:latin typeface="+mn-lt"/>
              <a:ea typeface="+mn-ea"/>
              <a:cs typeface="+mn-cs"/>
            </a:rPr>
            <a:t>悪化し</a:t>
          </a:r>
          <a:r>
            <a:rPr kumimoji="1" lang="ja-JP" altLang="ja-JP" sz="1100">
              <a:solidFill>
                <a:schemeClr val="dk1"/>
              </a:solidFill>
              <a:effectLst/>
              <a:latin typeface="+mn-lt"/>
              <a:ea typeface="+mn-ea"/>
              <a:cs typeface="+mn-cs"/>
            </a:rPr>
            <a:t>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奈良県曽爾村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増額理由</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
          </a:r>
          <a:br>
            <a:rPr kumimoji="1" lang="en-US"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・公共施設の経年劣化による長寿命化事業による財源に充てるため</a:t>
          </a:r>
          <a:r>
            <a:rPr kumimoji="1" lang="ja-JP" altLang="en-US" sz="1200">
              <a:solidFill>
                <a:schemeClr val="dk1"/>
              </a:solidFill>
              <a:effectLst/>
              <a:latin typeface="+mn-lt"/>
              <a:ea typeface="+mn-ea"/>
              <a:cs typeface="+mn-cs"/>
            </a:rPr>
            <a:t>公共施設整備基金を</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2,100</a:t>
          </a:r>
          <a:r>
            <a:rPr kumimoji="1" lang="ja-JP" altLang="ja-JP" sz="1200">
              <a:solidFill>
                <a:schemeClr val="dk1"/>
              </a:solidFill>
              <a:effectLst/>
              <a:latin typeface="+mn-lt"/>
              <a:ea typeface="+mn-ea"/>
              <a:cs typeface="+mn-cs"/>
            </a:rPr>
            <a:t>万円積み立てた一方、</a:t>
          </a:r>
          <a:r>
            <a:rPr kumimoji="1" lang="ja-JP" altLang="en-US" sz="1200">
              <a:solidFill>
                <a:schemeClr val="dk1"/>
              </a:solidFill>
              <a:effectLst/>
              <a:latin typeface="+mn-lt"/>
              <a:ea typeface="+mn-ea"/>
              <a:cs typeface="+mn-cs"/>
            </a:rPr>
            <a:t>小中一貫教育施設整備事業等の大規模公共施設改修事業に充てるため、公共施設整備基金を</a:t>
          </a:r>
          <a:r>
            <a:rPr kumimoji="1" lang="en-US" altLang="ja-JP" sz="1200">
              <a:solidFill>
                <a:schemeClr val="dk1"/>
              </a:solidFill>
              <a:effectLst/>
              <a:latin typeface="+mn-lt"/>
              <a:ea typeface="+mn-ea"/>
              <a:cs typeface="+mn-cs"/>
            </a:rPr>
            <a:t>2</a:t>
          </a:r>
          <a:r>
            <a:rPr kumimoji="1" lang="ja-JP" altLang="en-US"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6,300</a:t>
          </a:r>
          <a:r>
            <a:rPr kumimoji="1" lang="ja-JP" altLang="en-US" sz="1200">
              <a:solidFill>
                <a:schemeClr val="dk1"/>
              </a:solidFill>
              <a:effectLst/>
              <a:latin typeface="+mn-lt"/>
              <a:ea typeface="+mn-ea"/>
              <a:cs typeface="+mn-cs"/>
            </a:rPr>
            <a:t>万円、学校校舎改修基金を</a:t>
          </a:r>
          <a:r>
            <a:rPr kumimoji="1" lang="en-US" altLang="ja-JP" sz="1200">
              <a:solidFill>
                <a:schemeClr val="dk1"/>
              </a:solidFill>
              <a:effectLst/>
              <a:latin typeface="+mn-lt"/>
              <a:ea typeface="+mn-ea"/>
              <a:cs typeface="+mn-cs"/>
            </a:rPr>
            <a:t>1</a:t>
          </a:r>
          <a:r>
            <a:rPr kumimoji="1" lang="ja-JP" altLang="en-US" sz="1200">
              <a:solidFill>
                <a:schemeClr val="dk1"/>
              </a:solidFill>
              <a:effectLst/>
              <a:latin typeface="+mn-lt"/>
              <a:ea typeface="+mn-ea"/>
              <a:cs typeface="+mn-cs"/>
            </a:rPr>
            <a:t>億円</a:t>
          </a:r>
          <a:r>
            <a:rPr kumimoji="1" lang="ja-JP" altLang="ja-JP" sz="1200">
              <a:solidFill>
                <a:schemeClr val="dk1"/>
              </a:solidFill>
              <a:effectLst/>
              <a:latin typeface="+mn-lt"/>
              <a:ea typeface="+mn-ea"/>
              <a:cs typeface="+mn-cs"/>
            </a:rPr>
            <a:t>取り崩したこと等により、基金全体としては</a:t>
          </a:r>
          <a:r>
            <a:rPr kumimoji="1" lang="en-US" altLang="ja-JP" sz="1200">
              <a:solidFill>
                <a:schemeClr val="dk1"/>
              </a:solidFill>
              <a:effectLst/>
              <a:latin typeface="+mn-lt"/>
              <a:ea typeface="+mn-ea"/>
              <a:cs typeface="+mn-cs"/>
            </a:rPr>
            <a:t>2</a:t>
          </a:r>
          <a:r>
            <a:rPr kumimoji="1" lang="ja-JP" altLang="en-US"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3,300</a:t>
          </a:r>
          <a:r>
            <a:rPr kumimoji="1" lang="ja-JP" altLang="ja-JP" sz="1200">
              <a:solidFill>
                <a:schemeClr val="dk1"/>
              </a:solidFill>
              <a:effectLst/>
              <a:latin typeface="+mn-lt"/>
              <a:ea typeface="+mn-ea"/>
              <a:cs typeface="+mn-cs"/>
            </a:rPr>
            <a:t>万円</a:t>
          </a:r>
          <a:r>
            <a:rPr kumimoji="1" lang="ja-JP" altLang="en-US" sz="1200">
              <a:solidFill>
                <a:schemeClr val="dk1"/>
              </a:solidFill>
              <a:effectLst/>
              <a:latin typeface="+mn-lt"/>
              <a:ea typeface="+mn-ea"/>
              <a:cs typeface="+mn-cs"/>
            </a:rPr>
            <a:t>減額となった</a:t>
          </a:r>
          <a:r>
            <a:rPr kumimoji="1" lang="ja-JP" altLang="ja-JP" sz="1200">
              <a:solidFill>
                <a:schemeClr val="dk1"/>
              </a:solidFill>
              <a:effectLst/>
              <a:latin typeface="+mn-lt"/>
              <a:ea typeface="+mn-ea"/>
              <a:cs typeface="+mn-cs"/>
            </a:rPr>
            <a:t>。</a:t>
          </a:r>
          <a:endParaRPr lang="ja-JP" altLang="ja-JP" sz="1600">
            <a:effectLst/>
          </a:endParaRPr>
        </a:p>
        <a:p>
          <a:r>
            <a:rPr kumimoji="1" lang="ja-JP" altLang="ja-JP" sz="1200">
              <a:solidFill>
                <a:schemeClr val="dk1"/>
              </a:solidFill>
              <a:effectLst/>
              <a:latin typeface="+mn-lt"/>
              <a:ea typeface="+mn-ea"/>
              <a:cs typeface="+mn-cs"/>
            </a:rPr>
            <a:t>（今後の方針）</a:t>
          </a:r>
          <a:r>
            <a:rPr kumimoji="1" lang="en-US" altLang="ja-JP" sz="1200">
              <a:solidFill>
                <a:schemeClr val="dk1"/>
              </a:solidFill>
              <a:effectLst/>
              <a:latin typeface="+mn-lt"/>
              <a:ea typeface="+mn-ea"/>
              <a:cs typeface="+mn-cs"/>
            </a:rPr>
            <a:t/>
          </a:r>
          <a:br>
            <a:rPr kumimoji="1" lang="en-US"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・短期的には小中一貫教育に伴う「</a:t>
          </a:r>
          <a:r>
            <a:rPr kumimoji="1" lang="ja-JP" altLang="en-US" sz="1200">
              <a:solidFill>
                <a:schemeClr val="dk1"/>
              </a:solidFill>
              <a:effectLst/>
              <a:latin typeface="+mn-lt"/>
              <a:ea typeface="+mn-ea"/>
              <a:cs typeface="+mn-cs"/>
            </a:rPr>
            <a:t>公共施設整備</a:t>
          </a:r>
          <a:r>
            <a:rPr kumimoji="1" lang="ja-JP" altLang="ja-JP" sz="1200">
              <a:solidFill>
                <a:schemeClr val="dk1"/>
              </a:solidFill>
              <a:effectLst/>
              <a:latin typeface="+mn-lt"/>
              <a:ea typeface="+mn-ea"/>
              <a:cs typeface="+mn-cs"/>
            </a:rPr>
            <a:t>基金」の取崩しにより基金全体額が減額して</a:t>
          </a:r>
          <a:r>
            <a:rPr kumimoji="1" lang="ja-JP" altLang="en-US" sz="1200">
              <a:solidFill>
                <a:schemeClr val="dk1"/>
              </a:solidFill>
              <a:effectLst/>
              <a:latin typeface="+mn-lt"/>
              <a:ea typeface="+mn-ea"/>
              <a:cs typeface="+mn-cs"/>
            </a:rPr>
            <a:t>いる。</a:t>
          </a:r>
          <a:r>
            <a:rPr kumimoji="1" lang="ja-JP" altLang="ja-JP" sz="1200">
              <a:solidFill>
                <a:schemeClr val="dk1"/>
              </a:solidFill>
              <a:effectLst/>
              <a:latin typeface="+mn-lt"/>
              <a:ea typeface="+mn-ea"/>
              <a:cs typeface="+mn-cs"/>
            </a:rPr>
            <a:t>また複数の公共施設について長寿命化事業を実施しなければならないこと</a:t>
          </a:r>
          <a:r>
            <a:rPr kumimoji="1" lang="ja-JP" altLang="en-US" sz="1200">
              <a:solidFill>
                <a:schemeClr val="dk1"/>
              </a:solidFill>
              <a:effectLst/>
              <a:latin typeface="+mn-lt"/>
              <a:ea typeface="+mn-ea"/>
              <a:cs typeface="+mn-cs"/>
            </a:rPr>
            <a:t>などから</a:t>
          </a:r>
          <a:r>
            <a:rPr kumimoji="1" lang="ja-JP" altLang="ja-JP" sz="1200">
              <a:solidFill>
                <a:schemeClr val="dk1"/>
              </a:solidFill>
              <a:effectLst/>
              <a:latin typeface="+mn-lt"/>
              <a:ea typeface="+mn-ea"/>
              <a:cs typeface="+mn-cs"/>
            </a:rPr>
            <a:t>、中長期的には</a:t>
          </a:r>
          <a:r>
            <a:rPr kumimoji="1" lang="ja-JP" altLang="en-US" sz="1200">
              <a:solidFill>
                <a:schemeClr val="dk1"/>
              </a:solidFill>
              <a:effectLst/>
              <a:latin typeface="+mn-lt"/>
              <a:ea typeface="+mn-ea"/>
              <a:cs typeface="+mn-cs"/>
            </a:rPr>
            <a:t>少しずつ</a:t>
          </a:r>
          <a:r>
            <a:rPr kumimoji="1" lang="ja-JP" altLang="ja-JP" sz="1200">
              <a:solidFill>
                <a:schemeClr val="dk1"/>
              </a:solidFill>
              <a:effectLst/>
              <a:latin typeface="+mn-lt"/>
              <a:ea typeface="+mn-ea"/>
              <a:cs typeface="+mn-cs"/>
            </a:rPr>
            <a:t>減額していくものと思われる。</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（基金の使途）</a:t>
          </a:r>
          <a:endParaRPr lang="ja-JP" altLang="ja-JP" sz="1600">
            <a:effectLst/>
          </a:endParaRPr>
        </a:p>
        <a:p>
          <a:r>
            <a:rPr kumimoji="1" lang="ja-JP" altLang="ja-JP" sz="1200">
              <a:solidFill>
                <a:schemeClr val="dk1"/>
              </a:solidFill>
              <a:effectLst/>
              <a:latin typeface="+mn-lt"/>
              <a:ea typeface="+mn-ea"/>
              <a:cs typeface="+mn-cs"/>
            </a:rPr>
            <a:t>・公共施設整備基金：公共施設の整備等の推進</a:t>
          </a:r>
          <a:r>
            <a:rPr kumimoji="1" lang="en-US" altLang="ja-JP" sz="1200">
              <a:solidFill>
                <a:schemeClr val="dk1"/>
              </a:solidFill>
              <a:effectLst/>
              <a:latin typeface="+mn-lt"/>
              <a:ea typeface="+mn-ea"/>
              <a:cs typeface="+mn-cs"/>
            </a:rPr>
            <a:t/>
          </a:r>
          <a:br>
            <a:rPr kumimoji="1" lang="en-US"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・ふるさと創生事業基金：産業等を活かした独創的な村づくり事業の創設</a:t>
          </a:r>
          <a:r>
            <a:rPr kumimoji="1" lang="en-US" altLang="ja-JP" sz="1200">
              <a:solidFill>
                <a:schemeClr val="dk1"/>
              </a:solidFill>
              <a:effectLst/>
              <a:latin typeface="+mn-lt"/>
              <a:ea typeface="+mn-ea"/>
              <a:cs typeface="+mn-cs"/>
            </a:rPr>
            <a:t/>
          </a:r>
          <a:br>
            <a:rPr kumimoji="1" lang="en-US"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・ふるさと曽爾村元気推進基金：自然環境・景観の保護、伝統文化の伝承、産業振興、若者定住の促進、住民福祉の向上を推進</a:t>
          </a:r>
          <a:r>
            <a:rPr kumimoji="1" lang="en-US" altLang="ja-JP" sz="1200">
              <a:solidFill>
                <a:schemeClr val="dk1"/>
              </a:solidFill>
              <a:effectLst/>
              <a:latin typeface="+mn-lt"/>
              <a:ea typeface="+mn-ea"/>
              <a:cs typeface="+mn-cs"/>
            </a:rPr>
            <a:t/>
          </a:r>
          <a:br>
            <a:rPr kumimoji="1" lang="en-US"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・地域振興基金：福祉活動の促進及び快適な生活環境の形成</a:t>
          </a:r>
          <a:r>
            <a:rPr kumimoji="1" lang="en-US" altLang="ja-JP" sz="1200">
              <a:solidFill>
                <a:schemeClr val="dk1"/>
              </a:solidFill>
              <a:effectLst/>
              <a:latin typeface="+mn-lt"/>
              <a:ea typeface="+mn-ea"/>
              <a:cs typeface="+mn-cs"/>
            </a:rPr>
            <a:t/>
          </a:r>
          <a:br>
            <a:rPr kumimoji="1" lang="en-US"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観光施設整備基金</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観光施設</a:t>
          </a:r>
          <a:r>
            <a:rPr kumimoji="1" lang="ja-JP" altLang="ja-JP" sz="1200">
              <a:solidFill>
                <a:schemeClr val="dk1"/>
              </a:solidFill>
              <a:effectLst/>
              <a:latin typeface="+mn-lt"/>
              <a:ea typeface="+mn-ea"/>
              <a:cs typeface="+mn-cs"/>
            </a:rPr>
            <a:t>の</a:t>
          </a:r>
          <a:r>
            <a:rPr kumimoji="1" lang="ja-JP" altLang="en-US" sz="1200">
              <a:solidFill>
                <a:schemeClr val="dk1"/>
              </a:solidFill>
              <a:effectLst/>
              <a:latin typeface="+mn-lt"/>
              <a:ea typeface="+mn-ea"/>
              <a:cs typeface="+mn-cs"/>
            </a:rPr>
            <a:t>補修、機器整備</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増減理由）</a:t>
          </a:r>
          <a:r>
            <a:rPr kumimoji="1" lang="en-US" altLang="ja-JP" sz="1200">
              <a:solidFill>
                <a:schemeClr val="dk1"/>
              </a:solidFill>
              <a:effectLst/>
              <a:latin typeface="+mn-lt"/>
              <a:ea typeface="+mn-ea"/>
              <a:cs typeface="+mn-cs"/>
            </a:rPr>
            <a:t/>
          </a:r>
          <a:br>
            <a:rPr kumimoji="1" lang="en-US"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・公共施設整備基金：</a:t>
          </a:r>
          <a:r>
            <a:rPr kumimoji="1" lang="ja-JP" altLang="ja-JP" sz="1100">
              <a:solidFill>
                <a:schemeClr val="dk1"/>
              </a:solidFill>
              <a:effectLst/>
              <a:latin typeface="+mn-lt"/>
              <a:ea typeface="+mn-ea"/>
              <a:cs typeface="+mn-cs"/>
            </a:rPr>
            <a:t>小中一貫教育施設整備事業等の大規模公共施設改修事業に充てるため、</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6,300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取崩したことによる減少</a:t>
          </a:r>
          <a:endParaRPr kumimoji="1" lang="en-US" altLang="ja-JP" sz="11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・ふるさと曽爾村元気推進基金：ふるさと納税寄附金</a:t>
          </a:r>
          <a:r>
            <a:rPr kumimoji="1" lang="ja-JP" altLang="en-US" sz="1200">
              <a:solidFill>
                <a:schemeClr val="dk1"/>
              </a:solidFill>
              <a:effectLst/>
              <a:latin typeface="+mn-lt"/>
              <a:ea typeface="+mn-ea"/>
              <a:cs typeface="+mn-cs"/>
            </a:rPr>
            <a:t>により</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2,000</a:t>
          </a:r>
          <a:r>
            <a:rPr kumimoji="1" lang="ja-JP" altLang="ja-JP" sz="1200">
              <a:solidFill>
                <a:schemeClr val="dk1"/>
              </a:solidFill>
              <a:effectLst/>
              <a:latin typeface="+mn-lt"/>
              <a:ea typeface="+mn-ea"/>
              <a:cs typeface="+mn-cs"/>
            </a:rPr>
            <a:t>万円積み立てたことにより増加</a:t>
          </a:r>
          <a:r>
            <a:rPr kumimoji="1" lang="en-US" altLang="ja-JP" sz="1200">
              <a:solidFill>
                <a:schemeClr val="dk1"/>
              </a:solidFill>
              <a:effectLst/>
              <a:latin typeface="+mn-lt"/>
              <a:ea typeface="+mn-ea"/>
              <a:cs typeface="+mn-cs"/>
            </a:rPr>
            <a:t/>
          </a:r>
          <a:br>
            <a:rPr kumimoji="1" lang="en-US"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観光施設整備基金</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観光施設修繕</a:t>
          </a:r>
          <a:r>
            <a:rPr kumimoji="1" lang="ja-JP" altLang="ja-JP" sz="1200">
              <a:solidFill>
                <a:schemeClr val="dk1"/>
              </a:solidFill>
              <a:effectLst/>
              <a:latin typeface="+mn-lt"/>
              <a:ea typeface="+mn-ea"/>
              <a:cs typeface="+mn-cs"/>
            </a:rPr>
            <a:t>事業の財源として</a:t>
          </a:r>
          <a:r>
            <a:rPr kumimoji="1" lang="en-US" altLang="ja-JP" sz="1200">
              <a:solidFill>
                <a:schemeClr val="dk1"/>
              </a:solidFill>
              <a:effectLst/>
              <a:latin typeface="+mn-lt"/>
              <a:ea typeface="+mn-ea"/>
              <a:cs typeface="+mn-cs"/>
            </a:rPr>
            <a:t>400</a:t>
          </a:r>
          <a:r>
            <a:rPr kumimoji="1" lang="ja-JP" altLang="ja-JP" sz="1200">
              <a:solidFill>
                <a:schemeClr val="dk1"/>
              </a:solidFill>
              <a:effectLst/>
              <a:latin typeface="+mn-lt"/>
              <a:ea typeface="+mn-ea"/>
              <a:cs typeface="+mn-cs"/>
            </a:rPr>
            <a:t>万円取り崩したことにより減少</a:t>
          </a:r>
          <a:endParaRPr lang="ja-JP" altLang="ja-JP" sz="1600">
            <a:effectLst/>
          </a:endParaRPr>
        </a:p>
        <a:p>
          <a:r>
            <a:rPr kumimoji="1" lang="ja-JP" altLang="ja-JP" sz="1200">
              <a:solidFill>
                <a:schemeClr val="dk1"/>
              </a:solidFill>
              <a:effectLst/>
              <a:latin typeface="+mn-lt"/>
              <a:ea typeface="+mn-ea"/>
              <a:cs typeface="+mn-cs"/>
            </a:rPr>
            <a:t>（今後の方針）</a:t>
          </a:r>
          <a:r>
            <a:rPr kumimoji="1" lang="en-US" altLang="ja-JP" sz="1200">
              <a:solidFill>
                <a:schemeClr val="dk1"/>
              </a:solidFill>
              <a:effectLst/>
              <a:latin typeface="+mn-lt"/>
              <a:ea typeface="+mn-ea"/>
              <a:cs typeface="+mn-cs"/>
            </a:rPr>
            <a:t/>
          </a:r>
          <a:br>
            <a:rPr kumimoji="1" lang="en-US"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・公共施設整備基金：</a:t>
          </a:r>
          <a:r>
            <a:rPr kumimoji="1" lang="ja-JP" altLang="en-US"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2</a:t>
          </a:r>
          <a:r>
            <a:rPr kumimoji="1" lang="ja-JP" altLang="en-US" sz="1200">
              <a:solidFill>
                <a:schemeClr val="dk1"/>
              </a:solidFill>
              <a:effectLst/>
              <a:latin typeface="+mn-lt"/>
              <a:ea typeface="+mn-ea"/>
              <a:cs typeface="+mn-cs"/>
            </a:rPr>
            <a:t>年度</a:t>
          </a:r>
          <a:r>
            <a:rPr kumimoji="1" lang="ja-JP" altLang="ja-JP" sz="1200">
              <a:solidFill>
                <a:schemeClr val="dk1"/>
              </a:solidFill>
              <a:effectLst/>
              <a:latin typeface="+mn-lt"/>
              <a:ea typeface="+mn-ea"/>
              <a:cs typeface="+mn-cs"/>
            </a:rPr>
            <a:t>以降に実施予定の公共施設長寿命化事業</a:t>
          </a:r>
          <a:r>
            <a:rPr kumimoji="1" lang="ja-JP" altLang="en-US" sz="1200">
              <a:solidFill>
                <a:schemeClr val="dk1"/>
              </a:solidFill>
              <a:effectLst/>
              <a:latin typeface="+mn-lt"/>
              <a:ea typeface="+mn-ea"/>
              <a:cs typeface="+mn-cs"/>
            </a:rPr>
            <a:t>、旧小学校の跡地活用</a:t>
          </a:r>
          <a:r>
            <a:rPr kumimoji="1" lang="ja-JP" altLang="ja-JP" sz="1200">
              <a:solidFill>
                <a:schemeClr val="dk1"/>
              </a:solidFill>
              <a:effectLst/>
              <a:latin typeface="+mn-lt"/>
              <a:ea typeface="+mn-ea"/>
              <a:cs typeface="+mn-cs"/>
            </a:rPr>
            <a:t>の財源として毎年</a:t>
          </a:r>
          <a:r>
            <a:rPr kumimoji="1" lang="en-US" altLang="ja-JP" sz="1200">
              <a:solidFill>
                <a:schemeClr val="dk1"/>
              </a:solidFill>
              <a:effectLst/>
              <a:latin typeface="+mn-lt"/>
              <a:ea typeface="+mn-ea"/>
              <a:cs typeface="+mn-cs"/>
            </a:rPr>
            <a:t>7,000</a:t>
          </a:r>
          <a:r>
            <a:rPr kumimoji="1" lang="ja-JP" altLang="ja-JP" sz="1200">
              <a:solidFill>
                <a:schemeClr val="dk1"/>
              </a:solidFill>
              <a:effectLst/>
              <a:latin typeface="+mn-lt"/>
              <a:ea typeface="+mn-ea"/>
              <a:cs typeface="+mn-cs"/>
            </a:rPr>
            <a:t>万円程度積立予定</a:t>
          </a:r>
          <a:r>
            <a:rPr kumimoji="1" lang="en-US" altLang="ja-JP" sz="1200">
              <a:solidFill>
                <a:schemeClr val="dk1"/>
              </a:solidFill>
              <a:effectLst/>
              <a:latin typeface="+mn-lt"/>
              <a:ea typeface="+mn-ea"/>
              <a:cs typeface="+mn-cs"/>
            </a:rPr>
            <a:t/>
          </a:r>
          <a:br>
            <a:rPr kumimoji="1" lang="en-US"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・ふるさと曽爾村元気推進基金：曽爾高原の保全管理、曽爾の獅子舞の伝承、若者の定住促進、防災備備品の購入等の財源として、ふるさと納税寄附金額に応じて毎年</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積立予定</a:t>
          </a:r>
          <a:r>
            <a:rPr kumimoji="1" lang="en-US" altLang="ja-JP" sz="1200">
              <a:solidFill>
                <a:schemeClr val="dk1"/>
              </a:solidFill>
              <a:effectLst/>
              <a:latin typeface="+mn-lt"/>
              <a:ea typeface="+mn-ea"/>
              <a:cs typeface="+mn-cs"/>
            </a:rPr>
            <a:t/>
          </a:r>
          <a:br>
            <a:rPr kumimoji="1" lang="en-US"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地域振興</a:t>
          </a:r>
          <a:r>
            <a:rPr kumimoji="1" lang="ja-JP" altLang="ja-JP" sz="1200">
              <a:solidFill>
                <a:schemeClr val="dk1"/>
              </a:solidFill>
              <a:effectLst/>
              <a:latin typeface="+mn-lt"/>
              <a:ea typeface="+mn-ea"/>
              <a:cs typeface="+mn-cs"/>
            </a:rPr>
            <a:t>基金：</a:t>
          </a:r>
          <a:r>
            <a:rPr kumimoji="1" lang="ja-JP" altLang="en-US" sz="1200">
              <a:solidFill>
                <a:schemeClr val="dk1"/>
              </a:solidFill>
              <a:effectLst/>
              <a:latin typeface="+mn-lt"/>
              <a:ea typeface="+mn-ea"/>
              <a:cs typeface="+mn-cs"/>
            </a:rPr>
            <a:t>善意銀行として扱っていた預金</a:t>
          </a:r>
          <a:r>
            <a:rPr kumimoji="1" lang="en-US" altLang="ja-JP" sz="1200">
              <a:solidFill>
                <a:schemeClr val="dk1"/>
              </a:solidFill>
              <a:effectLst/>
              <a:latin typeface="+mn-lt"/>
              <a:ea typeface="+mn-ea"/>
              <a:cs typeface="+mn-cs"/>
            </a:rPr>
            <a:t>2,600</a:t>
          </a:r>
          <a:r>
            <a:rPr kumimoji="1" lang="ja-JP" altLang="en-US" sz="1200">
              <a:solidFill>
                <a:schemeClr val="dk1"/>
              </a:solidFill>
              <a:effectLst/>
              <a:latin typeface="+mn-lt"/>
              <a:ea typeface="+mn-ea"/>
              <a:cs typeface="+mn-cs"/>
            </a:rPr>
            <a:t>万を積立し村の地域福祉に活用するため、毎年</a:t>
          </a:r>
          <a:r>
            <a:rPr kumimoji="1" lang="en-US" altLang="ja-JP" sz="1200">
              <a:solidFill>
                <a:schemeClr val="dk1"/>
              </a:solidFill>
              <a:effectLst/>
              <a:latin typeface="+mn-lt"/>
              <a:ea typeface="+mn-ea"/>
              <a:cs typeface="+mn-cs"/>
            </a:rPr>
            <a:t>200</a:t>
          </a:r>
          <a:r>
            <a:rPr kumimoji="1" lang="ja-JP" altLang="en-US" sz="1200">
              <a:solidFill>
                <a:schemeClr val="dk1"/>
              </a:solidFill>
              <a:effectLst/>
              <a:latin typeface="+mn-lt"/>
              <a:ea typeface="+mn-ea"/>
              <a:cs typeface="+mn-cs"/>
            </a:rPr>
            <a:t>万円程度取り崩す予定。</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31</a:t>
          </a:r>
          <a:r>
            <a:rPr kumimoji="1" lang="ja-JP" altLang="ja-JP" sz="1200">
              <a:solidFill>
                <a:schemeClr val="dk1"/>
              </a:solidFill>
              <a:effectLst/>
              <a:latin typeface="+mn-lt"/>
              <a:ea typeface="+mn-ea"/>
              <a:cs typeface="+mn-cs"/>
            </a:rPr>
            <a:t>年度に予定されている小中学校</a:t>
          </a:r>
          <a:r>
            <a:rPr kumimoji="1" lang="ja-JP" altLang="en-US" sz="1200">
              <a:solidFill>
                <a:schemeClr val="dk1"/>
              </a:solidFill>
              <a:effectLst/>
              <a:latin typeface="+mn-lt"/>
              <a:ea typeface="+mn-ea"/>
              <a:cs typeface="+mn-cs"/>
            </a:rPr>
            <a:t>　　</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統合事業で中学校改修工事等に必要となる財源として、平成</a:t>
          </a:r>
          <a:r>
            <a:rPr kumimoji="1" lang="en-US" altLang="ja-JP" sz="1200">
              <a:solidFill>
                <a:schemeClr val="dk1"/>
              </a:solidFill>
              <a:effectLst/>
              <a:latin typeface="+mn-lt"/>
              <a:ea typeface="+mn-ea"/>
              <a:cs typeface="+mn-cs"/>
            </a:rPr>
            <a:t>31</a:t>
          </a:r>
          <a:r>
            <a:rPr kumimoji="1" lang="ja-JP" altLang="ja-JP" sz="1200">
              <a:solidFill>
                <a:schemeClr val="dk1"/>
              </a:solidFill>
              <a:effectLst/>
              <a:latin typeface="+mn-lt"/>
              <a:ea typeface="+mn-ea"/>
              <a:cs typeface="+mn-cs"/>
            </a:rPr>
            <a:t>年度に全額取り崩し予定</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r>
            <a:rPr kumimoji="1" lang="en-US" altLang="ja-JP" sz="1200">
              <a:solidFill>
                <a:schemeClr val="dk1"/>
              </a:solidFill>
              <a:effectLst/>
              <a:latin typeface="+mn-lt"/>
              <a:ea typeface="+mn-ea"/>
              <a:cs typeface="+mn-cs"/>
            </a:rPr>
            <a:t/>
          </a:r>
          <a:br>
            <a:rPr kumimoji="1" lang="en-US"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・預金利子の積立</a:t>
          </a:r>
          <a:endParaRPr lang="ja-JP" altLang="ja-JP" sz="1600">
            <a:effectLst/>
          </a:endParaRPr>
        </a:p>
        <a:p>
          <a:r>
            <a:rPr kumimoji="1" lang="ja-JP" altLang="ja-JP" sz="1200">
              <a:solidFill>
                <a:schemeClr val="dk1"/>
              </a:solidFill>
              <a:effectLst/>
              <a:latin typeface="+mn-lt"/>
              <a:ea typeface="+mn-ea"/>
              <a:cs typeface="+mn-cs"/>
            </a:rPr>
            <a:t>（今後の方針）</a:t>
          </a:r>
          <a:r>
            <a:rPr kumimoji="1" lang="en-US" altLang="ja-JP" sz="1200">
              <a:solidFill>
                <a:schemeClr val="dk1"/>
              </a:solidFill>
              <a:effectLst/>
              <a:latin typeface="+mn-lt"/>
              <a:ea typeface="+mn-ea"/>
              <a:cs typeface="+mn-cs"/>
            </a:rPr>
            <a:t/>
          </a:r>
          <a:br>
            <a:rPr kumimoji="1" lang="en-US"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・現在は</a:t>
          </a:r>
          <a:r>
            <a:rPr kumimoji="1" lang="en-US" altLang="ja-JP" sz="1200">
              <a:solidFill>
                <a:schemeClr val="dk1"/>
              </a:solidFill>
              <a:effectLst/>
              <a:latin typeface="+mn-lt"/>
              <a:ea typeface="+mn-ea"/>
              <a:cs typeface="+mn-cs"/>
            </a:rPr>
            <a:t>8</a:t>
          </a:r>
          <a:r>
            <a:rPr kumimoji="1" lang="ja-JP" altLang="ja-JP" sz="1200">
              <a:solidFill>
                <a:schemeClr val="dk1"/>
              </a:solidFill>
              <a:effectLst/>
              <a:latin typeface="+mn-lt"/>
              <a:ea typeface="+mn-ea"/>
              <a:cs typeface="+mn-cs"/>
            </a:rPr>
            <a:t>億円以上の基金を保有しているが、今後の地方交付税の減額や大規模災害への備え、公共施設大規模改修の財源を確保するためのものである。今後は現状残高を維持し、取り崩しを行い残高が減少する以外は、利子積立金を除き新たな積立を行う予定はない。</a:t>
          </a:r>
          <a:endParaRPr lang="ja-JP" altLang="ja-JP" sz="16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（増減理由）</a:t>
          </a:r>
          <a:r>
            <a:rPr kumimoji="1" lang="en-US" altLang="ja-JP" sz="1200">
              <a:solidFill>
                <a:schemeClr val="dk1"/>
              </a:solidFill>
              <a:effectLst/>
              <a:latin typeface="+mn-lt"/>
              <a:ea typeface="+mn-ea"/>
              <a:cs typeface="+mn-cs"/>
            </a:rPr>
            <a:t/>
          </a:r>
          <a:br>
            <a:rPr kumimoji="1" lang="en-US"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預金利子の積立</a:t>
          </a:r>
          <a:endParaRPr lang="ja-JP" altLang="ja-JP" sz="1200">
            <a:effectLst/>
          </a:endParaRPr>
        </a:p>
        <a:p>
          <a:r>
            <a:rPr kumimoji="1" lang="ja-JP" altLang="ja-JP" sz="1200">
              <a:solidFill>
                <a:schemeClr val="dk1"/>
              </a:solidFill>
              <a:effectLst/>
              <a:latin typeface="+mn-lt"/>
              <a:ea typeface="+mn-ea"/>
              <a:cs typeface="+mn-cs"/>
            </a:rPr>
            <a:t>（今後の方針）</a:t>
          </a:r>
          <a:r>
            <a:rPr kumimoji="1" lang="en-US" altLang="ja-JP" sz="1200">
              <a:solidFill>
                <a:schemeClr val="dk1"/>
              </a:solidFill>
              <a:effectLst/>
              <a:latin typeface="+mn-lt"/>
              <a:ea typeface="+mn-ea"/>
              <a:cs typeface="+mn-cs"/>
            </a:rPr>
            <a:t/>
          </a:r>
          <a:br>
            <a:rPr kumimoji="1" lang="en-US"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過去の高利率の起債については定時償還の完了、借換えや任意繰上償還の実施により概ね返済し終えたが、今後は実質公債費比率等財政状況を分析しながら、財政健全化を図るため、必要に応じて基金に積み立て任意繰上償還を行っていく。</a:t>
          </a:r>
          <a:endParaRPr lang="ja-JP" altLang="ja-JP" sz="16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1,427
1,411
47.76
3,029,192
2,953,572
58,014
1,166,942
2,510,875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人口の減少や少子高齢化に加え、基幹産業であった林業の不振等により財政基盤が弱く、指数は</a:t>
          </a:r>
          <a:r>
            <a:rPr kumimoji="1" lang="en-US" altLang="ja-JP" sz="1100">
              <a:solidFill>
                <a:schemeClr val="dk1"/>
              </a:solidFill>
              <a:effectLst/>
              <a:latin typeface="+mn-lt"/>
              <a:ea typeface="+mn-ea"/>
              <a:cs typeface="+mn-cs"/>
            </a:rPr>
            <a:t>0.13</a:t>
          </a:r>
          <a:r>
            <a:rPr kumimoji="1" lang="ja-JP" altLang="ja-JP" sz="1100">
              <a:solidFill>
                <a:schemeClr val="dk1"/>
              </a:solidFill>
              <a:effectLst/>
              <a:latin typeface="+mn-lt"/>
              <a:ea typeface="+mn-ea"/>
              <a:cs typeface="+mn-cs"/>
            </a:rPr>
            <a:t>と類似団体平均を下回っている。今後も引き続き、歳入では徴収業務の強化、また歳出では投資的経費の抑制や義務的経費の削減に努めながら、総合計画を中心とした各分野の計画の両立に努め、健全財政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102447</xdr:rowOff>
    </xdr:from>
    <xdr:to>
      <xdr:col>23</xdr:col>
      <xdr:colOff>133350</xdr:colOff>
      <xdr:row>45</xdr:row>
      <xdr:rowOff>17780</xdr:rowOff>
    </xdr:to>
    <xdr:cxnSp macro="">
      <xdr:nvCxnSpPr>
        <xdr:cNvPr id="63" name="直線コネクタ 62"/>
        <xdr:cNvCxnSpPr/>
      </xdr:nvCxnSpPr>
      <xdr:spPr>
        <a:xfrm flipV="1">
          <a:off x="4953000" y="6446097"/>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4"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5" name="直線コネクタ 64"/>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17374</xdr:rowOff>
    </xdr:from>
    <xdr:ext cx="762000" cy="259045"/>
    <xdr:sp macro="" textlink="">
      <xdr:nvSpPr>
        <xdr:cNvPr id="66" name="財政力最大値テキスト"/>
        <xdr:cNvSpPr txBox="1"/>
      </xdr:nvSpPr>
      <xdr:spPr>
        <a:xfrm>
          <a:off x="5041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102447</xdr:rowOff>
    </xdr:from>
    <xdr:to>
      <xdr:col>24</xdr:col>
      <xdr:colOff>12700</xdr:colOff>
      <xdr:row>37</xdr:row>
      <xdr:rowOff>102447</xdr:rowOff>
    </xdr:to>
    <xdr:cxnSp macro="">
      <xdr:nvCxnSpPr>
        <xdr:cNvPr id="67" name="直線コネクタ 66"/>
        <xdr:cNvCxnSpPr/>
      </xdr:nvCxnSpPr>
      <xdr:spPr>
        <a:xfrm>
          <a:off x="4864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140970</xdr:rowOff>
    </xdr:from>
    <xdr:to>
      <xdr:col>23</xdr:col>
      <xdr:colOff>133350</xdr:colOff>
      <xdr:row>44</xdr:row>
      <xdr:rowOff>140970</xdr:rowOff>
    </xdr:to>
    <xdr:cxnSp macro="">
      <xdr:nvCxnSpPr>
        <xdr:cNvPr id="68" name="直線コネクタ 67"/>
        <xdr:cNvCxnSpPr/>
      </xdr:nvCxnSpPr>
      <xdr:spPr>
        <a:xfrm>
          <a:off x="4114800" y="76847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66481</xdr:rowOff>
    </xdr:from>
    <xdr:ext cx="762000" cy="259045"/>
    <xdr:sp macro="" textlink="">
      <xdr:nvSpPr>
        <xdr:cNvPr id="69" name="財政力平均値テキスト"/>
        <xdr:cNvSpPr txBox="1"/>
      </xdr:nvSpPr>
      <xdr:spPr>
        <a:xfrm>
          <a:off x="5041900" y="7438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140970</xdr:rowOff>
    </xdr:from>
    <xdr:to>
      <xdr:col>19</xdr:col>
      <xdr:colOff>133350</xdr:colOff>
      <xdr:row>44</xdr:row>
      <xdr:rowOff>149013</xdr:rowOff>
    </xdr:to>
    <xdr:cxnSp macro="">
      <xdr:nvCxnSpPr>
        <xdr:cNvPr id="71" name="直線コネクタ 70"/>
        <xdr:cNvCxnSpPr/>
      </xdr:nvCxnSpPr>
      <xdr:spPr>
        <a:xfrm flipV="1">
          <a:off x="3225800" y="76847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161731</xdr:rowOff>
    </xdr:from>
    <xdr:ext cx="736600" cy="259045"/>
    <xdr:sp macro="" textlink="">
      <xdr:nvSpPr>
        <xdr:cNvPr id="73" name="テキスト ボックス 72"/>
        <xdr:cNvSpPr txBox="1"/>
      </xdr:nvSpPr>
      <xdr:spPr>
        <a:xfrm>
          <a:off x="3733800" y="736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149013</xdr:rowOff>
    </xdr:from>
    <xdr:to>
      <xdr:col>15</xdr:col>
      <xdr:colOff>82550</xdr:colOff>
      <xdr:row>44</xdr:row>
      <xdr:rowOff>149013</xdr:rowOff>
    </xdr:to>
    <xdr:cxnSp macro="">
      <xdr:nvCxnSpPr>
        <xdr:cNvPr id="74" name="直線コネクタ 73"/>
        <xdr:cNvCxnSpPr/>
      </xdr:nvCxnSpPr>
      <xdr:spPr>
        <a:xfrm>
          <a:off x="2336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49954</xdr:rowOff>
    </xdr:from>
    <xdr:to>
      <xdr:col>15</xdr:col>
      <xdr:colOff>133350</xdr:colOff>
      <xdr:row>44</xdr:row>
      <xdr:rowOff>151554</xdr:rowOff>
    </xdr:to>
    <xdr:sp macro="" textlink="">
      <xdr:nvSpPr>
        <xdr:cNvPr id="75" name="フローチャート: 判断 74"/>
        <xdr:cNvSpPr/>
      </xdr:nvSpPr>
      <xdr:spPr>
        <a:xfrm>
          <a:off x="3175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161731</xdr:rowOff>
    </xdr:from>
    <xdr:ext cx="762000" cy="259045"/>
    <xdr:sp macro="" textlink="">
      <xdr:nvSpPr>
        <xdr:cNvPr id="76" name="テキスト ボックス 75"/>
        <xdr:cNvSpPr txBox="1"/>
      </xdr:nvSpPr>
      <xdr:spPr>
        <a:xfrm>
          <a:off x="28448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149013</xdr:rowOff>
    </xdr:from>
    <xdr:to>
      <xdr:col>11</xdr:col>
      <xdr:colOff>31750</xdr:colOff>
      <xdr:row>44</xdr:row>
      <xdr:rowOff>149013</xdr:rowOff>
    </xdr:to>
    <xdr:cxnSp macro="">
      <xdr:nvCxnSpPr>
        <xdr:cNvPr id="77" name="直線コネクタ 76"/>
        <xdr:cNvCxnSpPr/>
      </xdr:nvCxnSpPr>
      <xdr:spPr>
        <a:xfrm>
          <a:off x="1447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49954</xdr:rowOff>
    </xdr:from>
    <xdr:to>
      <xdr:col>11</xdr:col>
      <xdr:colOff>82550</xdr:colOff>
      <xdr:row>44</xdr:row>
      <xdr:rowOff>151554</xdr:rowOff>
    </xdr:to>
    <xdr:sp macro="" textlink="">
      <xdr:nvSpPr>
        <xdr:cNvPr id="78" name="フローチャート: 判断 77"/>
        <xdr:cNvSpPr/>
      </xdr:nvSpPr>
      <xdr:spPr>
        <a:xfrm>
          <a:off x="2286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161731</xdr:rowOff>
    </xdr:from>
    <xdr:ext cx="762000" cy="259045"/>
    <xdr:sp macro="" textlink="">
      <xdr:nvSpPr>
        <xdr:cNvPr id="79" name="テキスト ボックス 78"/>
        <xdr:cNvSpPr txBox="1"/>
      </xdr:nvSpPr>
      <xdr:spPr>
        <a:xfrm>
          <a:off x="19558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17780</xdr:rowOff>
    </xdr:from>
    <xdr:to>
      <xdr:col>7</xdr:col>
      <xdr:colOff>31750</xdr:colOff>
      <xdr:row>44</xdr:row>
      <xdr:rowOff>119380</xdr:rowOff>
    </xdr:to>
    <xdr:sp macro="" textlink="">
      <xdr:nvSpPr>
        <xdr:cNvPr id="80" name="フローチャート: 判断 79"/>
        <xdr:cNvSpPr/>
      </xdr:nvSpPr>
      <xdr:spPr>
        <a:xfrm>
          <a:off x="1397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129557</xdr:rowOff>
    </xdr:from>
    <xdr:ext cx="762000" cy="259045"/>
    <xdr:sp macro="" textlink="">
      <xdr:nvSpPr>
        <xdr:cNvPr id="81" name="テキスト ボックス 80"/>
        <xdr:cNvSpPr txBox="1"/>
      </xdr:nvSpPr>
      <xdr:spPr>
        <a:xfrm>
          <a:off x="1066800" y="733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90170</xdr:rowOff>
    </xdr:from>
    <xdr:to>
      <xdr:col>23</xdr:col>
      <xdr:colOff>184150</xdr:colOff>
      <xdr:row>45</xdr:row>
      <xdr:rowOff>20320</xdr:rowOff>
    </xdr:to>
    <xdr:sp macro="" textlink="">
      <xdr:nvSpPr>
        <xdr:cNvPr id="87" name="楕円 86"/>
        <xdr:cNvSpPr/>
      </xdr:nvSpPr>
      <xdr:spPr>
        <a:xfrm>
          <a:off x="49022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9330</xdr:rowOff>
    </xdr:from>
    <xdr:ext cx="762000" cy="259045"/>
    <xdr:sp macro="" textlink="">
      <xdr:nvSpPr>
        <xdr:cNvPr id="88" name="財政力該当値テキスト"/>
        <xdr:cNvSpPr txBox="1"/>
      </xdr:nvSpPr>
      <xdr:spPr>
        <a:xfrm>
          <a:off x="5041900" y="755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90170</xdr:rowOff>
    </xdr:from>
    <xdr:to>
      <xdr:col>19</xdr:col>
      <xdr:colOff>184150</xdr:colOff>
      <xdr:row>45</xdr:row>
      <xdr:rowOff>20320</xdr:rowOff>
    </xdr:to>
    <xdr:sp macro="" textlink="">
      <xdr:nvSpPr>
        <xdr:cNvPr id="89" name="楕円 88"/>
        <xdr:cNvSpPr/>
      </xdr:nvSpPr>
      <xdr:spPr>
        <a:xfrm>
          <a:off x="4064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5097</xdr:rowOff>
    </xdr:from>
    <xdr:ext cx="736600" cy="259045"/>
    <xdr:sp macro="" textlink="">
      <xdr:nvSpPr>
        <xdr:cNvPr id="90" name="テキスト ボックス 89"/>
        <xdr:cNvSpPr txBox="1"/>
      </xdr:nvSpPr>
      <xdr:spPr>
        <a:xfrm>
          <a:off x="3733800" y="772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98213</xdr:rowOff>
    </xdr:from>
    <xdr:to>
      <xdr:col>15</xdr:col>
      <xdr:colOff>133350</xdr:colOff>
      <xdr:row>45</xdr:row>
      <xdr:rowOff>28363</xdr:rowOff>
    </xdr:to>
    <xdr:sp macro="" textlink="">
      <xdr:nvSpPr>
        <xdr:cNvPr id="91" name="楕円 90"/>
        <xdr:cNvSpPr/>
      </xdr:nvSpPr>
      <xdr:spPr>
        <a:xfrm>
          <a:off x="3175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13140</xdr:rowOff>
    </xdr:from>
    <xdr:ext cx="762000" cy="259045"/>
    <xdr:sp macro="" textlink="">
      <xdr:nvSpPr>
        <xdr:cNvPr id="92" name="テキスト ボックス 91"/>
        <xdr:cNvSpPr txBox="1"/>
      </xdr:nvSpPr>
      <xdr:spPr>
        <a:xfrm>
          <a:off x="2844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98213</xdr:rowOff>
    </xdr:from>
    <xdr:to>
      <xdr:col>11</xdr:col>
      <xdr:colOff>82550</xdr:colOff>
      <xdr:row>45</xdr:row>
      <xdr:rowOff>28363</xdr:rowOff>
    </xdr:to>
    <xdr:sp macro="" textlink="">
      <xdr:nvSpPr>
        <xdr:cNvPr id="93" name="楕円 92"/>
        <xdr:cNvSpPr/>
      </xdr:nvSpPr>
      <xdr:spPr>
        <a:xfrm>
          <a:off x="2286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13140</xdr:rowOff>
    </xdr:from>
    <xdr:ext cx="762000" cy="259045"/>
    <xdr:sp macro="" textlink="">
      <xdr:nvSpPr>
        <xdr:cNvPr id="94" name="テキスト ボックス 93"/>
        <xdr:cNvSpPr txBox="1"/>
      </xdr:nvSpPr>
      <xdr:spPr>
        <a:xfrm>
          <a:off x="1955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98213</xdr:rowOff>
    </xdr:from>
    <xdr:to>
      <xdr:col>7</xdr:col>
      <xdr:colOff>31750</xdr:colOff>
      <xdr:row>45</xdr:row>
      <xdr:rowOff>28363</xdr:rowOff>
    </xdr:to>
    <xdr:sp macro="" textlink="">
      <xdr:nvSpPr>
        <xdr:cNvPr id="95" name="楕円 94"/>
        <xdr:cNvSpPr/>
      </xdr:nvSpPr>
      <xdr:spPr>
        <a:xfrm>
          <a:off x="1397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13140</xdr:rowOff>
    </xdr:from>
    <xdr:ext cx="762000" cy="259045"/>
    <xdr:sp macro="" textlink="">
      <xdr:nvSpPr>
        <xdr:cNvPr id="96" name="テキスト ボックス 95"/>
        <xdr:cNvSpPr txBox="1"/>
      </xdr:nvSpPr>
      <xdr:spPr>
        <a:xfrm>
          <a:off x="1066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歳入においては森林環境譲与税による林野水産行政費の単位費用の増加等により普通交付税が増収となり、歳出では平成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年度に実施した公債費の繰上償還等による公債費の減額が主な要因となり、</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ポイント改善した。</a:t>
          </a:r>
          <a:r>
            <a:rPr kumimoji="1" lang="ja-JP" altLang="ja-JP" sz="1100">
              <a:solidFill>
                <a:schemeClr val="dk1"/>
              </a:solidFill>
              <a:effectLst/>
              <a:latin typeface="+mn-lt"/>
              <a:ea typeface="+mn-ea"/>
              <a:cs typeface="+mn-cs"/>
            </a:rPr>
            <a:t>今後も引き続き義務的経費</a:t>
          </a:r>
          <a:r>
            <a:rPr kumimoji="1" lang="ja-JP" altLang="en-US" sz="1100">
              <a:solidFill>
                <a:schemeClr val="dk1"/>
              </a:solidFill>
              <a:effectLst/>
              <a:latin typeface="+mn-lt"/>
              <a:ea typeface="+mn-ea"/>
              <a:cs typeface="+mn-cs"/>
            </a:rPr>
            <a:t>など経常経費</a:t>
          </a:r>
          <a:r>
            <a:rPr kumimoji="1" lang="ja-JP" altLang="ja-JP" sz="1100">
              <a:solidFill>
                <a:schemeClr val="dk1"/>
              </a:solidFill>
              <a:effectLst/>
              <a:latin typeface="+mn-lt"/>
              <a:ea typeface="+mn-ea"/>
              <a:cs typeface="+mn-cs"/>
            </a:rPr>
            <a:t>の抑制を図り、現在の水準を下回らないよう努める。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67</xdr:row>
      <xdr:rowOff>108162</xdr:rowOff>
    </xdr:to>
    <xdr:cxnSp macro="">
      <xdr:nvCxnSpPr>
        <xdr:cNvPr id="126" name="直線コネクタ 125"/>
        <xdr:cNvCxnSpPr/>
      </xdr:nvCxnSpPr>
      <xdr:spPr>
        <a:xfrm flipV="1">
          <a:off x="4953000" y="9938385"/>
          <a:ext cx="0" cy="16569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27"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28" name="直線コネクタ 127"/>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29" name="財政構造の弾力性最大値テキスト"/>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0" name="直線コネクタ 129"/>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139912</xdr:rowOff>
    </xdr:to>
    <xdr:cxnSp macro="">
      <xdr:nvCxnSpPr>
        <xdr:cNvPr id="131" name="直線コネクタ 130"/>
        <xdr:cNvCxnSpPr/>
      </xdr:nvCxnSpPr>
      <xdr:spPr>
        <a:xfrm flipV="1">
          <a:off x="4114800" y="10988040"/>
          <a:ext cx="8382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136119</xdr:rowOff>
    </xdr:from>
    <xdr:ext cx="762000" cy="259045"/>
    <xdr:sp macro="" textlink="">
      <xdr:nvSpPr>
        <xdr:cNvPr id="132" name="財政構造の弾力性平均値テキスト"/>
        <xdr:cNvSpPr txBox="1"/>
      </xdr:nvSpPr>
      <xdr:spPr>
        <a:xfrm>
          <a:off x="5041900" y="10937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164042</xdr:rowOff>
    </xdr:from>
    <xdr:to>
      <xdr:col>23</xdr:col>
      <xdr:colOff>184150</xdr:colOff>
      <xdr:row>64</xdr:row>
      <xdr:rowOff>94192</xdr:rowOff>
    </xdr:to>
    <xdr:sp macro="" textlink="">
      <xdr:nvSpPr>
        <xdr:cNvPr id="133" name="フローチャート: 判断 132"/>
        <xdr:cNvSpPr/>
      </xdr:nvSpPr>
      <xdr:spPr>
        <a:xfrm>
          <a:off x="49022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98213</xdr:rowOff>
    </xdr:from>
    <xdr:to>
      <xdr:col>19</xdr:col>
      <xdr:colOff>133350</xdr:colOff>
      <xdr:row>64</xdr:row>
      <xdr:rowOff>139912</xdr:rowOff>
    </xdr:to>
    <xdr:cxnSp macro="">
      <xdr:nvCxnSpPr>
        <xdr:cNvPr id="134" name="直線コネクタ 133"/>
        <xdr:cNvCxnSpPr/>
      </xdr:nvCxnSpPr>
      <xdr:spPr>
        <a:xfrm>
          <a:off x="3225800" y="10899563"/>
          <a:ext cx="889000" cy="21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139912</xdr:rowOff>
    </xdr:from>
    <xdr:to>
      <xdr:col>19</xdr:col>
      <xdr:colOff>184150</xdr:colOff>
      <xdr:row>64</xdr:row>
      <xdr:rowOff>70062</xdr:rowOff>
    </xdr:to>
    <xdr:sp macro="" textlink="">
      <xdr:nvSpPr>
        <xdr:cNvPr id="135" name="フローチャート: 判断 134"/>
        <xdr:cNvSpPr/>
      </xdr:nvSpPr>
      <xdr:spPr>
        <a:xfrm>
          <a:off x="4064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80239</xdr:rowOff>
    </xdr:from>
    <xdr:ext cx="736600" cy="259045"/>
    <xdr:sp macro="" textlink="">
      <xdr:nvSpPr>
        <xdr:cNvPr id="136" name="テキスト ボックス 135"/>
        <xdr:cNvSpPr txBox="1"/>
      </xdr:nvSpPr>
      <xdr:spPr>
        <a:xfrm>
          <a:off x="3733800" y="10710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151554</xdr:rowOff>
    </xdr:from>
    <xdr:to>
      <xdr:col>15</xdr:col>
      <xdr:colOff>82550</xdr:colOff>
      <xdr:row>63</xdr:row>
      <xdr:rowOff>98213</xdr:rowOff>
    </xdr:to>
    <xdr:cxnSp macro="">
      <xdr:nvCxnSpPr>
        <xdr:cNvPr id="137" name="直線コネクタ 136"/>
        <xdr:cNvCxnSpPr/>
      </xdr:nvCxnSpPr>
      <xdr:spPr>
        <a:xfrm>
          <a:off x="2336800" y="10610004"/>
          <a:ext cx="889000" cy="28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161942</xdr:rowOff>
    </xdr:from>
    <xdr:ext cx="762000" cy="259045"/>
    <xdr:sp macro="" textlink="">
      <xdr:nvSpPr>
        <xdr:cNvPr id="139" name="テキスト ボックス 138"/>
        <xdr:cNvSpPr txBox="1"/>
      </xdr:nvSpPr>
      <xdr:spPr>
        <a:xfrm>
          <a:off x="2844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151554</xdr:rowOff>
    </xdr:from>
    <xdr:to>
      <xdr:col>11</xdr:col>
      <xdr:colOff>31750</xdr:colOff>
      <xdr:row>61</xdr:row>
      <xdr:rowOff>167640</xdr:rowOff>
    </xdr:to>
    <xdr:cxnSp macro="">
      <xdr:nvCxnSpPr>
        <xdr:cNvPr id="140" name="直線コネクタ 139"/>
        <xdr:cNvCxnSpPr/>
      </xdr:nvCxnSpPr>
      <xdr:spPr>
        <a:xfrm flipV="1">
          <a:off x="1447800" y="106100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1" name="フローチャート: 判断 140"/>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42" name="テキスト ボックス 141"/>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118321</xdr:rowOff>
    </xdr:from>
    <xdr:to>
      <xdr:col>7</xdr:col>
      <xdr:colOff>31750</xdr:colOff>
      <xdr:row>63</xdr:row>
      <xdr:rowOff>48471</xdr:rowOff>
    </xdr:to>
    <xdr:sp macro="" textlink="">
      <xdr:nvSpPr>
        <xdr:cNvPr id="143" name="フローチャート: 判断 142"/>
        <xdr:cNvSpPr/>
      </xdr:nvSpPr>
      <xdr:spPr>
        <a:xfrm>
          <a:off x="1397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33248</xdr:rowOff>
    </xdr:from>
    <xdr:ext cx="762000" cy="259045"/>
    <xdr:sp macro="" textlink="">
      <xdr:nvSpPr>
        <xdr:cNvPr id="144" name="テキスト ボックス 143"/>
        <xdr:cNvSpPr txBox="1"/>
      </xdr:nvSpPr>
      <xdr:spPr>
        <a:xfrm>
          <a:off x="1066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50" name="楕円 149"/>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152417</xdr:rowOff>
    </xdr:from>
    <xdr:ext cx="762000" cy="259045"/>
    <xdr:sp macro="" textlink="">
      <xdr:nvSpPr>
        <xdr:cNvPr id="151" name="財政構造の弾力性該当値テキスト"/>
        <xdr:cNvSpPr txBox="1"/>
      </xdr:nvSpPr>
      <xdr:spPr>
        <a:xfrm>
          <a:off x="50419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89112</xdr:rowOff>
    </xdr:from>
    <xdr:to>
      <xdr:col>19</xdr:col>
      <xdr:colOff>184150</xdr:colOff>
      <xdr:row>65</xdr:row>
      <xdr:rowOff>19262</xdr:rowOff>
    </xdr:to>
    <xdr:sp macro="" textlink="">
      <xdr:nvSpPr>
        <xdr:cNvPr id="152" name="楕円 151"/>
        <xdr:cNvSpPr/>
      </xdr:nvSpPr>
      <xdr:spPr>
        <a:xfrm>
          <a:off x="4064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4039</xdr:rowOff>
    </xdr:from>
    <xdr:ext cx="736600" cy="259045"/>
    <xdr:sp macro="" textlink="">
      <xdr:nvSpPr>
        <xdr:cNvPr id="153" name="テキスト ボックス 152"/>
        <xdr:cNvSpPr txBox="1"/>
      </xdr:nvSpPr>
      <xdr:spPr>
        <a:xfrm>
          <a:off x="3733800" y="11148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47413</xdr:rowOff>
    </xdr:from>
    <xdr:to>
      <xdr:col>15</xdr:col>
      <xdr:colOff>133350</xdr:colOff>
      <xdr:row>63</xdr:row>
      <xdr:rowOff>149013</xdr:rowOff>
    </xdr:to>
    <xdr:sp macro="" textlink="">
      <xdr:nvSpPr>
        <xdr:cNvPr id="154" name="楕円 153"/>
        <xdr:cNvSpPr/>
      </xdr:nvSpPr>
      <xdr:spPr>
        <a:xfrm>
          <a:off x="3175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159190</xdr:rowOff>
    </xdr:from>
    <xdr:ext cx="762000" cy="259045"/>
    <xdr:sp macro="" textlink="">
      <xdr:nvSpPr>
        <xdr:cNvPr id="155" name="テキスト ボックス 154"/>
        <xdr:cNvSpPr txBox="1"/>
      </xdr:nvSpPr>
      <xdr:spPr>
        <a:xfrm>
          <a:off x="2844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100754</xdr:rowOff>
    </xdr:from>
    <xdr:to>
      <xdr:col>11</xdr:col>
      <xdr:colOff>82550</xdr:colOff>
      <xdr:row>62</xdr:row>
      <xdr:rowOff>30904</xdr:rowOff>
    </xdr:to>
    <xdr:sp macro="" textlink="">
      <xdr:nvSpPr>
        <xdr:cNvPr id="156" name="楕円 155"/>
        <xdr:cNvSpPr/>
      </xdr:nvSpPr>
      <xdr:spPr>
        <a:xfrm>
          <a:off x="2286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41081</xdr:rowOff>
    </xdr:from>
    <xdr:ext cx="762000" cy="259045"/>
    <xdr:sp macro="" textlink="">
      <xdr:nvSpPr>
        <xdr:cNvPr id="157" name="テキスト ボックス 156"/>
        <xdr:cNvSpPr txBox="1"/>
      </xdr:nvSpPr>
      <xdr:spPr>
        <a:xfrm>
          <a:off x="1955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58" name="楕円 157"/>
        <xdr:cNvSpPr/>
      </xdr:nvSpPr>
      <xdr:spPr>
        <a:xfrm>
          <a:off x="1397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59" name="テキスト ボックス 158"/>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[475,090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ふるさと納税業務における</a:t>
          </a:r>
          <a:r>
            <a:rPr kumimoji="1" lang="ja-JP" altLang="ja-JP" sz="1100">
              <a:solidFill>
                <a:schemeClr val="dk1"/>
              </a:solidFill>
              <a:effectLst/>
              <a:latin typeface="+mn-lt"/>
              <a:ea typeface="+mn-ea"/>
              <a:cs typeface="+mn-cs"/>
            </a:rPr>
            <a:t>ふるさと</a:t>
          </a:r>
          <a:r>
            <a:rPr kumimoji="1" lang="ja-JP" altLang="en-US" sz="1100">
              <a:solidFill>
                <a:schemeClr val="dk1"/>
              </a:solidFill>
              <a:effectLst/>
              <a:latin typeface="+mn-lt"/>
              <a:ea typeface="+mn-ea"/>
              <a:cs typeface="+mn-cs"/>
            </a:rPr>
            <a:t>納税推進委託料及びシステム使用料の大幅な減額、地籍調査業務委託料の減額、橋りょう長寿命化修繕計画策定業務委託の終了等により、</a:t>
          </a:r>
          <a:r>
            <a:rPr kumimoji="1" lang="ja-JP" altLang="ja-JP" sz="1100">
              <a:solidFill>
                <a:schemeClr val="dk1"/>
              </a:solidFill>
              <a:effectLst/>
              <a:latin typeface="+mn-lt"/>
              <a:ea typeface="+mn-ea"/>
              <a:cs typeface="+mn-cs"/>
            </a:rPr>
            <a:t>物件費決算額が</a:t>
          </a:r>
          <a:r>
            <a:rPr kumimoji="1" lang="en-US" altLang="ja-JP" sz="1100">
              <a:solidFill>
                <a:schemeClr val="dk1"/>
              </a:solidFill>
              <a:effectLst/>
              <a:latin typeface="+mn-lt"/>
              <a:ea typeface="+mn-ea"/>
              <a:cs typeface="+mn-cs"/>
            </a:rPr>
            <a:t>193,630</a:t>
          </a:r>
          <a:r>
            <a:rPr kumimoji="1" lang="ja-JP" altLang="ja-JP" sz="1100">
              <a:solidFill>
                <a:schemeClr val="dk1"/>
              </a:solidFill>
              <a:effectLst/>
              <a:latin typeface="+mn-lt"/>
              <a:ea typeface="+mn-ea"/>
              <a:cs typeface="+mn-cs"/>
            </a:rPr>
            <a:t>千円の減少となった。ふるさと納税業務は寄附金を財源としているが、その他の事業では限られた財源の中、効果的な事業実施に努めるとともに、前年度から若干上昇した人件費では人口動態にあわせた定員管理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93376</xdr:rowOff>
    </xdr:from>
    <xdr:to>
      <xdr:col>23</xdr:col>
      <xdr:colOff>133350</xdr:colOff>
      <xdr:row>90</xdr:row>
      <xdr:rowOff>48135</xdr:rowOff>
    </xdr:to>
    <xdr:cxnSp macro="">
      <xdr:nvCxnSpPr>
        <xdr:cNvPr id="190" name="直線コネクタ 189"/>
        <xdr:cNvCxnSpPr/>
      </xdr:nvCxnSpPr>
      <xdr:spPr>
        <a:xfrm flipV="1">
          <a:off x="4953000" y="13980826"/>
          <a:ext cx="0" cy="1497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20212</xdr:rowOff>
    </xdr:from>
    <xdr:ext cx="762000" cy="259045"/>
    <xdr:sp macro="" textlink="">
      <xdr:nvSpPr>
        <xdr:cNvPr id="191" name="人件費・物件費等の状況最小値テキスト"/>
        <xdr:cNvSpPr txBox="1"/>
      </xdr:nvSpPr>
      <xdr:spPr>
        <a:xfrm>
          <a:off x="5041900" y="1545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48135</xdr:rowOff>
    </xdr:from>
    <xdr:to>
      <xdr:col>24</xdr:col>
      <xdr:colOff>12700</xdr:colOff>
      <xdr:row>90</xdr:row>
      <xdr:rowOff>48135</xdr:rowOff>
    </xdr:to>
    <xdr:cxnSp macro="">
      <xdr:nvCxnSpPr>
        <xdr:cNvPr id="192" name="直線コネクタ 191"/>
        <xdr:cNvCxnSpPr/>
      </xdr:nvCxnSpPr>
      <xdr:spPr>
        <a:xfrm>
          <a:off x="4864100" y="1547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8303</xdr:rowOff>
    </xdr:from>
    <xdr:ext cx="762000" cy="259045"/>
    <xdr:sp macro="" textlink="">
      <xdr:nvSpPr>
        <xdr:cNvPr id="193" name="人件費・物件費等の状況最大値テキスト"/>
        <xdr:cNvSpPr txBox="1"/>
      </xdr:nvSpPr>
      <xdr:spPr>
        <a:xfrm>
          <a:off x="5041900" y="1372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93376</xdr:rowOff>
    </xdr:from>
    <xdr:to>
      <xdr:col>24</xdr:col>
      <xdr:colOff>12700</xdr:colOff>
      <xdr:row>81</xdr:row>
      <xdr:rowOff>93376</xdr:rowOff>
    </xdr:to>
    <xdr:cxnSp macro="">
      <xdr:nvCxnSpPr>
        <xdr:cNvPr id="194" name="直線コネクタ 193"/>
        <xdr:cNvCxnSpPr/>
      </xdr:nvCxnSpPr>
      <xdr:spPr>
        <a:xfrm>
          <a:off x="4864100" y="13980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58765</xdr:rowOff>
    </xdr:from>
    <xdr:to>
      <xdr:col>23</xdr:col>
      <xdr:colOff>133350</xdr:colOff>
      <xdr:row>84</xdr:row>
      <xdr:rowOff>33810</xdr:rowOff>
    </xdr:to>
    <xdr:cxnSp macro="">
      <xdr:nvCxnSpPr>
        <xdr:cNvPr id="195" name="直線コネクタ 194"/>
        <xdr:cNvCxnSpPr/>
      </xdr:nvCxnSpPr>
      <xdr:spPr>
        <a:xfrm flipV="1">
          <a:off x="4114800" y="14289115"/>
          <a:ext cx="838200" cy="14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142276</xdr:rowOff>
    </xdr:from>
    <xdr:ext cx="762000" cy="259045"/>
    <xdr:sp macro="" textlink="">
      <xdr:nvSpPr>
        <xdr:cNvPr id="196" name="人件費・物件費等の状況平均値テキスト"/>
        <xdr:cNvSpPr txBox="1"/>
      </xdr:nvSpPr>
      <xdr:spPr>
        <a:xfrm>
          <a:off x="5041900" y="14029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125749</xdr:rowOff>
    </xdr:from>
    <xdr:to>
      <xdr:col>23</xdr:col>
      <xdr:colOff>184150</xdr:colOff>
      <xdr:row>83</xdr:row>
      <xdr:rowOff>55899</xdr:rowOff>
    </xdr:to>
    <xdr:sp macro="" textlink="">
      <xdr:nvSpPr>
        <xdr:cNvPr id="197" name="フローチャート: 判断 196"/>
        <xdr:cNvSpPr/>
      </xdr:nvSpPr>
      <xdr:spPr>
        <a:xfrm>
          <a:off x="4902200" y="141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33810</xdr:rowOff>
    </xdr:from>
    <xdr:to>
      <xdr:col>19</xdr:col>
      <xdr:colOff>133350</xdr:colOff>
      <xdr:row>84</xdr:row>
      <xdr:rowOff>125915</xdr:rowOff>
    </xdr:to>
    <xdr:cxnSp macro="">
      <xdr:nvCxnSpPr>
        <xdr:cNvPr id="198" name="直線コネクタ 197"/>
        <xdr:cNvCxnSpPr/>
      </xdr:nvCxnSpPr>
      <xdr:spPr>
        <a:xfrm flipV="1">
          <a:off x="3225800" y="14435610"/>
          <a:ext cx="889000" cy="9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114897</xdr:rowOff>
    </xdr:from>
    <xdr:to>
      <xdr:col>19</xdr:col>
      <xdr:colOff>184150</xdr:colOff>
      <xdr:row>83</xdr:row>
      <xdr:rowOff>45047</xdr:rowOff>
    </xdr:to>
    <xdr:sp macro="" textlink="">
      <xdr:nvSpPr>
        <xdr:cNvPr id="199" name="フローチャート: 判断 198"/>
        <xdr:cNvSpPr/>
      </xdr:nvSpPr>
      <xdr:spPr>
        <a:xfrm>
          <a:off x="40640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55224</xdr:rowOff>
    </xdr:from>
    <xdr:ext cx="736600" cy="259045"/>
    <xdr:sp macro="" textlink="">
      <xdr:nvSpPr>
        <xdr:cNvPr id="200" name="テキスト ボックス 199"/>
        <xdr:cNvSpPr txBox="1"/>
      </xdr:nvSpPr>
      <xdr:spPr>
        <a:xfrm>
          <a:off x="3733800" y="13942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22461</xdr:rowOff>
    </xdr:from>
    <xdr:to>
      <xdr:col>15</xdr:col>
      <xdr:colOff>82550</xdr:colOff>
      <xdr:row>84</xdr:row>
      <xdr:rowOff>125915</xdr:rowOff>
    </xdr:to>
    <xdr:cxnSp macro="">
      <xdr:nvCxnSpPr>
        <xdr:cNvPr id="201" name="直線コネクタ 200"/>
        <xdr:cNvCxnSpPr/>
      </xdr:nvCxnSpPr>
      <xdr:spPr>
        <a:xfrm>
          <a:off x="2336800" y="14252811"/>
          <a:ext cx="889000" cy="2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108367</xdr:rowOff>
    </xdr:from>
    <xdr:to>
      <xdr:col>15</xdr:col>
      <xdr:colOff>133350</xdr:colOff>
      <xdr:row>83</xdr:row>
      <xdr:rowOff>38517</xdr:rowOff>
    </xdr:to>
    <xdr:sp macro="" textlink="">
      <xdr:nvSpPr>
        <xdr:cNvPr id="202" name="フローチャート: 判断 201"/>
        <xdr:cNvSpPr/>
      </xdr:nvSpPr>
      <xdr:spPr>
        <a:xfrm>
          <a:off x="3175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48694</xdr:rowOff>
    </xdr:from>
    <xdr:ext cx="762000" cy="259045"/>
    <xdr:sp macro="" textlink="">
      <xdr:nvSpPr>
        <xdr:cNvPr id="203" name="テキスト ボックス 202"/>
        <xdr:cNvSpPr txBox="1"/>
      </xdr:nvSpPr>
      <xdr:spPr>
        <a:xfrm>
          <a:off x="2844800" y="13936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147042</xdr:rowOff>
    </xdr:from>
    <xdr:to>
      <xdr:col>11</xdr:col>
      <xdr:colOff>31750</xdr:colOff>
      <xdr:row>83</xdr:row>
      <xdr:rowOff>22461</xdr:rowOff>
    </xdr:to>
    <xdr:cxnSp macro="">
      <xdr:nvCxnSpPr>
        <xdr:cNvPr id="204" name="直線コネクタ 203"/>
        <xdr:cNvCxnSpPr/>
      </xdr:nvCxnSpPr>
      <xdr:spPr>
        <a:xfrm>
          <a:off x="1447800" y="14205942"/>
          <a:ext cx="889000" cy="4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101640</xdr:rowOff>
    </xdr:from>
    <xdr:to>
      <xdr:col>11</xdr:col>
      <xdr:colOff>82550</xdr:colOff>
      <xdr:row>83</xdr:row>
      <xdr:rowOff>31790</xdr:rowOff>
    </xdr:to>
    <xdr:sp macro="" textlink="">
      <xdr:nvSpPr>
        <xdr:cNvPr id="205" name="フローチャート: 判断 204"/>
        <xdr:cNvSpPr/>
      </xdr:nvSpPr>
      <xdr:spPr>
        <a:xfrm>
          <a:off x="2286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41967</xdr:rowOff>
    </xdr:from>
    <xdr:ext cx="762000" cy="259045"/>
    <xdr:sp macro="" textlink="">
      <xdr:nvSpPr>
        <xdr:cNvPr id="206" name="テキスト ボックス 205"/>
        <xdr:cNvSpPr txBox="1"/>
      </xdr:nvSpPr>
      <xdr:spPr>
        <a:xfrm>
          <a:off x="1955800" y="1392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169833</xdr:rowOff>
    </xdr:from>
    <xdr:to>
      <xdr:col>7</xdr:col>
      <xdr:colOff>31750</xdr:colOff>
      <xdr:row>82</xdr:row>
      <xdr:rowOff>99983</xdr:rowOff>
    </xdr:to>
    <xdr:sp macro="" textlink="">
      <xdr:nvSpPr>
        <xdr:cNvPr id="207" name="フローチャート: 判断 206"/>
        <xdr:cNvSpPr/>
      </xdr:nvSpPr>
      <xdr:spPr>
        <a:xfrm>
          <a:off x="1397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110160</xdr:rowOff>
    </xdr:from>
    <xdr:ext cx="762000" cy="259045"/>
    <xdr:sp macro="" textlink="">
      <xdr:nvSpPr>
        <xdr:cNvPr id="208" name="テキスト ボックス 207"/>
        <xdr:cNvSpPr txBox="1"/>
      </xdr:nvSpPr>
      <xdr:spPr>
        <a:xfrm>
          <a:off x="1066800" y="138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7965</xdr:rowOff>
    </xdr:from>
    <xdr:to>
      <xdr:col>23</xdr:col>
      <xdr:colOff>184150</xdr:colOff>
      <xdr:row>83</xdr:row>
      <xdr:rowOff>109565</xdr:rowOff>
    </xdr:to>
    <xdr:sp macro="" textlink="">
      <xdr:nvSpPr>
        <xdr:cNvPr id="214" name="楕円 213"/>
        <xdr:cNvSpPr/>
      </xdr:nvSpPr>
      <xdr:spPr>
        <a:xfrm>
          <a:off x="4902200" y="1423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151492</xdr:rowOff>
    </xdr:from>
    <xdr:ext cx="762000" cy="259045"/>
    <xdr:sp macro="" textlink="">
      <xdr:nvSpPr>
        <xdr:cNvPr id="215" name="人件費・物件費等の状況該当値テキスト"/>
        <xdr:cNvSpPr txBox="1"/>
      </xdr:nvSpPr>
      <xdr:spPr>
        <a:xfrm>
          <a:off x="5041900" y="1421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154460</xdr:rowOff>
    </xdr:from>
    <xdr:to>
      <xdr:col>19</xdr:col>
      <xdr:colOff>184150</xdr:colOff>
      <xdr:row>84</xdr:row>
      <xdr:rowOff>84610</xdr:rowOff>
    </xdr:to>
    <xdr:sp macro="" textlink="">
      <xdr:nvSpPr>
        <xdr:cNvPr id="216" name="楕円 215"/>
        <xdr:cNvSpPr/>
      </xdr:nvSpPr>
      <xdr:spPr>
        <a:xfrm>
          <a:off x="4064000" y="1438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69387</xdr:rowOff>
    </xdr:from>
    <xdr:ext cx="736600" cy="259045"/>
    <xdr:sp macro="" textlink="">
      <xdr:nvSpPr>
        <xdr:cNvPr id="217" name="テキスト ボックス 216"/>
        <xdr:cNvSpPr txBox="1"/>
      </xdr:nvSpPr>
      <xdr:spPr>
        <a:xfrm>
          <a:off x="3733800" y="14471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75115</xdr:rowOff>
    </xdr:from>
    <xdr:to>
      <xdr:col>15</xdr:col>
      <xdr:colOff>133350</xdr:colOff>
      <xdr:row>85</xdr:row>
      <xdr:rowOff>5265</xdr:rowOff>
    </xdr:to>
    <xdr:sp macro="" textlink="">
      <xdr:nvSpPr>
        <xdr:cNvPr id="218" name="楕円 217"/>
        <xdr:cNvSpPr/>
      </xdr:nvSpPr>
      <xdr:spPr>
        <a:xfrm>
          <a:off x="3175000" y="144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161492</xdr:rowOff>
    </xdr:from>
    <xdr:ext cx="762000" cy="259045"/>
    <xdr:sp macro="" textlink="">
      <xdr:nvSpPr>
        <xdr:cNvPr id="219" name="テキスト ボックス 218"/>
        <xdr:cNvSpPr txBox="1"/>
      </xdr:nvSpPr>
      <xdr:spPr>
        <a:xfrm>
          <a:off x="2844800" y="145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143111</xdr:rowOff>
    </xdr:from>
    <xdr:to>
      <xdr:col>11</xdr:col>
      <xdr:colOff>82550</xdr:colOff>
      <xdr:row>83</xdr:row>
      <xdr:rowOff>73261</xdr:rowOff>
    </xdr:to>
    <xdr:sp macro="" textlink="">
      <xdr:nvSpPr>
        <xdr:cNvPr id="220" name="楕円 219"/>
        <xdr:cNvSpPr/>
      </xdr:nvSpPr>
      <xdr:spPr>
        <a:xfrm>
          <a:off x="2286000" y="1420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58038</xdr:rowOff>
    </xdr:from>
    <xdr:ext cx="762000" cy="259045"/>
    <xdr:sp macro="" textlink="">
      <xdr:nvSpPr>
        <xdr:cNvPr id="221" name="テキスト ボックス 220"/>
        <xdr:cNvSpPr txBox="1"/>
      </xdr:nvSpPr>
      <xdr:spPr>
        <a:xfrm>
          <a:off x="1955800" y="14288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96242</xdr:rowOff>
    </xdr:from>
    <xdr:to>
      <xdr:col>7</xdr:col>
      <xdr:colOff>31750</xdr:colOff>
      <xdr:row>83</xdr:row>
      <xdr:rowOff>26392</xdr:rowOff>
    </xdr:to>
    <xdr:sp macro="" textlink="">
      <xdr:nvSpPr>
        <xdr:cNvPr id="222" name="楕円 221"/>
        <xdr:cNvSpPr/>
      </xdr:nvSpPr>
      <xdr:spPr>
        <a:xfrm>
          <a:off x="1397000" y="1415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11169</xdr:rowOff>
    </xdr:from>
    <xdr:ext cx="762000" cy="259045"/>
    <xdr:sp macro="" textlink="">
      <xdr:nvSpPr>
        <xdr:cNvPr id="223" name="テキスト ボックス 222"/>
        <xdr:cNvSpPr txBox="1"/>
      </xdr:nvSpPr>
      <xdr:spPr>
        <a:xfrm>
          <a:off x="1066800" y="1424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上回り、</a:t>
          </a:r>
          <a:r>
            <a:rPr kumimoji="1" lang="ja-JP" altLang="ja-JP" sz="1100">
              <a:solidFill>
                <a:schemeClr val="dk1"/>
              </a:solidFill>
              <a:effectLst/>
              <a:latin typeface="+mn-lt"/>
              <a:ea typeface="+mn-ea"/>
              <a:cs typeface="+mn-cs"/>
            </a:rPr>
            <a:t>前年度より水準が</a:t>
          </a:r>
          <a:r>
            <a:rPr kumimoji="1" lang="ja-JP" altLang="en-US" sz="1100">
              <a:solidFill>
                <a:schemeClr val="dk1"/>
              </a:solidFill>
              <a:effectLst/>
              <a:latin typeface="+mn-lt"/>
              <a:ea typeface="+mn-ea"/>
              <a:cs typeface="+mn-cs"/>
            </a:rPr>
            <a:t>悪化し</a:t>
          </a:r>
          <a:r>
            <a:rPr kumimoji="1" lang="ja-JP" altLang="ja-JP" sz="1100">
              <a:solidFill>
                <a:schemeClr val="dk1"/>
              </a:solidFill>
              <a:effectLst/>
              <a:latin typeface="+mn-lt"/>
              <a:ea typeface="+mn-ea"/>
              <a:cs typeface="+mn-cs"/>
            </a:rPr>
            <a:t>たが、今後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指数が全国町村平均以下で収まるよう給与の適正化に努める。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1693</xdr:rowOff>
    </xdr:from>
    <xdr:to>
      <xdr:col>81</xdr:col>
      <xdr:colOff>44450</xdr:colOff>
      <xdr:row>90</xdr:row>
      <xdr:rowOff>59266</xdr:rowOff>
    </xdr:to>
    <xdr:cxnSp macro="">
      <xdr:nvCxnSpPr>
        <xdr:cNvPr id="252" name="直線コネクタ 251"/>
        <xdr:cNvCxnSpPr/>
      </xdr:nvCxnSpPr>
      <xdr:spPr>
        <a:xfrm flipV="1">
          <a:off x="17018000" y="1388914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3" name="給与水準   （国との比較）最小値テキスト"/>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4" name="直線コネクタ 253"/>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88070</xdr:rowOff>
    </xdr:from>
    <xdr:ext cx="762000" cy="259045"/>
    <xdr:sp macro="" textlink="">
      <xdr:nvSpPr>
        <xdr:cNvPr id="255" name="給与水準   （国との比較）最大値テキスト"/>
        <xdr:cNvSpPr txBox="1"/>
      </xdr:nvSpPr>
      <xdr:spPr>
        <a:xfrm>
          <a:off x="17106900" y="136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1693</xdr:rowOff>
    </xdr:from>
    <xdr:to>
      <xdr:col>81</xdr:col>
      <xdr:colOff>133350</xdr:colOff>
      <xdr:row>81</xdr:row>
      <xdr:rowOff>1693</xdr:rowOff>
    </xdr:to>
    <xdr:cxnSp macro="">
      <xdr:nvCxnSpPr>
        <xdr:cNvPr id="256" name="直線コネクタ 255"/>
        <xdr:cNvCxnSpPr/>
      </xdr:nvCxnSpPr>
      <xdr:spPr>
        <a:xfrm>
          <a:off x="16929100" y="1388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80434</xdr:rowOff>
    </xdr:from>
    <xdr:to>
      <xdr:col>81</xdr:col>
      <xdr:colOff>44450</xdr:colOff>
      <xdr:row>88</xdr:row>
      <xdr:rowOff>104563</xdr:rowOff>
    </xdr:to>
    <xdr:cxnSp macro="">
      <xdr:nvCxnSpPr>
        <xdr:cNvPr id="257" name="直線コネクタ 256"/>
        <xdr:cNvCxnSpPr/>
      </xdr:nvCxnSpPr>
      <xdr:spPr>
        <a:xfrm>
          <a:off x="16179800" y="1516803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105004</xdr:rowOff>
    </xdr:from>
    <xdr:ext cx="762000" cy="259045"/>
    <xdr:sp macro="" textlink="">
      <xdr:nvSpPr>
        <xdr:cNvPr id="258" name="給与水準   （国との比較）平均値テキスト"/>
        <xdr:cNvSpPr txBox="1"/>
      </xdr:nvSpPr>
      <xdr:spPr>
        <a:xfrm>
          <a:off x="17106900" y="14849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88477</xdr:rowOff>
    </xdr:from>
    <xdr:to>
      <xdr:col>81</xdr:col>
      <xdr:colOff>95250</xdr:colOff>
      <xdr:row>88</xdr:row>
      <xdr:rowOff>18627</xdr:rowOff>
    </xdr:to>
    <xdr:sp macro="" textlink="">
      <xdr:nvSpPr>
        <xdr:cNvPr id="259" name="フローチャート: 判断 258"/>
        <xdr:cNvSpPr/>
      </xdr:nvSpPr>
      <xdr:spPr>
        <a:xfrm>
          <a:off x="169672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147320</xdr:rowOff>
    </xdr:from>
    <xdr:to>
      <xdr:col>77</xdr:col>
      <xdr:colOff>44450</xdr:colOff>
      <xdr:row>88</xdr:row>
      <xdr:rowOff>80434</xdr:rowOff>
    </xdr:to>
    <xdr:cxnSp macro="">
      <xdr:nvCxnSpPr>
        <xdr:cNvPr id="260" name="直線コネクタ 259"/>
        <xdr:cNvCxnSpPr/>
      </xdr:nvCxnSpPr>
      <xdr:spPr>
        <a:xfrm>
          <a:off x="15290800" y="15063470"/>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88477</xdr:rowOff>
    </xdr:from>
    <xdr:to>
      <xdr:col>77</xdr:col>
      <xdr:colOff>95250</xdr:colOff>
      <xdr:row>88</xdr:row>
      <xdr:rowOff>18627</xdr:rowOff>
    </xdr:to>
    <xdr:sp macro="" textlink="">
      <xdr:nvSpPr>
        <xdr:cNvPr id="261" name="フローチャート: 判断 260"/>
        <xdr:cNvSpPr/>
      </xdr:nvSpPr>
      <xdr:spPr>
        <a:xfrm>
          <a:off x="16129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28804</xdr:rowOff>
    </xdr:from>
    <xdr:ext cx="736600" cy="259045"/>
    <xdr:sp macro="" textlink="">
      <xdr:nvSpPr>
        <xdr:cNvPr id="262" name="テキスト ボックス 261"/>
        <xdr:cNvSpPr txBox="1"/>
      </xdr:nvSpPr>
      <xdr:spPr>
        <a:xfrm>
          <a:off x="15798800" y="14773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82973</xdr:rowOff>
    </xdr:from>
    <xdr:to>
      <xdr:col>72</xdr:col>
      <xdr:colOff>203200</xdr:colOff>
      <xdr:row>87</xdr:row>
      <xdr:rowOff>147320</xdr:rowOff>
    </xdr:to>
    <xdr:cxnSp macro="">
      <xdr:nvCxnSpPr>
        <xdr:cNvPr id="263" name="直線コネクタ 262"/>
        <xdr:cNvCxnSpPr/>
      </xdr:nvCxnSpPr>
      <xdr:spPr>
        <a:xfrm>
          <a:off x="14401800" y="1499912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88477</xdr:rowOff>
    </xdr:from>
    <xdr:to>
      <xdr:col>73</xdr:col>
      <xdr:colOff>44450</xdr:colOff>
      <xdr:row>88</xdr:row>
      <xdr:rowOff>18627</xdr:rowOff>
    </xdr:to>
    <xdr:sp macro="" textlink="">
      <xdr:nvSpPr>
        <xdr:cNvPr id="264" name="フローチャート: 判断 263"/>
        <xdr:cNvSpPr/>
      </xdr:nvSpPr>
      <xdr:spPr>
        <a:xfrm>
          <a:off x="15240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28804</xdr:rowOff>
    </xdr:from>
    <xdr:ext cx="762000" cy="259045"/>
    <xdr:sp macro="" textlink="">
      <xdr:nvSpPr>
        <xdr:cNvPr id="265" name="テキスト ボックス 264"/>
        <xdr:cNvSpPr txBox="1"/>
      </xdr:nvSpPr>
      <xdr:spPr>
        <a:xfrm>
          <a:off x="14909800" y="1477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82973</xdr:rowOff>
    </xdr:from>
    <xdr:to>
      <xdr:col>68</xdr:col>
      <xdr:colOff>152400</xdr:colOff>
      <xdr:row>87</xdr:row>
      <xdr:rowOff>82973</xdr:rowOff>
    </xdr:to>
    <xdr:cxnSp macro="">
      <xdr:nvCxnSpPr>
        <xdr:cNvPr id="266" name="直線コネクタ 265"/>
        <xdr:cNvCxnSpPr/>
      </xdr:nvCxnSpPr>
      <xdr:spPr>
        <a:xfrm>
          <a:off x="13512800" y="149991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56304</xdr:rowOff>
    </xdr:from>
    <xdr:to>
      <xdr:col>68</xdr:col>
      <xdr:colOff>203200</xdr:colOff>
      <xdr:row>87</xdr:row>
      <xdr:rowOff>157904</xdr:rowOff>
    </xdr:to>
    <xdr:sp macro="" textlink="">
      <xdr:nvSpPr>
        <xdr:cNvPr id="267" name="フローチャート: 判断 266"/>
        <xdr:cNvSpPr/>
      </xdr:nvSpPr>
      <xdr:spPr>
        <a:xfrm>
          <a:off x="14351000" y="14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142681</xdr:rowOff>
    </xdr:from>
    <xdr:ext cx="762000" cy="259045"/>
    <xdr:sp macro="" textlink="">
      <xdr:nvSpPr>
        <xdr:cNvPr id="268" name="テキスト ボックス 267"/>
        <xdr:cNvSpPr txBox="1"/>
      </xdr:nvSpPr>
      <xdr:spPr>
        <a:xfrm>
          <a:off x="14020800" y="1505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32173</xdr:rowOff>
    </xdr:from>
    <xdr:to>
      <xdr:col>64</xdr:col>
      <xdr:colOff>152400</xdr:colOff>
      <xdr:row>87</xdr:row>
      <xdr:rowOff>133773</xdr:rowOff>
    </xdr:to>
    <xdr:sp macro="" textlink="">
      <xdr:nvSpPr>
        <xdr:cNvPr id="269" name="フローチャート: 判断 268"/>
        <xdr:cNvSpPr/>
      </xdr:nvSpPr>
      <xdr:spPr>
        <a:xfrm>
          <a:off x="13462000" y="149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143950</xdr:rowOff>
    </xdr:from>
    <xdr:ext cx="762000" cy="259045"/>
    <xdr:sp macro="" textlink="">
      <xdr:nvSpPr>
        <xdr:cNvPr id="270" name="テキスト ボックス 269"/>
        <xdr:cNvSpPr txBox="1"/>
      </xdr:nvSpPr>
      <xdr:spPr>
        <a:xfrm>
          <a:off x="13131800" y="1471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53763</xdr:rowOff>
    </xdr:from>
    <xdr:to>
      <xdr:col>81</xdr:col>
      <xdr:colOff>95250</xdr:colOff>
      <xdr:row>88</xdr:row>
      <xdr:rowOff>155363</xdr:rowOff>
    </xdr:to>
    <xdr:sp macro="" textlink="">
      <xdr:nvSpPr>
        <xdr:cNvPr id="276" name="楕円 275"/>
        <xdr:cNvSpPr/>
      </xdr:nvSpPr>
      <xdr:spPr>
        <a:xfrm>
          <a:off x="16967200" y="1514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25840</xdr:rowOff>
    </xdr:from>
    <xdr:ext cx="762000" cy="259045"/>
    <xdr:sp macro="" textlink="">
      <xdr:nvSpPr>
        <xdr:cNvPr id="277" name="給与水準   （国との比較）該当値テキスト"/>
        <xdr:cNvSpPr txBox="1"/>
      </xdr:nvSpPr>
      <xdr:spPr>
        <a:xfrm>
          <a:off x="17106900" y="1511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29634</xdr:rowOff>
    </xdr:from>
    <xdr:to>
      <xdr:col>77</xdr:col>
      <xdr:colOff>95250</xdr:colOff>
      <xdr:row>88</xdr:row>
      <xdr:rowOff>131234</xdr:rowOff>
    </xdr:to>
    <xdr:sp macro="" textlink="">
      <xdr:nvSpPr>
        <xdr:cNvPr id="278" name="楕円 277"/>
        <xdr:cNvSpPr/>
      </xdr:nvSpPr>
      <xdr:spPr>
        <a:xfrm>
          <a:off x="16129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116011</xdr:rowOff>
    </xdr:from>
    <xdr:ext cx="736600" cy="259045"/>
    <xdr:sp macro="" textlink="">
      <xdr:nvSpPr>
        <xdr:cNvPr id="279" name="テキスト ボックス 278"/>
        <xdr:cNvSpPr txBox="1"/>
      </xdr:nvSpPr>
      <xdr:spPr>
        <a:xfrm>
          <a:off x="15798800" y="15203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96520</xdr:rowOff>
    </xdr:from>
    <xdr:to>
      <xdr:col>73</xdr:col>
      <xdr:colOff>44450</xdr:colOff>
      <xdr:row>88</xdr:row>
      <xdr:rowOff>26670</xdr:rowOff>
    </xdr:to>
    <xdr:sp macro="" textlink="">
      <xdr:nvSpPr>
        <xdr:cNvPr id="280" name="楕円 279"/>
        <xdr:cNvSpPr/>
      </xdr:nvSpPr>
      <xdr:spPr>
        <a:xfrm>
          <a:off x="15240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11447</xdr:rowOff>
    </xdr:from>
    <xdr:ext cx="762000" cy="259045"/>
    <xdr:sp macro="" textlink="">
      <xdr:nvSpPr>
        <xdr:cNvPr id="281" name="テキスト ボックス 280"/>
        <xdr:cNvSpPr txBox="1"/>
      </xdr:nvSpPr>
      <xdr:spPr>
        <a:xfrm>
          <a:off x="14909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32173</xdr:rowOff>
    </xdr:from>
    <xdr:to>
      <xdr:col>68</xdr:col>
      <xdr:colOff>203200</xdr:colOff>
      <xdr:row>87</xdr:row>
      <xdr:rowOff>133773</xdr:rowOff>
    </xdr:to>
    <xdr:sp macro="" textlink="">
      <xdr:nvSpPr>
        <xdr:cNvPr id="282" name="楕円 281"/>
        <xdr:cNvSpPr/>
      </xdr:nvSpPr>
      <xdr:spPr>
        <a:xfrm>
          <a:off x="14351000" y="149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143950</xdr:rowOff>
    </xdr:from>
    <xdr:ext cx="762000" cy="259045"/>
    <xdr:sp macro="" textlink="">
      <xdr:nvSpPr>
        <xdr:cNvPr id="283" name="テキスト ボックス 282"/>
        <xdr:cNvSpPr txBox="1"/>
      </xdr:nvSpPr>
      <xdr:spPr>
        <a:xfrm>
          <a:off x="14020800" y="1471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32173</xdr:rowOff>
    </xdr:from>
    <xdr:to>
      <xdr:col>64</xdr:col>
      <xdr:colOff>152400</xdr:colOff>
      <xdr:row>87</xdr:row>
      <xdr:rowOff>133773</xdr:rowOff>
    </xdr:to>
    <xdr:sp macro="" textlink="">
      <xdr:nvSpPr>
        <xdr:cNvPr id="284" name="楕円 283"/>
        <xdr:cNvSpPr/>
      </xdr:nvSpPr>
      <xdr:spPr>
        <a:xfrm>
          <a:off x="13462000" y="149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118550</xdr:rowOff>
    </xdr:from>
    <xdr:ext cx="762000" cy="259045"/>
    <xdr:sp macro="" textlink="">
      <xdr:nvSpPr>
        <xdr:cNvPr id="285" name="テキスト ボックス 284"/>
        <xdr:cNvSpPr txBox="1"/>
      </xdr:nvSpPr>
      <xdr:spPr>
        <a:xfrm>
          <a:off x="13131800" y="1503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歳児保育実施による保育士の確保、小学校の複式学級解消に要する村単独教員の採用、まち･ひと･しごと創生総合戦力に基づく地方創生推進事業の実施による職員の確保などの理由で類似団体平均を上回っており、大きく改善することができない状況であ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163322</xdr:rowOff>
    </xdr:from>
    <xdr:to>
      <xdr:col>81</xdr:col>
      <xdr:colOff>44450</xdr:colOff>
      <xdr:row>67</xdr:row>
      <xdr:rowOff>126202</xdr:rowOff>
    </xdr:to>
    <xdr:cxnSp macro="">
      <xdr:nvCxnSpPr>
        <xdr:cNvPr id="317" name="直線コネクタ 316"/>
        <xdr:cNvCxnSpPr/>
      </xdr:nvCxnSpPr>
      <xdr:spPr>
        <a:xfrm flipV="1">
          <a:off x="17018000" y="9935972"/>
          <a:ext cx="0" cy="16773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98279</xdr:rowOff>
    </xdr:from>
    <xdr:ext cx="762000" cy="259045"/>
    <xdr:sp macro="" textlink="">
      <xdr:nvSpPr>
        <xdr:cNvPr id="318" name="定員管理の状況最小値テキスト"/>
        <xdr:cNvSpPr txBox="1"/>
      </xdr:nvSpPr>
      <xdr:spPr>
        <a:xfrm>
          <a:off x="17106900" y="1158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126202</xdr:rowOff>
    </xdr:from>
    <xdr:to>
      <xdr:col>81</xdr:col>
      <xdr:colOff>133350</xdr:colOff>
      <xdr:row>67</xdr:row>
      <xdr:rowOff>126202</xdr:rowOff>
    </xdr:to>
    <xdr:cxnSp macro="">
      <xdr:nvCxnSpPr>
        <xdr:cNvPr id="319" name="直線コネクタ 318"/>
        <xdr:cNvCxnSpPr/>
      </xdr:nvCxnSpPr>
      <xdr:spPr>
        <a:xfrm>
          <a:off x="16929100" y="1161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78249</xdr:rowOff>
    </xdr:from>
    <xdr:ext cx="762000" cy="259045"/>
    <xdr:sp macro="" textlink="">
      <xdr:nvSpPr>
        <xdr:cNvPr id="320" name="定員管理の状況最大値テキスト"/>
        <xdr:cNvSpPr txBox="1"/>
      </xdr:nvSpPr>
      <xdr:spPr>
        <a:xfrm>
          <a:off x="17106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163322</xdr:rowOff>
    </xdr:from>
    <xdr:to>
      <xdr:col>81</xdr:col>
      <xdr:colOff>133350</xdr:colOff>
      <xdr:row>57</xdr:row>
      <xdr:rowOff>163322</xdr:rowOff>
    </xdr:to>
    <xdr:cxnSp macro="">
      <xdr:nvCxnSpPr>
        <xdr:cNvPr id="321" name="直線コネクタ 320"/>
        <xdr:cNvCxnSpPr/>
      </xdr:nvCxnSpPr>
      <xdr:spPr>
        <a:xfrm>
          <a:off x="16929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73878</xdr:rowOff>
    </xdr:from>
    <xdr:to>
      <xdr:col>81</xdr:col>
      <xdr:colOff>44450</xdr:colOff>
      <xdr:row>61</xdr:row>
      <xdr:rowOff>120414</xdr:rowOff>
    </xdr:to>
    <xdr:cxnSp macro="">
      <xdr:nvCxnSpPr>
        <xdr:cNvPr id="322" name="直線コネクタ 321"/>
        <xdr:cNvCxnSpPr/>
      </xdr:nvCxnSpPr>
      <xdr:spPr>
        <a:xfrm>
          <a:off x="16179800" y="10532328"/>
          <a:ext cx="8382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38008</xdr:rowOff>
    </xdr:from>
    <xdr:ext cx="762000" cy="259045"/>
    <xdr:sp macro="" textlink="">
      <xdr:nvSpPr>
        <xdr:cNvPr id="323" name="定員管理の状況平均値テキスト"/>
        <xdr:cNvSpPr txBox="1"/>
      </xdr:nvSpPr>
      <xdr:spPr>
        <a:xfrm>
          <a:off x="17106900" y="1015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21481</xdr:rowOff>
    </xdr:from>
    <xdr:to>
      <xdr:col>81</xdr:col>
      <xdr:colOff>95250</xdr:colOff>
      <xdr:row>60</xdr:row>
      <xdr:rowOff>123081</xdr:rowOff>
    </xdr:to>
    <xdr:sp macro="" textlink="">
      <xdr:nvSpPr>
        <xdr:cNvPr id="324" name="フローチャート: 判断 323"/>
        <xdr:cNvSpPr/>
      </xdr:nvSpPr>
      <xdr:spPr>
        <a:xfrm>
          <a:off x="169672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42509</xdr:rowOff>
    </xdr:from>
    <xdr:to>
      <xdr:col>77</xdr:col>
      <xdr:colOff>44450</xdr:colOff>
      <xdr:row>61</xdr:row>
      <xdr:rowOff>73878</xdr:rowOff>
    </xdr:to>
    <xdr:cxnSp macro="">
      <xdr:nvCxnSpPr>
        <xdr:cNvPr id="325" name="直線コネクタ 324"/>
        <xdr:cNvCxnSpPr/>
      </xdr:nvCxnSpPr>
      <xdr:spPr>
        <a:xfrm>
          <a:off x="15290800" y="10500959"/>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3556</xdr:rowOff>
    </xdr:from>
    <xdr:to>
      <xdr:col>77</xdr:col>
      <xdr:colOff>95250</xdr:colOff>
      <xdr:row>60</xdr:row>
      <xdr:rowOff>105156</xdr:rowOff>
    </xdr:to>
    <xdr:sp macro="" textlink="">
      <xdr:nvSpPr>
        <xdr:cNvPr id="326" name="フローチャート: 判断 325"/>
        <xdr:cNvSpPr/>
      </xdr:nvSpPr>
      <xdr:spPr>
        <a:xfrm>
          <a:off x="16129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115333</xdr:rowOff>
    </xdr:from>
    <xdr:ext cx="736600" cy="259045"/>
    <xdr:sp macro="" textlink="">
      <xdr:nvSpPr>
        <xdr:cNvPr id="327" name="テキスト ボックス 326"/>
        <xdr:cNvSpPr txBox="1"/>
      </xdr:nvSpPr>
      <xdr:spPr>
        <a:xfrm>
          <a:off x="15798800" y="1005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149497</xdr:rowOff>
    </xdr:from>
    <xdr:to>
      <xdr:col>72</xdr:col>
      <xdr:colOff>203200</xdr:colOff>
      <xdr:row>61</xdr:row>
      <xdr:rowOff>42509</xdr:rowOff>
    </xdr:to>
    <xdr:cxnSp macro="">
      <xdr:nvCxnSpPr>
        <xdr:cNvPr id="328" name="直線コネクタ 327"/>
        <xdr:cNvCxnSpPr/>
      </xdr:nvCxnSpPr>
      <xdr:spPr>
        <a:xfrm>
          <a:off x="14401800" y="10436497"/>
          <a:ext cx="889000" cy="6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2866</xdr:rowOff>
    </xdr:from>
    <xdr:to>
      <xdr:col>73</xdr:col>
      <xdr:colOff>44450</xdr:colOff>
      <xdr:row>60</xdr:row>
      <xdr:rowOff>104466</xdr:rowOff>
    </xdr:to>
    <xdr:sp macro="" textlink="">
      <xdr:nvSpPr>
        <xdr:cNvPr id="329" name="フローチャート: 判断 328"/>
        <xdr:cNvSpPr/>
      </xdr:nvSpPr>
      <xdr:spPr>
        <a:xfrm>
          <a:off x="15240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114643</xdr:rowOff>
    </xdr:from>
    <xdr:ext cx="762000" cy="259045"/>
    <xdr:sp macro="" textlink="">
      <xdr:nvSpPr>
        <xdr:cNvPr id="330" name="テキスト ボックス 329"/>
        <xdr:cNvSpPr txBox="1"/>
      </xdr:nvSpPr>
      <xdr:spPr>
        <a:xfrm>
          <a:off x="14909800" y="1005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130193</xdr:rowOff>
    </xdr:from>
    <xdr:to>
      <xdr:col>68</xdr:col>
      <xdr:colOff>152400</xdr:colOff>
      <xdr:row>60</xdr:row>
      <xdr:rowOff>149497</xdr:rowOff>
    </xdr:to>
    <xdr:cxnSp macro="">
      <xdr:nvCxnSpPr>
        <xdr:cNvPr id="331" name="直線コネクタ 330"/>
        <xdr:cNvCxnSpPr/>
      </xdr:nvCxnSpPr>
      <xdr:spPr>
        <a:xfrm>
          <a:off x="13512800" y="10417193"/>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xdr:rowOff>
    </xdr:from>
    <xdr:to>
      <xdr:col>68</xdr:col>
      <xdr:colOff>203200</xdr:colOff>
      <xdr:row>60</xdr:row>
      <xdr:rowOff>102053</xdr:rowOff>
    </xdr:to>
    <xdr:sp macro="" textlink="">
      <xdr:nvSpPr>
        <xdr:cNvPr id="332" name="フローチャート: 判断 331"/>
        <xdr:cNvSpPr/>
      </xdr:nvSpPr>
      <xdr:spPr>
        <a:xfrm>
          <a:off x="14351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112230</xdr:rowOff>
    </xdr:from>
    <xdr:ext cx="762000" cy="259045"/>
    <xdr:sp macro="" textlink="">
      <xdr:nvSpPr>
        <xdr:cNvPr id="333" name="テキスト ボックス 332"/>
        <xdr:cNvSpPr txBox="1"/>
      </xdr:nvSpPr>
      <xdr:spPr>
        <a:xfrm>
          <a:off x="14020800" y="1005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171341</xdr:rowOff>
    </xdr:from>
    <xdr:to>
      <xdr:col>64</xdr:col>
      <xdr:colOff>152400</xdr:colOff>
      <xdr:row>59</xdr:row>
      <xdr:rowOff>101491</xdr:rowOff>
    </xdr:to>
    <xdr:sp macro="" textlink="">
      <xdr:nvSpPr>
        <xdr:cNvPr id="334" name="フローチャート: 判断 333"/>
        <xdr:cNvSpPr/>
      </xdr:nvSpPr>
      <xdr:spPr>
        <a:xfrm>
          <a:off x="13462000" y="1011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111668</xdr:rowOff>
    </xdr:from>
    <xdr:ext cx="762000" cy="259045"/>
    <xdr:sp macro="" textlink="">
      <xdr:nvSpPr>
        <xdr:cNvPr id="335" name="テキスト ボックス 334"/>
        <xdr:cNvSpPr txBox="1"/>
      </xdr:nvSpPr>
      <xdr:spPr>
        <a:xfrm>
          <a:off x="13131800" y="9884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69614</xdr:rowOff>
    </xdr:from>
    <xdr:to>
      <xdr:col>81</xdr:col>
      <xdr:colOff>95250</xdr:colOff>
      <xdr:row>61</xdr:row>
      <xdr:rowOff>171214</xdr:rowOff>
    </xdr:to>
    <xdr:sp macro="" textlink="">
      <xdr:nvSpPr>
        <xdr:cNvPr id="341" name="楕円 340"/>
        <xdr:cNvSpPr/>
      </xdr:nvSpPr>
      <xdr:spPr>
        <a:xfrm>
          <a:off x="16967200" y="105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41691</xdr:rowOff>
    </xdr:from>
    <xdr:ext cx="762000" cy="259045"/>
    <xdr:sp macro="" textlink="">
      <xdr:nvSpPr>
        <xdr:cNvPr id="342" name="定員管理の状況該当値テキスト"/>
        <xdr:cNvSpPr txBox="1"/>
      </xdr:nvSpPr>
      <xdr:spPr>
        <a:xfrm>
          <a:off x="17106900" y="1050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23078</xdr:rowOff>
    </xdr:from>
    <xdr:to>
      <xdr:col>77</xdr:col>
      <xdr:colOff>95250</xdr:colOff>
      <xdr:row>61</xdr:row>
      <xdr:rowOff>124678</xdr:rowOff>
    </xdr:to>
    <xdr:sp macro="" textlink="">
      <xdr:nvSpPr>
        <xdr:cNvPr id="343" name="楕円 342"/>
        <xdr:cNvSpPr/>
      </xdr:nvSpPr>
      <xdr:spPr>
        <a:xfrm>
          <a:off x="16129000" y="1048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109455</xdr:rowOff>
    </xdr:from>
    <xdr:ext cx="736600" cy="259045"/>
    <xdr:sp macro="" textlink="">
      <xdr:nvSpPr>
        <xdr:cNvPr id="344" name="テキスト ボックス 343"/>
        <xdr:cNvSpPr txBox="1"/>
      </xdr:nvSpPr>
      <xdr:spPr>
        <a:xfrm>
          <a:off x="15798800" y="1056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163159</xdr:rowOff>
    </xdr:from>
    <xdr:to>
      <xdr:col>73</xdr:col>
      <xdr:colOff>44450</xdr:colOff>
      <xdr:row>61</xdr:row>
      <xdr:rowOff>93309</xdr:rowOff>
    </xdr:to>
    <xdr:sp macro="" textlink="">
      <xdr:nvSpPr>
        <xdr:cNvPr id="345" name="楕円 344"/>
        <xdr:cNvSpPr/>
      </xdr:nvSpPr>
      <xdr:spPr>
        <a:xfrm>
          <a:off x="15240000" y="1045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78086</xdr:rowOff>
    </xdr:from>
    <xdr:ext cx="762000" cy="259045"/>
    <xdr:sp macro="" textlink="">
      <xdr:nvSpPr>
        <xdr:cNvPr id="346" name="テキスト ボックス 345"/>
        <xdr:cNvSpPr txBox="1"/>
      </xdr:nvSpPr>
      <xdr:spPr>
        <a:xfrm>
          <a:off x="14909800" y="10536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98697</xdr:rowOff>
    </xdr:from>
    <xdr:to>
      <xdr:col>68</xdr:col>
      <xdr:colOff>203200</xdr:colOff>
      <xdr:row>61</xdr:row>
      <xdr:rowOff>28847</xdr:rowOff>
    </xdr:to>
    <xdr:sp macro="" textlink="">
      <xdr:nvSpPr>
        <xdr:cNvPr id="347" name="楕円 346"/>
        <xdr:cNvSpPr/>
      </xdr:nvSpPr>
      <xdr:spPr>
        <a:xfrm>
          <a:off x="14351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13624</xdr:rowOff>
    </xdr:from>
    <xdr:ext cx="762000" cy="259045"/>
    <xdr:sp macro="" textlink="">
      <xdr:nvSpPr>
        <xdr:cNvPr id="348" name="テキスト ボックス 347"/>
        <xdr:cNvSpPr txBox="1"/>
      </xdr:nvSpPr>
      <xdr:spPr>
        <a:xfrm>
          <a:off x="14020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79393</xdr:rowOff>
    </xdr:from>
    <xdr:to>
      <xdr:col>64</xdr:col>
      <xdr:colOff>152400</xdr:colOff>
      <xdr:row>61</xdr:row>
      <xdr:rowOff>9543</xdr:rowOff>
    </xdr:to>
    <xdr:sp macro="" textlink="">
      <xdr:nvSpPr>
        <xdr:cNvPr id="349" name="楕円 348"/>
        <xdr:cNvSpPr/>
      </xdr:nvSpPr>
      <xdr:spPr>
        <a:xfrm>
          <a:off x="13462000" y="103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165770</xdr:rowOff>
    </xdr:from>
    <xdr:ext cx="762000" cy="259045"/>
    <xdr:sp macro="" textlink="">
      <xdr:nvSpPr>
        <xdr:cNvPr id="350" name="テキスト ボックス 349"/>
        <xdr:cNvSpPr txBox="1"/>
      </xdr:nvSpPr>
      <xdr:spPr>
        <a:xfrm>
          <a:off x="13131800" y="1045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実質公債費比率については、公債費の償還ピークが過ぎたことにより改善</a:t>
          </a:r>
          <a:r>
            <a:rPr kumimoji="1" lang="ja-JP" altLang="en-US" sz="1100">
              <a:solidFill>
                <a:schemeClr val="dk1"/>
              </a:solidFill>
              <a:effectLst/>
              <a:latin typeface="+mn-lt"/>
              <a:ea typeface="+mn-ea"/>
              <a:cs typeface="+mn-cs"/>
            </a:rPr>
            <a:t>傾向にあるが、</a:t>
          </a:r>
          <a:r>
            <a:rPr kumimoji="1" lang="ja-JP" altLang="ja-JP" sz="1100">
              <a:solidFill>
                <a:schemeClr val="dk1"/>
              </a:solidFill>
              <a:effectLst/>
              <a:latin typeface="+mn-lt"/>
              <a:ea typeface="+mn-ea"/>
              <a:cs typeface="+mn-cs"/>
            </a:rPr>
            <a:t>小中学校統合事業</a:t>
          </a:r>
          <a:r>
            <a:rPr kumimoji="1" lang="ja-JP" altLang="en-US" sz="1100">
              <a:solidFill>
                <a:schemeClr val="dk1"/>
              </a:solidFill>
              <a:effectLst/>
              <a:latin typeface="+mn-lt"/>
              <a:ea typeface="+mn-ea"/>
              <a:cs typeface="+mn-cs"/>
            </a:rPr>
            <a:t>等の大規模改修事業を行った事による公債比比率の上昇は否めない</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、投資的経費については有利な事業展開と抑制を図ることで公債費残高の減少に努める。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163576</xdr:rowOff>
    </xdr:from>
    <xdr:to>
      <xdr:col>81</xdr:col>
      <xdr:colOff>44450</xdr:colOff>
      <xdr:row>43</xdr:row>
      <xdr:rowOff>153162</xdr:rowOff>
    </xdr:to>
    <xdr:cxnSp macro="">
      <xdr:nvCxnSpPr>
        <xdr:cNvPr id="376" name="直線コネクタ 375"/>
        <xdr:cNvCxnSpPr/>
      </xdr:nvCxnSpPr>
      <xdr:spPr>
        <a:xfrm flipV="1">
          <a:off x="17018000" y="650722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125239</xdr:rowOff>
    </xdr:from>
    <xdr:ext cx="762000" cy="259045"/>
    <xdr:sp macro="" textlink="">
      <xdr:nvSpPr>
        <xdr:cNvPr id="377" name="公債費負担の状況最小値テキスト"/>
        <xdr:cNvSpPr txBox="1"/>
      </xdr:nvSpPr>
      <xdr:spPr>
        <a:xfrm>
          <a:off x="17106900" y="749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153162</xdr:rowOff>
    </xdr:from>
    <xdr:to>
      <xdr:col>81</xdr:col>
      <xdr:colOff>133350</xdr:colOff>
      <xdr:row>43</xdr:row>
      <xdr:rowOff>153162</xdr:rowOff>
    </xdr:to>
    <xdr:cxnSp macro="">
      <xdr:nvCxnSpPr>
        <xdr:cNvPr id="378" name="直線コネクタ 377"/>
        <xdr:cNvCxnSpPr/>
      </xdr:nvCxnSpPr>
      <xdr:spPr>
        <a:xfrm>
          <a:off x="16929100" y="752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78503</xdr:rowOff>
    </xdr:from>
    <xdr:ext cx="762000" cy="259045"/>
    <xdr:sp macro="" textlink="">
      <xdr:nvSpPr>
        <xdr:cNvPr id="379" name="公債費負担の状況最大値テキスト"/>
        <xdr:cNvSpPr txBox="1"/>
      </xdr:nvSpPr>
      <xdr:spPr>
        <a:xfrm>
          <a:off x="17106900" y="625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163576</xdr:rowOff>
    </xdr:from>
    <xdr:to>
      <xdr:col>81</xdr:col>
      <xdr:colOff>133350</xdr:colOff>
      <xdr:row>37</xdr:row>
      <xdr:rowOff>163576</xdr:rowOff>
    </xdr:to>
    <xdr:cxnSp macro="">
      <xdr:nvCxnSpPr>
        <xdr:cNvPr id="380" name="直線コネクタ 379"/>
        <xdr:cNvCxnSpPr/>
      </xdr:nvCxnSpPr>
      <xdr:spPr>
        <a:xfrm>
          <a:off x="16929100" y="650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93218</xdr:rowOff>
    </xdr:from>
    <xdr:to>
      <xdr:col>81</xdr:col>
      <xdr:colOff>44450</xdr:colOff>
      <xdr:row>41</xdr:row>
      <xdr:rowOff>66548</xdr:rowOff>
    </xdr:to>
    <xdr:cxnSp macro="">
      <xdr:nvCxnSpPr>
        <xdr:cNvPr id="381" name="直線コネクタ 380"/>
        <xdr:cNvCxnSpPr/>
      </xdr:nvCxnSpPr>
      <xdr:spPr>
        <a:xfrm>
          <a:off x="16179800" y="6951218"/>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32275</xdr:rowOff>
    </xdr:from>
    <xdr:ext cx="762000" cy="259045"/>
    <xdr:sp macro="" textlink="">
      <xdr:nvSpPr>
        <xdr:cNvPr id="382" name="公債費負担の状況平均値テキスト"/>
        <xdr:cNvSpPr txBox="1"/>
      </xdr:nvSpPr>
      <xdr:spPr>
        <a:xfrm>
          <a:off x="17106900" y="689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3" name="フローチャート: 判断 382"/>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76454</xdr:rowOff>
    </xdr:from>
    <xdr:to>
      <xdr:col>77</xdr:col>
      <xdr:colOff>44450</xdr:colOff>
      <xdr:row>40</xdr:row>
      <xdr:rowOff>93218</xdr:rowOff>
    </xdr:to>
    <xdr:cxnSp macro="">
      <xdr:nvCxnSpPr>
        <xdr:cNvPr id="384" name="直線コネクタ 383"/>
        <xdr:cNvCxnSpPr/>
      </xdr:nvCxnSpPr>
      <xdr:spPr>
        <a:xfrm>
          <a:off x="15290800" y="6763004"/>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85" name="フローチャート: 判断 384"/>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86" name="テキスト ボックス 385"/>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76454</xdr:rowOff>
    </xdr:from>
    <xdr:to>
      <xdr:col>72</xdr:col>
      <xdr:colOff>203200</xdr:colOff>
      <xdr:row>40</xdr:row>
      <xdr:rowOff>11176</xdr:rowOff>
    </xdr:to>
    <xdr:cxnSp macro="">
      <xdr:nvCxnSpPr>
        <xdr:cNvPr id="387" name="直線コネクタ 386"/>
        <xdr:cNvCxnSpPr/>
      </xdr:nvCxnSpPr>
      <xdr:spPr>
        <a:xfrm flipV="1">
          <a:off x="14401800" y="676300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6096</xdr:rowOff>
    </xdr:from>
    <xdr:to>
      <xdr:col>73</xdr:col>
      <xdr:colOff>44450</xdr:colOff>
      <xdr:row>41</xdr:row>
      <xdr:rowOff>107696</xdr:rowOff>
    </xdr:to>
    <xdr:sp macro="" textlink="">
      <xdr:nvSpPr>
        <xdr:cNvPr id="388" name="フローチャート: 判断 387"/>
        <xdr:cNvSpPr/>
      </xdr:nvSpPr>
      <xdr:spPr>
        <a:xfrm>
          <a:off x="15240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92473</xdr:rowOff>
    </xdr:from>
    <xdr:ext cx="762000" cy="259045"/>
    <xdr:sp macro="" textlink="">
      <xdr:nvSpPr>
        <xdr:cNvPr id="389" name="テキスト ボックス 388"/>
        <xdr:cNvSpPr txBox="1"/>
      </xdr:nvSpPr>
      <xdr:spPr>
        <a:xfrm>
          <a:off x="14909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11176</xdr:rowOff>
    </xdr:from>
    <xdr:to>
      <xdr:col>68</xdr:col>
      <xdr:colOff>152400</xdr:colOff>
      <xdr:row>41</xdr:row>
      <xdr:rowOff>105156</xdr:rowOff>
    </xdr:to>
    <xdr:cxnSp macro="">
      <xdr:nvCxnSpPr>
        <xdr:cNvPr id="390" name="直線コネクタ 389"/>
        <xdr:cNvCxnSpPr/>
      </xdr:nvCxnSpPr>
      <xdr:spPr>
        <a:xfrm flipV="1">
          <a:off x="13512800" y="6869176"/>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20574</xdr:rowOff>
    </xdr:from>
    <xdr:to>
      <xdr:col>68</xdr:col>
      <xdr:colOff>203200</xdr:colOff>
      <xdr:row>41</xdr:row>
      <xdr:rowOff>122174</xdr:rowOff>
    </xdr:to>
    <xdr:sp macro="" textlink="">
      <xdr:nvSpPr>
        <xdr:cNvPr id="391" name="フローチャート: 判断 390"/>
        <xdr:cNvSpPr/>
      </xdr:nvSpPr>
      <xdr:spPr>
        <a:xfrm>
          <a:off x="14351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392" name="テキスト ボックス 391"/>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3" name="フローチャート: 判断 392"/>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4" name="テキスト ボックス 393"/>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400" name="楕円 399"/>
        <xdr:cNvSpPr/>
      </xdr:nvSpPr>
      <xdr:spPr>
        <a:xfrm>
          <a:off x="169672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159275</xdr:rowOff>
    </xdr:from>
    <xdr:ext cx="762000" cy="259045"/>
    <xdr:sp macro="" textlink="">
      <xdr:nvSpPr>
        <xdr:cNvPr id="401" name="公債費負担の状況該当値テキスト"/>
        <xdr:cNvSpPr txBox="1"/>
      </xdr:nvSpPr>
      <xdr:spPr>
        <a:xfrm>
          <a:off x="17106900" y="701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42418</xdr:rowOff>
    </xdr:from>
    <xdr:to>
      <xdr:col>77</xdr:col>
      <xdr:colOff>95250</xdr:colOff>
      <xdr:row>40</xdr:row>
      <xdr:rowOff>144018</xdr:rowOff>
    </xdr:to>
    <xdr:sp macro="" textlink="">
      <xdr:nvSpPr>
        <xdr:cNvPr id="402" name="楕円 401"/>
        <xdr:cNvSpPr/>
      </xdr:nvSpPr>
      <xdr:spPr>
        <a:xfrm>
          <a:off x="16129000" y="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154195</xdr:rowOff>
    </xdr:from>
    <xdr:ext cx="736600" cy="259045"/>
    <xdr:sp macro="" textlink="">
      <xdr:nvSpPr>
        <xdr:cNvPr id="403" name="テキスト ボックス 402"/>
        <xdr:cNvSpPr txBox="1"/>
      </xdr:nvSpPr>
      <xdr:spPr>
        <a:xfrm>
          <a:off x="15798800" y="666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25654</xdr:rowOff>
    </xdr:from>
    <xdr:to>
      <xdr:col>73</xdr:col>
      <xdr:colOff>44450</xdr:colOff>
      <xdr:row>39</xdr:row>
      <xdr:rowOff>127254</xdr:rowOff>
    </xdr:to>
    <xdr:sp macro="" textlink="">
      <xdr:nvSpPr>
        <xdr:cNvPr id="404" name="楕円 403"/>
        <xdr:cNvSpPr/>
      </xdr:nvSpPr>
      <xdr:spPr>
        <a:xfrm>
          <a:off x="15240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137431</xdr:rowOff>
    </xdr:from>
    <xdr:ext cx="762000" cy="259045"/>
    <xdr:sp macro="" textlink="">
      <xdr:nvSpPr>
        <xdr:cNvPr id="405" name="テキスト ボックス 404"/>
        <xdr:cNvSpPr txBox="1"/>
      </xdr:nvSpPr>
      <xdr:spPr>
        <a:xfrm>
          <a:off x="1490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131826</xdr:rowOff>
    </xdr:from>
    <xdr:to>
      <xdr:col>68</xdr:col>
      <xdr:colOff>203200</xdr:colOff>
      <xdr:row>40</xdr:row>
      <xdr:rowOff>61976</xdr:rowOff>
    </xdr:to>
    <xdr:sp macro="" textlink="">
      <xdr:nvSpPr>
        <xdr:cNvPr id="406" name="楕円 405"/>
        <xdr:cNvSpPr/>
      </xdr:nvSpPr>
      <xdr:spPr>
        <a:xfrm>
          <a:off x="14351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72153</xdr:rowOff>
    </xdr:from>
    <xdr:ext cx="762000" cy="259045"/>
    <xdr:sp macro="" textlink="">
      <xdr:nvSpPr>
        <xdr:cNvPr id="407" name="テキスト ボックス 406"/>
        <xdr:cNvSpPr txBox="1"/>
      </xdr:nvSpPr>
      <xdr:spPr>
        <a:xfrm>
          <a:off x="14020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54356</xdr:rowOff>
    </xdr:from>
    <xdr:to>
      <xdr:col>64</xdr:col>
      <xdr:colOff>152400</xdr:colOff>
      <xdr:row>41</xdr:row>
      <xdr:rowOff>155956</xdr:rowOff>
    </xdr:to>
    <xdr:sp macro="" textlink="">
      <xdr:nvSpPr>
        <xdr:cNvPr id="408" name="楕円 407"/>
        <xdr:cNvSpPr/>
      </xdr:nvSpPr>
      <xdr:spPr>
        <a:xfrm>
          <a:off x="13462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140733</xdr:rowOff>
    </xdr:from>
    <xdr:ext cx="762000" cy="259045"/>
    <xdr:sp macro="" textlink="">
      <xdr:nvSpPr>
        <xdr:cNvPr id="409" name="テキスト ボックス 408"/>
        <xdr:cNvSpPr txBox="1"/>
      </xdr:nvSpPr>
      <xdr:spPr>
        <a:xfrm>
          <a:off x="13131800" y="71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については、公債費の償還ピークが過ぎたこと、財政調整基金を極力取崩さずに財政運営ができているなど健全化が図られている。しかし、今後は小中学校統合事業や村道改良事業に係る借入金の償還が始まることから、事業実施の適正化を図り、公債費の任意繰上償還に努めながら、引き続き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21096</xdr:rowOff>
    </xdr:to>
    <xdr:cxnSp macro="">
      <xdr:nvCxnSpPr>
        <xdr:cNvPr id="438" name="直線コネクタ 437"/>
        <xdr:cNvCxnSpPr/>
      </xdr:nvCxnSpPr>
      <xdr:spPr>
        <a:xfrm flipV="1">
          <a:off x="17018000" y="2370667"/>
          <a:ext cx="0" cy="1422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164623</xdr:rowOff>
    </xdr:from>
    <xdr:ext cx="762000" cy="259045"/>
    <xdr:sp macro="" textlink="">
      <xdr:nvSpPr>
        <xdr:cNvPr id="439" name="将来負担の状況最小値テキスト"/>
        <xdr:cNvSpPr txBox="1"/>
      </xdr:nvSpPr>
      <xdr:spPr>
        <a:xfrm>
          <a:off x="17106900" y="376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21096</xdr:rowOff>
    </xdr:from>
    <xdr:to>
      <xdr:col>81</xdr:col>
      <xdr:colOff>133350</xdr:colOff>
      <xdr:row>22</xdr:row>
      <xdr:rowOff>21096</xdr:rowOff>
    </xdr:to>
    <xdr:cxnSp macro="">
      <xdr:nvCxnSpPr>
        <xdr:cNvPr id="440" name="直線コネクタ 439"/>
        <xdr:cNvCxnSpPr/>
      </xdr:nvCxnSpPr>
      <xdr:spPr>
        <a:xfrm>
          <a:off x="16929100" y="379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1,427
1,411
47.76
3,029,192
2,953,572
58,014
1,166,942
2,510,875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保育園の運営を直営で行っていることや嘱託職員の増員等により、類似団体平均より</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上回った。子育て支援施策として安価な保育料で運営している保育園を指定管理制度で行うことは困難だが、他の業務に関しては業務内容を精査し、人口規模に応じた職員採用に努めながら、人件費の抑制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120142</xdr:rowOff>
    </xdr:from>
    <xdr:to>
      <xdr:col>24</xdr:col>
      <xdr:colOff>25400</xdr:colOff>
      <xdr:row>40</xdr:row>
      <xdr:rowOff>154432</xdr:rowOff>
    </xdr:to>
    <xdr:cxnSp macro="">
      <xdr:nvCxnSpPr>
        <xdr:cNvPr id="59" name="直線コネクタ 58"/>
        <xdr:cNvCxnSpPr/>
      </xdr:nvCxnSpPr>
      <xdr:spPr>
        <a:xfrm flipV="1">
          <a:off x="4826000" y="577799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35069</xdr:rowOff>
    </xdr:from>
    <xdr:ext cx="762000" cy="259045"/>
    <xdr:sp macro="" textlink="">
      <xdr:nvSpPr>
        <xdr:cNvPr id="62" name="人件費最大値テキスト"/>
        <xdr:cNvSpPr txBox="1"/>
      </xdr:nvSpPr>
      <xdr:spPr>
        <a:xfrm>
          <a:off x="4914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120142</xdr:rowOff>
    </xdr:from>
    <xdr:to>
      <xdr:col>24</xdr:col>
      <xdr:colOff>114300</xdr:colOff>
      <xdr:row>33</xdr:row>
      <xdr:rowOff>120142</xdr:rowOff>
    </xdr:to>
    <xdr:cxnSp macro="">
      <xdr:nvCxnSpPr>
        <xdr:cNvPr id="63" name="直線コネクタ 62"/>
        <xdr:cNvCxnSpPr/>
      </xdr:nvCxnSpPr>
      <xdr:spPr>
        <a:xfrm>
          <a:off x="4737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58420</xdr:rowOff>
    </xdr:to>
    <xdr:cxnSp macro="">
      <xdr:nvCxnSpPr>
        <xdr:cNvPr id="64" name="直線コネクタ 63"/>
        <xdr:cNvCxnSpPr/>
      </xdr:nvCxnSpPr>
      <xdr:spPr>
        <a:xfrm flipV="1">
          <a:off x="3987800" y="65278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129286</xdr:rowOff>
    </xdr:from>
    <xdr:to>
      <xdr:col>19</xdr:col>
      <xdr:colOff>187325</xdr:colOff>
      <xdr:row>38</xdr:row>
      <xdr:rowOff>58420</xdr:rowOff>
    </xdr:to>
    <xdr:cxnSp macro="">
      <xdr:nvCxnSpPr>
        <xdr:cNvPr id="67" name="直線コネクタ 66"/>
        <xdr:cNvCxnSpPr/>
      </xdr:nvCxnSpPr>
      <xdr:spPr>
        <a:xfrm>
          <a:off x="3098800" y="64729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97282</xdr:rowOff>
    </xdr:from>
    <xdr:to>
      <xdr:col>15</xdr:col>
      <xdr:colOff>98425</xdr:colOff>
      <xdr:row>37</xdr:row>
      <xdr:rowOff>129286</xdr:rowOff>
    </xdr:to>
    <xdr:cxnSp macro="">
      <xdr:nvCxnSpPr>
        <xdr:cNvPr id="70" name="直線コネクタ 69"/>
        <xdr:cNvCxnSpPr/>
      </xdr:nvCxnSpPr>
      <xdr:spPr>
        <a:xfrm>
          <a:off x="2209800" y="64409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131572</xdr:rowOff>
    </xdr:from>
    <xdr:to>
      <xdr:col>11</xdr:col>
      <xdr:colOff>9525</xdr:colOff>
      <xdr:row>37</xdr:row>
      <xdr:rowOff>97282</xdr:rowOff>
    </xdr:to>
    <xdr:cxnSp macro="">
      <xdr:nvCxnSpPr>
        <xdr:cNvPr id="73" name="直線コネクタ 72"/>
        <xdr:cNvCxnSpPr/>
      </xdr:nvCxnSpPr>
      <xdr:spPr>
        <a:xfrm>
          <a:off x="1320800" y="630377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62484</xdr:rowOff>
    </xdr:from>
    <xdr:to>
      <xdr:col>6</xdr:col>
      <xdr:colOff>171450</xdr:colOff>
      <xdr:row>36</xdr:row>
      <xdr:rowOff>164084</xdr:rowOff>
    </xdr:to>
    <xdr:sp macro="" textlink="">
      <xdr:nvSpPr>
        <xdr:cNvPr id="76" name="フローチャート: 判断 75"/>
        <xdr:cNvSpPr/>
      </xdr:nvSpPr>
      <xdr:spPr>
        <a:xfrm>
          <a:off x="1270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2811</xdr:rowOff>
    </xdr:from>
    <xdr:ext cx="762000" cy="259045"/>
    <xdr:sp macro="" textlink="">
      <xdr:nvSpPr>
        <xdr:cNvPr id="77" name="テキスト ボックス 76"/>
        <xdr:cNvSpPr txBox="1"/>
      </xdr:nvSpPr>
      <xdr:spPr>
        <a:xfrm>
          <a:off x="939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3" name="楕円 82"/>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4" name="人件費該当値テキスト"/>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5" name="楕円 84"/>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6" name="テキスト ボックス 85"/>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78486</xdr:rowOff>
    </xdr:from>
    <xdr:to>
      <xdr:col>15</xdr:col>
      <xdr:colOff>149225</xdr:colOff>
      <xdr:row>38</xdr:row>
      <xdr:rowOff>8636</xdr:rowOff>
    </xdr:to>
    <xdr:sp macro="" textlink="">
      <xdr:nvSpPr>
        <xdr:cNvPr id="87" name="楕円 86"/>
        <xdr:cNvSpPr/>
      </xdr:nvSpPr>
      <xdr:spPr>
        <a:xfrm>
          <a:off x="3048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164863</xdr:rowOff>
    </xdr:from>
    <xdr:ext cx="762000" cy="259045"/>
    <xdr:sp macro="" textlink="">
      <xdr:nvSpPr>
        <xdr:cNvPr id="88" name="テキスト ボックス 87"/>
        <xdr:cNvSpPr txBox="1"/>
      </xdr:nvSpPr>
      <xdr:spPr>
        <a:xfrm>
          <a:off x="2717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46482</xdr:rowOff>
    </xdr:from>
    <xdr:to>
      <xdr:col>11</xdr:col>
      <xdr:colOff>60325</xdr:colOff>
      <xdr:row>37</xdr:row>
      <xdr:rowOff>148082</xdr:rowOff>
    </xdr:to>
    <xdr:sp macro="" textlink="">
      <xdr:nvSpPr>
        <xdr:cNvPr id="89" name="楕円 88"/>
        <xdr:cNvSpPr/>
      </xdr:nvSpPr>
      <xdr:spPr>
        <a:xfrm>
          <a:off x="2159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132859</xdr:rowOff>
    </xdr:from>
    <xdr:ext cx="762000" cy="259045"/>
    <xdr:sp macro="" textlink="">
      <xdr:nvSpPr>
        <xdr:cNvPr id="90" name="テキスト ボックス 89"/>
        <xdr:cNvSpPr txBox="1"/>
      </xdr:nvSpPr>
      <xdr:spPr>
        <a:xfrm>
          <a:off x="1828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91" name="楕円 90"/>
        <xdr:cNvSpPr/>
      </xdr:nvSpPr>
      <xdr:spPr>
        <a:xfrm>
          <a:off x="1270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167149</xdr:rowOff>
    </xdr:from>
    <xdr:ext cx="762000" cy="259045"/>
    <xdr:sp macro="" textlink="">
      <xdr:nvSpPr>
        <xdr:cNvPr id="92" name="テキスト ボックス 91"/>
        <xdr:cNvSpPr txBox="1"/>
      </xdr:nvSpPr>
      <xdr:spPr>
        <a:xfrm>
          <a:off x="939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類似団体平均からは下回っているが、</a:t>
          </a:r>
          <a:r>
            <a:rPr kumimoji="1" lang="ja-JP" altLang="en-US" sz="1100">
              <a:solidFill>
                <a:schemeClr val="dk1"/>
              </a:solidFill>
              <a:effectLst/>
              <a:latin typeface="+mn-lt"/>
              <a:ea typeface="+mn-ea"/>
              <a:cs typeface="+mn-cs"/>
            </a:rPr>
            <a:t>暖冬であったため</a:t>
          </a:r>
          <a:r>
            <a:rPr kumimoji="1" lang="ja-JP" altLang="ja-JP" sz="1100">
              <a:solidFill>
                <a:schemeClr val="dk1"/>
              </a:solidFill>
              <a:effectLst/>
              <a:latin typeface="+mn-lt"/>
              <a:ea typeface="+mn-ea"/>
              <a:cs typeface="+mn-cs"/>
            </a:rPr>
            <a:t>庁舎光熱水費等が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また地籍調査委託料が大きく減少したため、</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した。今後も引き続き光熱水費の節約、備品購入費の抑制、消耗品の一元管理の継続及び公用車の削減など経常的経費の抑制に努める。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22</xdr:row>
      <xdr:rowOff>66040</xdr:rowOff>
    </xdr:to>
    <xdr:cxnSp macro="">
      <xdr:nvCxnSpPr>
        <xdr:cNvPr id="120" name="直線コネクタ 119"/>
        <xdr:cNvCxnSpPr/>
      </xdr:nvCxnSpPr>
      <xdr:spPr>
        <a:xfrm flipV="1">
          <a:off x="16510000" y="23901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66040</xdr:rowOff>
    </xdr:from>
    <xdr:to>
      <xdr:col>82</xdr:col>
      <xdr:colOff>196850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58420</xdr:rowOff>
    </xdr:from>
    <xdr:to>
      <xdr:col>82</xdr:col>
      <xdr:colOff>107950</xdr:colOff>
      <xdr:row>14</xdr:row>
      <xdr:rowOff>119380</xdr:rowOff>
    </xdr:to>
    <xdr:cxnSp macro="">
      <xdr:nvCxnSpPr>
        <xdr:cNvPr id="125" name="直線コネクタ 124"/>
        <xdr:cNvCxnSpPr/>
      </xdr:nvCxnSpPr>
      <xdr:spPr>
        <a:xfrm flipV="1">
          <a:off x="15671800" y="24587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52087</xdr:rowOff>
    </xdr:from>
    <xdr:ext cx="762000" cy="259045"/>
    <xdr:sp macro="" textlink="">
      <xdr:nvSpPr>
        <xdr:cNvPr id="126" name="物件費平均値テキスト"/>
        <xdr:cNvSpPr txBox="1"/>
      </xdr:nvSpPr>
      <xdr:spPr>
        <a:xfrm>
          <a:off x="16598900" y="296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104140</xdr:rowOff>
    </xdr:from>
    <xdr:to>
      <xdr:col>78</xdr:col>
      <xdr:colOff>69850</xdr:colOff>
      <xdr:row>14</xdr:row>
      <xdr:rowOff>119380</xdr:rowOff>
    </xdr:to>
    <xdr:cxnSp macro="">
      <xdr:nvCxnSpPr>
        <xdr:cNvPr id="128" name="直線コネクタ 127"/>
        <xdr:cNvCxnSpPr/>
      </xdr:nvCxnSpPr>
      <xdr:spPr>
        <a:xfrm>
          <a:off x="14782800" y="2504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29" name="フローチャート: 判断 128"/>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0" name="テキスト ボックス 129"/>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153670</xdr:rowOff>
    </xdr:from>
    <xdr:to>
      <xdr:col>73</xdr:col>
      <xdr:colOff>180975</xdr:colOff>
      <xdr:row>14</xdr:row>
      <xdr:rowOff>104140</xdr:rowOff>
    </xdr:to>
    <xdr:cxnSp macro="">
      <xdr:nvCxnSpPr>
        <xdr:cNvPr id="131" name="直線コネクタ 130"/>
        <xdr:cNvCxnSpPr/>
      </xdr:nvCxnSpPr>
      <xdr:spPr>
        <a:xfrm>
          <a:off x="13893800" y="23825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2" name="フローチャート: 判断 131"/>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3" name="テキスト ボックス 132"/>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146050</xdr:rowOff>
    </xdr:from>
    <xdr:to>
      <xdr:col>69</xdr:col>
      <xdr:colOff>92075</xdr:colOff>
      <xdr:row>13</xdr:row>
      <xdr:rowOff>153670</xdr:rowOff>
    </xdr:to>
    <xdr:cxnSp macro="">
      <xdr:nvCxnSpPr>
        <xdr:cNvPr id="134" name="直線コネクタ 133"/>
        <xdr:cNvCxnSpPr/>
      </xdr:nvCxnSpPr>
      <xdr:spPr>
        <a:xfrm>
          <a:off x="13004800" y="237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137160</xdr:rowOff>
    </xdr:from>
    <xdr:to>
      <xdr:col>69</xdr:col>
      <xdr:colOff>142875</xdr:colOff>
      <xdr:row>17</xdr:row>
      <xdr:rowOff>67310</xdr:rowOff>
    </xdr:to>
    <xdr:sp macro="" textlink="">
      <xdr:nvSpPr>
        <xdr:cNvPr id="135" name="フローチャート: 判断 134"/>
        <xdr:cNvSpPr/>
      </xdr:nvSpPr>
      <xdr:spPr>
        <a:xfrm>
          <a:off x="13843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52087</xdr:rowOff>
    </xdr:from>
    <xdr:ext cx="762000" cy="259045"/>
    <xdr:sp macro="" textlink="">
      <xdr:nvSpPr>
        <xdr:cNvPr id="136" name="テキスト ボックス 135"/>
        <xdr:cNvSpPr txBox="1"/>
      </xdr:nvSpPr>
      <xdr:spPr>
        <a:xfrm>
          <a:off x="13512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7" name="フローチャート: 判断 136"/>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38" name="テキスト ボックス 137"/>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xdr:rowOff>
    </xdr:from>
    <xdr:to>
      <xdr:col>82</xdr:col>
      <xdr:colOff>158750</xdr:colOff>
      <xdr:row>14</xdr:row>
      <xdr:rowOff>109220</xdr:rowOff>
    </xdr:to>
    <xdr:sp macro="" textlink="">
      <xdr:nvSpPr>
        <xdr:cNvPr id="144" name="楕円 143"/>
        <xdr:cNvSpPr/>
      </xdr:nvSpPr>
      <xdr:spPr>
        <a:xfrm>
          <a:off x="164592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87647</xdr:rowOff>
    </xdr:from>
    <xdr:ext cx="762000" cy="259045"/>
    <xdr:sp macro="" textlink="">
      <xdr:nvSpPr>
        <xdr:cNvPr id="145" name="物件費該当値テキスト"/>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68580</xdr:rowOff>
    </xdr:from>
    <xdr:to>
      <xdr:col>78</xdr:col>
      <xdr:colOff>120650</xdr:colOff>
      <xdr:row>14</xdr:row>
      <xdr:rowOff>170180</xdr:rowOff>
    </xdr:to>
    <xdr:sp macro="" textlink="">
      <xdr:nvSpPr>
        <xdr:cNvPr id="146" name="楕円 145"/>
        <xdr:cNvSpPr/>
      </xdr:nvSpPr>
      <xdr:spPr>
        <a:xfrm>
          <a:off x="15621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8907</xdr:rowOff>
    </xdr:from>
    <xdr:ext cx="736600" cy="259045"/>
    <xdr:sp macro="" textlink="">
      <xdr:nvSpPr>
        <xdr:cNvPr id="147" name="テキスト ボックス 146"/>
        <xdr:cNvSpPr txBox="1"/>
      </xdr:nvSpPr>
      <xdr:spPr>
        <a:xfrm>
          <a:off x="15290800" y="223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53340</xdr:rowOff>
    </xdr:from>
    <xdr:to>
      <xdr:col>74</xdr:col>
      <xdr:colOff>31750</xdr:colOff>
      <xdr:row>14</xdr:row>
      <xdr:rowOff>154940</xdr:rowOff>
    </xdr:to>
    <xdr:sp macro="" textlink="">
      <xdr:nvSpPr>
        <xdr:cNvPr id="148" name="楕円 147"/>
        <xdr:cNvSpPr/>
      </xdr:nvSpPr>
      <xdr:spPr>
        <a:xfrm>
          <a:off x="14732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165117</xdr:rowOff>
    </xdr:from>
    <xdr:ext cx="762000" cy="259045"/>
    <xdr:sp macro="" textlink="">
      <xdr:nvSpPr>
        <xdr:cNvPr id="149" name="テキスト ボックス 148"/>
        <xdr:cNvSpPr txBox="1"/>
      </xdr:nvSpPr>
      <xdr:spPr>
        <a:xfrm>
          <a:off x="14401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102870</xdr:rowOff>
    </xdr:from>
    <xdr:to>
      <xdr:col>69</xdr:col>
      <xdr:colOff>142875</xdr:colOff>
      <xdr:row>14</xdr:row>
      <xdr:rowOff>33020</xdr:rowOff>
    </xdr:to>
    <xdr:sp macro="" textlink="">
      <xdr:nvSpPr>
        <xdr:cNvPr id="150" name="楕円 149"/>
        <xdr:cNvSpPr/>
      </xdr:nvSpPr>
      <xdr:spPr>
        <a:xfrm>
          <a:off x="13843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43197</xdr:rowOff>
    </xdr:from>
    <xdr:ext cx="762000" cy="259045"/>
    <xdr:sp macro="" textlink="">
      <xdr:nvSpPr>
        <xdr:cNvPr id="151" name="テキスト ボックス 150"/>
        <xdr:cNvSpPr txBox="1"/>
      </xdr:nvSpPr>
      <xdr:spPr>
        <a:xfrm>
          <a:off x="13512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95250</xdr:rowOff>
    </xdr:from>
    <xdr:to>
      <xdr:col>65</xdr:col>
      <xdr:colOff>53975</xdr:colOff>
      <xdr:row>14</xdr:row>
      <xdr:rowOff>25400</xdr:rowOff>
    </xdr:to>
    <xdr:sp macro="" textlink="">
      <xdr:nvSpPr>
        <xdr:cNvPr id="152" name="楕円 151"/>
        <xdr:cNvSpPr/>
      </xdr:nvSpPr>
      <xdr:spPr>
        <a:xfrm>
          <a:off x="12954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35577</xdr:rowOff>
    </xdr:from>
    <xdr:ext cx="762000" cy="259045"/>
    <xdr:sp macro="" textlink="">
      <xdr:nvSpPr>
        <xdr:cNvPr id="153" name="テキスト ボックス 152"/>
        <xdr:cNvSpPr txBox="1"/>
      </xdr:nvSpPr>
      <xdr:spPr>
        <a:xfrm>
          <a:off x="12623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軽費老人ホームの利用者数の増加や障害者施設訓練等利用者の増加により扶助費の割合は上昇した。今後はより一層の保健事業の推進や資格審査等の適正化に努めながら、支出の抑制を図る。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120650</xdr:rowOff>
    </xdr:to>
    <xdr:cxnSp macro="">
      <xdr:nvCxnSpPr>
        <xdr:cNvPr id="180" name="直線コネクタ 179"/>
        <xdr:cNvCxnSpPr/>
      </xdr:nvCxnSpPr>
      <xdr:spPr>
        <a:xfrm flipV="1">
          <a:off x="4826000" y="91186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1" name="扶助費最小値テキスト"/>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2" name="直線コネクタ 181"/>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3"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4" name="直線コネクタ 183"/>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19050</xdr:rowOff>
    </xdr:from>
    <xdr:to>
      <xdr:col>24</xdr:col>
      <xdr:colOff>25400</xdr:colOff>
      <xdr:row>55</xdr:row>
      <xdr:rowOff>69850</xdr:rowOff>
    </xdr:to>
    <xdr:cxnSp macro="">
      <xdr:nvCxnSpPr>
        <xdr:cNvPr id="185" name="直線コネクタ 184"/>
        <xdr:cNvCxnSpPr/>
      </xdr:nvCxnSpPr>
      <xdr:spPr>
        <a:xfrm>
          <a:off x="3987800" y="94488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6" name="扶助費平均値テキスト"/>
        <xdr:cNvSpPr txBox="1"/>
      </xdr:nvSpPr>
      <xdr:spPr>
        <a:xfrm>
          <a:off x="4914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7" name="フローチャート: 判断 186"/>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19050</xdr:rowOff>
    </xdr:to>
    <xdr:cxnSp macro="">
      <xdr:nvCxnSpPr>
        <xdr:cNvPr id="188" name="直線コネクタ 187"/>
        <xdr:cNvCxnSpPr/>
      </xdr:nvCxnSpPr>
      <xdr:spPr>
        <a:xfrm>
          <a:off x="3098800" y="9385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9" name="フローチャート: 判断 188"/>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190" name="テキスト ボックス 189"/>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114300</xdr:rowOff>
    </xdr:from>
    <xdr:to>
      <xdr:col>15</xdr:col>
      <xdr:colOff>98425</xdr:colOff>
      <xdr:row>54</xdr:row>
      <xdr:rowOff>127000</xdr:rowOff>
    </xdr:to>
    <xdr:cxnSp macro="">
      <xdr:nvCxnSpPr>
        <xdr:cNvPr id="191" name="直線コネクタ 190"/>
        <xdr:cNvCxnSpPr/>
      </xdr:nvCxnSpPr>
      <xdr:spPr>
        <a:xfrm>
          <a:off x="2209800" y="9372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139700</xdr:rowOff>
    </xdr:from>
    <xdr:to>
      <xdr:col>15</xdr:col>
      <xdr:colOff>149225</xdr:colOff>
      <xdr:row>55</xdr:row>
      <xdr:rowOff>69850</xdr:rowOff>
    </xdr:to>
    <xdr:sp macro="" textlink="">
      <xdr:nvSpPr>
        <xdr:cNvPr id="192" name="フローチャート: 判断 191"/>
        <xdr:cNvSpPr/>
      </xdr:nvSpPr>
      <xdr:spPr>
        <a:xfrm>
          <a:off x="3048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3" name="テキスト ボックス 192"/>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114300</xdr:rowOff>
    </xdr:from>
    <xdr:to>
      <xdr:col>11</xdr:col>
      <xdr:colOff>9525</xdr:colOff>
      <xdr:row>54</xdr:row>
      <xdr:rowOff>139700</xdr:rowOff>
    </xdr:to>
    <xdr:cxnSp macro="">
      <xdr:nvCxnSpPr>
        <xdr:cNvPr id="194" name="直線コネクタ 193"/>
        <xdr:cNvCxnSpPr/>
      </xdr:nvCxnSpPr>
      <xdr:spPr>
        <a:xfrm flipV="1">
          <a:off x="1320800" y="9372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5" name="フローチャート: 判断 194"/>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6" name="テキスト ボックス 195"/>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165100</xdr:rowOff>
    </xdr:from>
    <xdr:to>
      <xdr:col>6</xdr:col>
      <xdr:colOff>171450</xdr:colOff>
      <xdr:row>55</xdr:row>
      <xdr:rowOff>95250</xdr:rowOff>
    </xdr:to>
    <xdr:sp macro="" textlink="">
      <xdr:nvSpPr>
        <xdr:cNvPr id="197" name="フローチャート: 判断 196"/>
        <xdr:cNvSpPr/>
      </xdr:nvSpPr>
      <xdr:spPr>
        <a:xfrm>
          <a:off x="12700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80027</xdr:rowOff>
    </xdr:from>
    <xdr:ext cx="762000" cy="259045"/>
    <xdr:sp macro="" textlink="">
      <xdr:nvSpPr>
        <xdr:cNvPr id="198" name="テキスト ボックス 197"/>
        <xdr:cNvSpPr txBox="1"/>
      </xdr:nvSpPr>
      <xdr:spPr>
        <a:xfrm>
          <a:off x="939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4" name="楕円 203"/>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162577</xdr:rowOff>
    </xdr:from>
    <xdr:ext cx="762000" cy="259045"/>
    <xdr:sp macro="" textlink="">
      <xdr:nvSpPr>
        <xdr:cNvPr id="205" name="扶助費該当値テキスト"/>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139700</xdr:rowOff>
    </xdr:from>
    <xdr:to>
      <xdr:col>20</xdr:col>
      <xdr:colOff>38100</xdr:colOff>
      <xdr:row>55</xdr:row>
      <xdr:rowOff>69850</xdr:rowOff>
    </xdr:to>
    <xdr:sp macro="" textlink="">
      <xdr:nvSpPr>
        <xdr:cNvPr id="206" name="楕円 205"/>
        <xdr:cNvSpPr/>
      </xdr:nvSpPr>
      <xdr:spPr>
        <a:xfrm>
          <a:off x="3937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207" name="テキスト ボックス 206"/>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8" name="楕円 207"/>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9" name="テキスト ボックス 208"/>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63500</xdr:rowOff>
    </xdr:from>
    <xdr:to>
      <xdr:col>11</xdr:col>
      <xdr:colOff>60325</xdr:colOff>
      <xdr:row>54</xdr:row>
      <xdr:rowOff>165100</xdr:rowOff>
    </xdr:to>
    <xdr:sp macro="" textlink="">
      <xdr:nvSpPr>
        <xdr:cNvPr id="210" name="楕円 209"/>
        <xdr:cNvSpPr/>
      </xdr:nvSpPr>
      <xdr:spPr>
        <a:xfrm>
          <a:off x="2159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3827</xdr:rowOff>
    </xdr:from>
    <xdr:ext cx="762000" cy="259045"/>
    <xdr:sp macro="" textlink="">
      <xdr:nvSpPr>
        <xdr:cNvPr id="211" name="テキスト ボックス 210"/>
        <xdr:cNvSpPr txBox="1"/>
      </xdr:nvSpPr>
      <xdr:spPr>
        <a:xfrm>
          <a:off x="1828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88900</xdr:rowOff>
    </xdr:from>
    <xdr:to>
      <xdr:col>6</xdr:col>
      <xdr:colOff>171450</xdr:colOff>
      <xdr:row>55</xdr:row>
      <xdr:rowOff>19050</xdr:rowOff>
    </xdr:to>
    <xdr:sp macro="" textlink="">
      <xdr:nvSpPr>
        <xdr:cNvPr id="212" name="楕円 211"/>
        <xdr:cNvSpPr/>
      </xdr:nvSpPr>
      <xdr:spPr>
        <a:xfrm>
          <a:off x="1270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29227</xdr:rowOff>
    </xdr:from>
    <xdr:ext cx="762000" cy="259045"/>
    <xdr:sp macro="" textlink="">
      <xdr:nvSpPr>
        <xdr:cNvPr id="213" name="テキスト ボックス 212"/>
        <xdr:cNvSpPr txBox="1"/>
      </xdr:nvSpPr>
      <xdr:spPr>
        <a:xfrm>
          <a:off x="939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特別会計への繰出金が主な内容だが、介護サービス</a:t>
          </a:r>
          <a:r>
            <a:rPr kumimoji="1" lang="ja-JP" altLang="en-US" sz="1100">
              <a:solidFill>
                <a:schemeClr val="dk1"/>
              </a:solidFill>
              <a:effectLst/>
              <a:latin typeface="+mn-lt"/>
              <a:ea typeface="+mn-ea"/>
              <a:cs typeface="+mn-cs"/>
            </a:rPr>
            <a:t>事業債</a:t>
          </a:r>
          <a:r>
            <a:rPr kumimoji="1" lang="ja-JP" altLang="ja-JP" sz="1100">
              <a:solidFill>
                <a:schemeClr val="dk1"/>
              </a:solidFill>
              <a:effectLst/>
              <a:latin typeface="+mn-lt"/>
              <a:ea typeface="+mn-ea"/>
              <a:cs typeface="+mn-cs"/>
            </a:rPr>
            <a:t>等の</a:t>
          </a:r>
          <a:r>
            <a:rPr kumimoji="1" lang="ja-JP" altLang="en-US" sz="1100">
              <a:solidFill>
                <a:schemeClr val="dk1"/>
              </a:solidFill>
              <a:effectLst/>
              <a:latin typeface="+mn-lt"/>
              <a:ea typeface="+mn-ea"/>
              <a:cs typeface="+mn-cs"/>
            </a:rPr>
            <a:t>任意償還を行ったことによる減額はあったものの、</a:t>
          </a:r>
          <a:r>
            <a:rPr kumimoji="1" lang="ja-JP" altLang="ja-JP" sz="1100">
              <a:solidFill>
                <a:schemeClr val="dk1"/>
              </a:solidFill>
              <a:effectLst/>
              <a:latin typeface="+mn-lt"/>
              <a:ea typeface="+mn-ea"/>
              <a:cs typeface="+mn-cs"/>
            </a:rPr>
            <a:t>簡易水道</a:t>
          </a:r>
          <a:r>
            <a:rPr kumimoji="1" lang="ja-JP" altLang="en-US" sz="1100">
              <a:solidFill>
                <a:schemeClr val="dk1"/>
              </a:solidFill>
              <a:effectLst/>
              <a:latin typeface="+mn-lt"/>
              <a:ea typeface="+mn-ea"/>
              <a:cs typeface="+mn-cs"/>
            </a:rPr>
            <a:t>事業財政調整基金等の増額により</a:t>
          </a:r>
          <a:r>
            <a:rPr kumimoji="1" lang="en-US" altLang="ja-JP" sz="1100">
              <a:solidFill>
                <a:schemeClr val="dk1"/>
              </a:solidFill>
              <a:effectLst/>
              <a:latin typeface="+mn-lt"/>
              <a:ea typeface="+mn-ea"/>
              <a:cs typeface="+mn-cs"/>
            </a:rPr>
            <a:t>3,571</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の増加となった。今後も国民健康保険事業では、保険税の適正化や保健事業を推進することで健全化を図り、簡易水道事業では経営戦略計画に基づき、経営の健全化を目指す。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35560</xdr:rowOff>
    </xdr:from>
    <xdr:to>
      <xdr:col>82</xdr:col>
      <xdr:colOff>107950</xdr:colOff>
      <xdr:row>60</xdr:row>
      <xdr:rowOff>96520</xdr:rowOff>
    </xdr:to>
    <xdr:cxnSp macro="">
      <xdr:nvCxnSpPr>
        <xdr:cNvPr id="240" name="直線コネクタ 239"/>
        <xdr:cNvCxnSpPr/>
      </xdr:nvCxnSpPr>
      <xdr:spPr>
        <a:xfrm flipV="1">
          <a:off x="16510000" y="9122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68597</xdr:rowOff>
    </xdr:from>
    <xdr:ext cx="762000" cy="259045"/>
    <xdr:sp macro="" textlink="">
      <xdr:nvSpPr>
        <xdr:cNvPr id="241" name="その他最小値テキスト"/>
        <xdr:cNvSpPr txBox="1"/>
      </xdr:nvSpPr>
      <xdr:spPr>
        <a:xfrm>
          <a:off x="16598900" y="1035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96520</xdr:rowOff>
    </xdr:from>
    <xdr:to>
      <xdr:col>82</xdr:col>
      <xdr:colOff>196850</xdr:colOff>
      <xdr:row>60</xdr:row>
      <xdr:rowOff>96520</xdr:rowOff>
    </xdr:to>
    <xdr:cxnSp macro="">
      <xdr:nvCxnSpPr>
        <xdr:cNvPr id="242" name="直線コネクタ 241"/>
        <xdr:cNvCxnSpPr/>
      </xdr:nvCxnSpPr>
      <xdr:spPr>
        <a:xfrm>
          <a:off x="16421100" y="103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121937</xdr:rowOff>
    </xdr:from>
    <xdr:ext cx="762000" cy="259045"/>
    <xdr:sp macro="" textlink="">
      <xdr:nvSpPr>
        <xdr:cNvPr id="243" name="その他最大値テキスト"/>
        <xdr:cNvSpPr txBox="1"/>
      </xdr:nvSpPr>
      <xdr:spPr>
        <a:xfrm>
          <a:off x="16598900" y="886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35560</xdr:rowOff>
    </xdr:from>
    <xdr:to>
      <xdr:col>82</xdr:col>
      <xdr:colOff>196850</xdr:colOff>
      <xdr:row>53</xdr:row>
      <xdr:rowOff>35560</xdr:rowOff>
    </xdr:to>
    <xdr:cxnSp macro="">
      <xdr:nvCxnSpPr>
        <xdr:cNvPr id="244" name="直線コネクタ 243"/>
        <xdr:cNvCxnSpPr/>
      </xdr:nvCxnSpPr>
      <xdr:spPr>
        <a:xfrm>
          <a:off x="16421100" y="91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142240</xdr:rowOff>
    </xdr:from>
    <xdr:to>
      <xdr:col>82</xdr:col>
      <xdr:colOff>107950</xdr:colOff>
      <xdr:row>55</xdr:row>
      <xdr:rowOff>153670</xdr:rowOff>
    </xdr:to>
    <xdr:cxnSp macro="">
      <xdr:nvCxnSpPr>
        <xdr:cNvPr id="245" name="直線コネクタ 244"/>
        <xdr:cNvCxnSpPr/>
      </xdr:nvCxnSpPr>
      <xdr:spPr>
        <a:xfrm>
          <a:off x="15671800" y="95719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43197</xdr:rowOff>
    </xdr:from>
    <xdr:ext cx="762000" cy="259045"/>
    <xdr:sp macro="" textlink="">
      <xdr:nvSpPr>
        <xdr:cNvPr id="246" name="その他平均値テキスト"/>
        <xdr:cNvSpPr txBox="1"/>
      </xdr:nvSpPr>
      <xdr:spPr>
        <a:xfrm>
          <a:off x="16598900" y="930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47" name="フローチャート: 判断 246"/>
        <xdr:cNvSpPr/>
      </xdr:nvSpPr>
      <xdr:spPr>
        <a:xfrm>
          <a:off x="16459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85090</xdr:rowOff>
    </xdr:from>
    <xdr:to>
      <xdr:col>78</xdr:col>
      <xdr:colOff>69850</xdr:colOff>
      <xdr:row>55</xdr:row>
      <xdr:rowOff>142240</xdr:rowOff>
    </xdr:to>
    <xdr:cxnSp macro="">
      <xdr:nvCxnSpPr>
        <xdr:cNvPr id="248" name="直線コネクタ 247"/>
        <xdr:cNvCxnSpPr/>
      </xdr:nvCxnSpPr>
      <xdr:spPr>
        <a:xfrm>
          <a:off x="14782800" y="95148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49" name="フローチャート: 判断 248"/>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50" name="テキスト ボックス 249"/>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50800</xdr:rowOff>
    </xdr:from>
    <xdr:to>
      <xdr:col>73</xdr:col>
      <xdr:colOff>180975</xdr:colOff>
      <xdr:row>55</xdr:row>
      <xdr:rowOff>85090</xdr:rowOff>
    </xdr:to>
    <xdr:cxnSp macro="">
      <xdr:nvCxnSpPr>
        <xdr:cNvPr id="251" name="直線コネクタ 250"/>
        <xdr:cNvCxnSpPr/>
      </xdr:nvCxnSpPr>
      <xdr:spPr>
        <a:xfrm>
          <a:off x="13893800" y="94805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34290</xdr:rowOff>
    </xdr:from>
    <xdr:to>
      <xdr:col>74</xdr:col>
      <xdr:colOff>31750</xdr:colOff>
      <xdr:row>55</xdr:row>
      <xdr:rowOff>135890</xdr:rowOff>
    </xdr:to>
    <xdr:sp macro="" textlink="">
      <xdr:nvSpPr>
        <xdr:cNvPr id="252" name="フローチャート: 判断 251"/>
        <xdr:cNvSpPr/>
      </xdr:nvSpPr>
      <xdr:spPr>
        <a:xfrm>
          <a:off x="14732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146067</xdr:rowOff>
    </xdr:from>
    <xdr:ext cx="762000" cy="259045"/>
    <xdr:sp macro="" textlink="">
      <xdr:nvSpPr>
        <xdr:cNvPr id="253" name="テキスト ボックス 252"/>
        <xdr:cNvSpPr txBox="1"/>
      </xdr:nvSpPr>
      <xdr:spPr>
        <a:xfrm>
          <a:off x="14401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27940</xdr:rowOff>
    </xdr:from>
    <xdr:to>
      <xdr:col>69</xdr:col>
      <xdr:colOff>92075</xdr:colOff>
      <xdr:row>55</xdr:row>
      <xdr:rowOff>50800</xdr:rowOff>
    </xdr:to>
    <xdr:cxnSp macro="">
      <xdr:nvCxnSpPr>
        <xdr:cNvPr id="254" name="直線コネクタ 253"/>
        <xdr:cNvCxnSpPr/>
      </xdr:nvCxnSpPr>
      <xdr:spPr>
        <a:xfrm>
          <a:off x="13004800" y="94576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19050</xdr:rowOff>
    </xdr:from>
    <xdr:to>
      <xdr:col>69</xdr:col>
      <xdr:colOff>142875</xdr:colOff>
      <xdr:row>55</xdr:row>
      <xdr:rowOff>120650</xdr:rowOff>
    </xdr:to>
    <xdr:sp macro="" textlink="">
      <xdr:nvSpPr>
        <xdr:cNvPr id="255" name="フローチャート: 判断 254"/>
        <xdr:cNvSpPr/>
      </xdr:nvSpPr>
      <xdr:spPr>
        <a:xfrm>
          <a:off x="13843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105427</xdr:rowOff>
    </xdr:from>
    <xdr:ext cx="762000" cy="259045"/>
    <xdr:sp macro="" textlink="">
      <xdr:nvSpPr>
        <xdr:cNvPr id="256" name="テキスト ボックス 255"/>
        <xdr:cNvSpPr txBox="1"/>
      </xdr:nvSpPr>
      <xdr:spPr>
        <a:xfrm>
          <a:off x="13512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102870</xdr:rowOff>
    </xdr:from>
    <xdr:to>
      <xdr:col>65</xdr:col>
      <xdr:colOff>53975</xdr:colOff>
      <xdr:row>56</xdr:row>
      <xdr:rowOff>33020</xdr:rowOff>
    </xdr:to>
    <xdr:sp macro="" textlink="">
      <xdr:nvSpPr>
        <xdr:cNvPr id="257" name="フローチャート: 判断 256"/>
        <xdr:cNvSpPr/>
      </xdr:nvSpPr>
      <xdr:spPr>
        <a:xfrm>
          <a:off x="12954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17797</xdr:rowOff>
    </xdr:from>
    <xdr:ext cx="762000" cy="259045"/>
    <xdr:sp macro="" textlink="">
      <xdr:nvSpPr>
        <xdr:cNvPr id="258" name="テキスト ボックス 257"/>
        <xdr:cNvSpPr txBox="1"/>
      </xdr:nvSpPr>
      <xdr:spPr>
        <a:xfrm>
          <a:off x="12623800" y="961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64" name="楕円 263"/>
        <xdr:cNvSpPr/>
      </xdr:nvSpPr>
      <xdr:spPr>
        <a:xfrm>
          <a:off x="164592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74947</xdr:rowOff>
    </xdr:from>
    <xdr:ext cx="762000" cy="259045"/>
    <xdr:sp macro="" textlink="">
      <xdr:nvSpPr>
        <xdr:cNvPr id="265" name="その他該当値テキスト"/>
        <xdr:cNvSpPr txBox="1"/>
      </xdr:nvSpPr>
      <xdr:spPr>
        <a:xfrm>
          <a:off x="165989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91440</xdr:rowOff>
    </xdr:from>
    <xdr:to>
      <xdr:col>78</xdr:col>
      <xdr:colOff>120650</xdr:colOff>
      <xdr:row>56</xdr:row>
      <xdr:rowOff>21590</xdr:rowOff>
    </xdr:to>
    <xdr:sp macro="" textlink="">
      <xdr:nvSpPr>
        <xdr:cNvPr id="266" name="楕円 265"/>
        <xdr:cNvSpPr/>
      </xdr:nvSpPr>
      <xdr:spPr>
        <a:xfrm>
          <a:off x="15621000" y="952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6367</xdr:rowOff>
    </xdr:from>
    <xdr:ext cx="736600" cy="259045"/>
    <xdr:sp macro="" textlink="">
      <xdr:nvSpPr>
        <xdr:cNvPr id="267" name="テキスト ボックス 266"/>
        <xdr:cNvSpPr txBox="1"/>
      </xdr:nvSpPr>
      <xdr:spPr>
        <a:xfrm>
          <a:off x="15290800" y="9607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34290</xdr:rowOff>
    </xdr:from>
    <xdr:to>
      <xdr:col>74</xdr:col>
      <xdr:colOff>31750</xdr:colOff>
      <xdr:row>55</xdr:row>
      <xdr:rowOff>135890</xdr:rowOff>
    </xdr:to>
    <xdr:sp macro="" textlink="">
      <xdr:nvSpPr>
        <xdr:cNvPr id="268" name="楕円 267"/>
        <xdr:cNvSpPr/>
      </xdr:nvSpPr>
      <xdr:spPr>
        <a:xfrm>
          <a:off x="14732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120667</xdr:rowOff>
    </xdr:from>
    <xdr:ext cx="762000" cy="259045"/>
    <xdr:sp macro="" textlink="">
      <xdr:nvSpPr>
        <xdr:cNvPr id="269" name="テキスト ボックス 268"/>
        <xdr:cNvSpPr txBox="1"/>
      </xdr:nvSpPr>
      <xdr:spPr>
        <a:xfrm>
          <a:off x="14401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0</xdr:rowOff>
    </xdr:from>
    <xdr:to>
      <xdr:col>69</xdr:col>
      <xdr:colOff>142875</xdr:colOff>
      <xdr:row>55</xdr:row>
      <xdr:rowOff>101600</xdr:rowOff>
    </xdr:to>
    <xdr:sp macro="" textlink="">
      <xdr:nvSpPr>
        <xdr:cNvPr id="270" name="楕円 269"/>
        <xdr:cNvSpPr/>
      </xdr:nvSpPr>
      <xdr:spPr>
        <a:xfrm>
          <a:off x="13843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111777</xdr:rowOff>
    </xdr:from>
    <xdr:ext cx="762000" cy="259045"/>
    <xdr:sp macro="" textlink="">
      <xdr:nvSpPr>
        <xdr:cNvPr id="271" name="テキスト ボックス 270"/>
        <xdr:cNvSpPr txBox="1"/>
      </xdr:nvSpPr>
      <xdr:spPr>
        <a:xfrm>
          <a:off x="13512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148590</xdr:rowOff>
    </xdr:from>
    <xdr:to>
      <xdr:col>65</xdr:col>
      <xdr:colOff>53975</xdr:colOff>
      <xdr:row>55</xdr:row>
      <xdr:rowOff>78740</xdr:rowOff>
    </xdr:to>
    <xdr:sp macro="" textlink="">
      <xdr:nvSpPr>
        <xdr:cNvPr id="272" name="楕円 271"/>
        <xdr:cNvSpPr/>
      </xdr:nvSpPr>
      <xdr:spPr>
        <a:xfrm>
          <a:off x="12954000" y="940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88917</xdr:rowOff>
    </xdr:from>
    <xdr:ext cx="762000" cy="259045"/>
    <xdr:sp macro="" textlink="">
      <xdr:nvSpPr>
        <xdr:cNvPr id="273" name="テキスト ボックス 272"/>
        <xdr:cNvSpPr txBox="1"/>
      </xdr:nvSpPr>
      <xdr:spPr>
        <a:xfrm>
          <a:off x="12623800" y="917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補助費</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前年度よりほぼ横ばいとなった。しかしながら、類似団体平均より</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ポイント上回った。</a:t>
          </a:r>
          <a:r>
            <a:rPr kumimoji="1" lang="ja-JP" altLang="en-US" sz="1100">
              <a:solidFill>
                <a:schemeClr val="dk1"/>
              </a:solidFill>
              <a:effectLst/>
              <a:latin typeface="+mn-lt"/>
              <a:ea typeface="+mn-ea"/>
              <a:cs typeface="+mn-cs"/>
            </a:rPr>
            <a:t>補助費の多くを占める一部事務組合負担金については、複数町村関係しているため、必要不可欠なものであるが、</a:t>
          </a:r>
          <a:r>
            <a:rPr kumimoji="1" lang="ja-JP" altLang="ja-JP" sz="1100">
              <a:solidFill>
                <a:schemeClr val="dk1"/>
              </a:solidFill>
              <a:effectLst/>
              <a:latin typeface="+mn-lt"/>
              <a:ea typeface="+mn-ea"/>
              <a:cs typeface="+mn-cs"/>
            </a:rPr>
            <a:t>補助金については必要性の低いものは見直しや廃止を行う方向で検討している。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147574</xdr:rowOff>
    </xdr:to>
    <xdr:cxnSp macro="">
      <xdr:nvCxnSpPr>
        <xdr:cNvPr id="298" name="直線コネクタ 297"/>
        <xdr:cNvCxnSpPr/>
      </xdr:nvCxnSpPr>
      <xdr:spPr>
        <a:xfrm flipV="1">
          <a:off x="16510000" y="584200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119651</xdr:rowOff>
    </xdr:from>
    <xdr:ext cx="762000" cy="259045"/>
    <xdr:sp macro="" textlink="">
      <xdr:nvSpPr>
        <xdr:cNvPr id="299" name="補助費等最小値テキスト"/>
        <xdr:cNvSpPr txBox="1"/>
      </xdr:nvSpPr>
      <xdr:spPr>
        <a:xfrm>
          <a:off x="16598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147574</xdr:rowOff>
    </xdr:from>
    <xdr:to>
      <xdr:col>82</xdr:col>
      <xdr:colOff>196850</xdr:colOff>
      <xdr:row>41</xdr:row>
      <xdr:rowOff>147574</xdr:rowOff>
    </xdr:to>
    <xdr:cxnSp macro="">
      <xdr:nvCxnSpPr>
        <xdr:cNvPr id="300" name="直線コネクタ 299"/>
        <xdr:cNvCxnSpPr/>
      </xdr:nvCxnSpPr>
      <xdr:spPr>
        <a:xfrm>
          <a:off x="16421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1"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2" name="直線コネクタ 301"/>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46990</xdr:rowOff>
    </xdr:from>
    <xdr:to>
      <xdr:col>82</xdr:col>
      <xdr:colOff>107950</xdr:colOff>
      <xdr:row>37</xdr:row>
      <xdr:rowOff>51562</xdr:rowOff>
    </xdr:to>
    <xdr:cxnSp macro="">
      <xdr:nvCxnSpPr>
        <xdr:cNvPr id="303" name="直線コネクタ 302"/>
        <xdr:cNvCxnSpPr/>
      </xdr:nvCxnSpPr>
      <xdr:spPr>
        <a:xfrm>
          <a:off x="15671800" y="63906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106443</xdr:rowOff>
    </xdr:from>
    <xdr:ext cx="762000" cy="259045"/>
    <xdr:sp macro="" textlink="">
      <xdr:nvSpPr>
        <xdr:cNvPr id="304" name="補助費等平均値テキスト"/>
        <xdr:cNvSpPr txBox="1"/>
      </xdr:nvSpPr>
      <xdr:spPr>
        <a:xfrm>
          <a:off x="16598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05" name="フローチャート: 判断 304"/>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xdr:rowOff>
    </xdr:from>
    <xdr:to>
      <xdr:col>78</xdr:col>
      <xdr:colOff>69850</xdr:colOff>
      <xdr:row>37</xdr:row>
      <xdr:rowOff>46990</xdr:rowOff>
    </xdr:to>
    <xdr:cxnSp macro="">
      <xdr:nvCxnSpPr>
        <xdr:cNvPr id="306" name="直線コネクタ 305"/>
        <xdr:cNvCxnSpPr/>
      </xdr:nvCxnSpPr>
      <xdr:spPr>
        <a:xfrm>
          <a:off x="14782800" y="63586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7" name="フローチャート: 判断 306"/>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8" name="テキスト ボックス 307"/>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14986</xdr:rowOff>
    </xdr:to>
    <xdr:cxnSp macro="">
      <xdr:nvCxnSpPr>
        <xdr:cNvPr id="309" name="直線コネクタ 308"/>
        <xdr:cNvCxnSpPr/>
      </xdr:nvCxnSpPr>
      <xdr:spPr>
        <a:xfrm>
          <a:off x="13893800" y="63403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0" name="フローチャート: 判断 309"/>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11" name="テキスト ボックス 310"/>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36</xdr:row>
      <xdr:rowOff>168148</xdr:rowOff>
    </xdr:to>
    <xdr:cxnSp macro="">
      <xdr:nvCxnSpPr>
        <xdr:cNvPr id="312" name="直線コネクタ 311"/>
        <xdr:cNvCxnSpPr/>
      </xdr:nvCxnSpPr>
      <xdr:spPr>
        <a:xfrm>
          <a:off x="13004800" y="63037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4" name="テキスト ボックス 313"/>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5" name="フローチャート: 判断 314"/>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6" name="テキスト ボックス 315"/>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22" name="楕円 321"/>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144289</xdr:rowOff>
    </xdr:from>
    <xdr:ext cx="762000" cy="259045"/>
    <xdr:sp macro="" textlink="">
      <xdr:nvSpPr>
        <xdr:cNvPr id="323" name="補助費等該当値テキスト"/>
        <xdr:cNvSpPr txBox="1"/>
      </xdr:nvSpPr>
      <xdr:spPr>
        <a:xfrm>
          <a:off x="16598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24" name="楕円 323"/>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25" name="テキスト ボックス 324"/>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26" name="楕円 325"/>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27" name="テキスト ボックス 326"/>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28" name="楕円 327"/>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29" name="テキスト ボックス 328"/>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30" name="楕円 329"/>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31" name="テキスト ボックス 330"/>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地方債の借入額の減少等により公債費の割合は年々減少してきていたが、公共施設耐震化工事や村道改良事業に係る借入金の償還が始まり、</a:t>
          </a:r>
          <a:r>
            <a:rPr kumimoji="1" lang="ja-JP" altLang="en-US" sz="1100">
              <a:solidFill>
                <a:schemeClr val="dk1"/>
              </a:solidFill>
              <a:effectLst/>
              <a:latin typeface="+mn-lt"/>
              <a:ea typeface="+mn-ea"/>
              <a:cs typeface="+mn-cs"/>
            </a:rPr>
            <a:t>類似団体平均</a:t>
          </a:r>
          <a:r>
            <a:rPr kumimoji="1" lang="ja-JP" altLang="ja-JP" sz="1100">
              <a:solidFill>
                <a:schemeClr val="dk1"/>
              </a:solidFill>
              <a:effectLst/>
              <a:latin typeface="+mn-lt"/>
              <a:ea typeface="+mn-ea"/>
              <a:cs typeface="+mn-cs"/>
            </a:rPr>
            <a:t>と同水準となった。今後も普通建設事業の内容を精査し地方債の計画的な借入を行い、公債費の縮減に努める。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69850</xdr:rowOff>
    </xdr:to>
    <xdr:cxnSp macro="">
      <xdr:nvCxnSpPr>
        <xdr:cNvPr id="358" name="直線コネクタ 357"/>
        <xdr:cNvCxnSpPr/>
      </xdr:nvCxnSpPr>
      <xdr:spPr>
        <a:xfrm flipV="1">
          <a:off x="4826000" y="125095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9"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60" name="直線コネクタ 359"/>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168911</xdr:rowOff>
    </xdr:from>
    <xdr:to>
      <xdr:col>24</xdr:col>
      <xdr:colOff>25400</xdr:colOff>
      <xdr:row>77</xdr:row>
      <xdr:rowOff>77470</xdr:rowOff>
    </xdr:to>
    <xdr:cxnSp macro="">
      <xdr:nvCxnSpPr>
        <xdr:cNvPr id="363" name="直線コネクタ 362"/>
        <xdr:cNvCxnSpPr/>
      </xdr:nvCxnSpPr>
      <xdr:spPr>
        <a:xfrm flipV="1">
          <a:off x="3987800" y="13199111"/>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64" name="公債費平均値テキスト"/>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77470</xdr:rowOff>
    </xdr:to>
    <xdr:cxnSp macro="">
      <xdr:nvCxnSpPr>
        <xdr:cNvPr id="366" name="直線コネクタ 365"/>
        <xdr:cNvCxnSpPr/>
      </xdr:nvCxnSpPr>
      <xdr:spPr>
        <a:xfrm>
          <a:off x="3098800" y="13271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7" name="フローチャート: 判断 366"/>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50817</xdr:rowOff>
    </xdr:from>
    <xdr:ext cx="736600" cy="259045"/>
    <xdr:sp macro="" textlink="">
      <xdr:nvSpPr>
        <xdr:cNvPr id="368" name="テキスト ボックス 367"/>
        <xdr:cNvSpPr txBox="1"/>
      </xdr:nvSpPr>
      <xdr:spPr>
        <a:xfrm>
          <a:off x="3606800" y="1290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107950</xdr:rowOff>
    </xdr:from>
    <xdr:to>
      <xdr:col>15</xdr:col>
      <xdr:colOff>98425</xdr:colOff>
      <xdr:row>77</xdr:row>
      <xdr:rowOff>69850</xdr:rowOff>
    </xdr:to>
    <xdr:cxnSp macro="">
      <xdr:nvCxnSpPr>
        <xdr:cNvPr id="369" name="直線コネクタ 368"/>
        <xdr:cNvCxnSpPr/>
      </xdr:nvCxnSpPr>
      <xdr:spPr>
        <a:xfrm>
          <a:off x="2209800" y="131381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0" name="フローチャート: 判断 369"/>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1" name="テキスト ボックス 370"/>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107950</xdr:rowOff>
    </xdr:from>
    <xdr:to>
      <xdr:col>11</xdr:col>
      <xdr:colOff>9525</xdr:colOff>
      <xdr:row>77</xdr:row>
      <xdr:rowOff>115570</xdr:rowOff>
    </xdr:to>
    <xdr:cxnSp macro="">
      <xdr:nvCxnSpPr>
        <xdr:cNvPr id="372" name="直線コネクタ 371"/>
        <xdr:cNvCxnSpPr/>
      </xdr:nvCxnSpPr>
      <xdr:spPr>
        <a:xfrm flipV="1">
          <a:off x="1320800" y="1313815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3" name="フローチャート: 判断 372"/>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74" name="テキスト ボックス 373"/>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5" name="フローチャート: 判断 374"/>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76" name="テキスト ボックス 375"/>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82" name="楕円 381"/>
        <xdr:cNvSpPr/>
      </xdr:nvSpPr>
      <xdr:spPr>
        <a:xfrm>
          <a:off x="47752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90188</xdr:rowOff>
    </xdr:from>
    <xdr:ext cx="762000" cy="259045"/>
    <xdr:sp macro="" textlink="">
      <xdr:nvSpPr>
        <xdr:cNvPr id="383" name="公債費該当値テキスト"/>
        <xdr:cNvSpPr txBox="1"/>
      </xdr:nvSpPr>
      <xdr:spPr>
        <a:xfrm>
          <a:off x="49149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26670</xdr:rowOff>
    </xdr:from>
    <xdr:to>
      <xdr:col>20</xdr:col>
      <xdr:colOff>38100</xdr:colOff>
      <xdr:row>77</xdr:row>
      <xdr:rowOff>128270</xdr:rowOff>
    </xdr:to>
    <xdr:sp macro="" textlink="">
      <xdr:nvSpPr>
        <xdr:cNvPr id="384" name="楕円 383"/>
        <xdr:cNvSpPr/>
      </xdr:nvSpPr>
      <xdr:spPr>
        <a:xfrm>
          <a:off x="3937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85" name="テキスト ボックス 384"/>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86" name="楕円 385"/>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87" name="テキスト ボックス 386"/>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57150</xdr:rowOff>
    </xdr:from>
    <xdr:to>
      <xdr:col>11</xdr:col>
      <xdr:colOff>60325</xdr:colOff>
      <xdr:row>76</xdr:row>
      <xdr:rowOff>158750</xdr:rowOff>
    </xdr:to>
    <xdr:sp macro="" textlink="">
      <xdr:nvSpPr>
        <xdr:cNvPr id="388" name="楕円 387"/>
        <xdr:cNvSpPr/>
      </xdr:nvSpPr>
      <xdr:spPr>
        <a:xfrm>
          <a:off x="2159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168927</xdr:rowOff>
    </xdr:from>
    <xdr:ext cx="762000" cy="259045"/>
    <xdr:sp macro="" textlink="">
      <xdr:nvSpPr>
        <xdr:cNvPr id="389" name="テキスト ボックス 388"/>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0" name="楕円 389"/>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91" name="テキスト ボックス 390"/>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よりやや改善した</a:t>
          </a:r>
          <a:r>
            <a:rPr kumimoji="1" lang="ja-JP" altLang="ja-JP" sz="1100">
              <a:solidFill>
                <a:schemeClr val="dk1"/>
              </a:solidFill>
              <a:effectLst/>
              <a:latin typeface="+mn-lt"/>
              <a:ea typeface="+mn-ea"/>
              <a:cs typeface="+mn-cs"/>
            </a:rPr>
            <a:t>。今後は給水人口の減少等による簡易水道事業への繰り出し、一部事務組合施設の改修</a:t>
          </a:r>
          <a:r>
            <a:rPr kumimoji="1" lang="ja-JP" altLang="en-US" sz="1100">
              <a:solidFill>
                <a:schemeClr val="dk1"/>
              </a:solidFill>
              <a:effectLst/>
              <a:latin typeface="+mn-lt"/>
              <a:ea typeface="+mn-ea"/>
              <a:cs typeface="+mn-cs"/>
            </a:rPr>
            <a:t>修繕</a:t>
          </a:r>
          <a:r>
            <a:rPr kumimoji="1" lang="ja-JP" altLang="ja-JP" sz="1100">
              <a:solidFill>
                <a:schemeClr val="dk1"/>
              </a:solidFill>
              <a:effectLst/>
              <a:latin typeface="+mn-lt"/>
              <a:ea typeface="+mn-ea"/>
              <a:cs typeface="+mn-cs"/>
            </a:rPr>
            <a:t>費用がこれからの財政運営に負担がかかると懸念しているが、一般財源での支出については厳しく精査していくなど、財政健全化に努めていく。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06" name="直線コネクタ 405"/>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07" name="テキスト ボックス 406"/>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8" name="直線コネクタ 407"/>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9" name="テキスト ボックス 408"/>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10" name="直線コネクタ 409"/>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11" name="テキスト ボックス 410"/>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14" name="直線コネクタ 413"/>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15" name="テキスト ボックス 414"/>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18" name="直線コネクタ 417"/>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19" name="テキスト ボックス 418"/>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78422</xdr:rowOff>
    </xdr:from>
    <xdr:to>
      <xdr:col>82</xdr:col>
      <xdr:colOff>107950</xdr:colOff>
      <xdr:row>81</xdr:row>
      <xdr:rowOff>132714</xdr:rowOff>
    </xdr:to>
    <xdr:cxnSp macro="">
      <xdr:nvCxnSpPr>
        <xdr:cNvPr id="423" name="直線コネクタ 422"/>
        <xdr:cNvCxnSpPr/>
      </xdr:nvCxnSpPr>
      <xdr:spPr>
        <a:xfrm flipV="1">
          <a:off x="16510000" y="12594272"/>
          <a:ext cx="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104791</xdr:rowOff>
    </xdr:from>
    <xdr:ext cx="762000" cy="259045"/>
    <xdr:sp macro="" textlink="">
      <xdr:nvSpPr>
        <xdr:cNvPr id="424" name="公債費以外最小値テキスト"/>
        <xdr:cNvSpPr txBox="1"/>
      </xdr:nvSpPr>
      <xdr:spPr>
        <a:xfrm>
          <a:off x="16598900" y="1399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132714</xdr:rowOff>
    </xdr:from>
    <xdr:to>
      <xdr:col>82</xdr:col>
      <xdr:colOff>196850</xdr:colOff>
      <xdr:row>81</xdr:row>
      <xdr:rowOff>132714</xdr:rowOff>
    </xdr:to>
    <xdr:cxnSp macro="">
      <xdr:nvCxnSpPr>
        <xdr:cNvPr id="425" name="直線コネクタ 424"/>
        <xdr:cNvCxnSpPr/>
      </xdr:nvCxnSpPr>
      <xdr:spPr>
        <a:xfrm>
          <a:off x="16421100" y="14020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164799</xdr:rowOff>
    </xdr:from>
    <xdr:ext cx="762000" cy="259045"/>
    <xdr:sp macro="" textlink="">
      <xdr:nvSpPr>
        <xdr:cNvPr id="426" name="公債費以外最大値テキスト"/>
        <xdr:cNvSpPr txBox="1"/>
      </xdr:nvSpPr>
      <xdr:spPr>
        <a:xfrm>
          <a:off x="16598900" y="1233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78422</xdr:rowOff>
    </xdr:from>
    <xdr:to>
      <xdr:col>82</xdr:col>
      <xdr:colOff>196850</xdr:colOff>
      <xdr:row>73</xdr:row>
      <xdr:rowOff>78422</xdr:rowOff>
    </xdr:to>
    <xdr:cxnSp macro="">
      <xdr:nvCxnSpPr>
        <xdr:cNvPr id="427" name="直線コネクタ 426"/>
        <xdr:cNvCxnSpPr/>
      </xdr:nvCxnSpPr>
      <xdr:spPr>
        <a:xfrm>
          <a:off x="16421100" y="1259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147002</xdr:rowOff>
    </xdr:from>
    <xdr:to>
      <xdr:col>82</xdr:col>
      <xdr:colOff>107950</xdr:colOff>
      <xdr:row>77</xdr:row>
      <xdr:rowOff>4127</xdr:rowOff>
    </xdr:to>
    <xdr:cxnSp macro="">
      <xdr:nvCxnSpPr>
        <xdr:cNvPr id="428" name="直線コネクタ 427"/>
        <xdr:cNvCxnSpPr/>
      </xdr:nvCxnSpPr>
      <xdr:spPr>
        <a:xfrm flipV="1">
          <a:off x="15671800" y="13177202"/>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88282</xdr:rowOff>
    </xdr:from>
    <xdr:ext cx="762000" cy="259045"/>
    <xdr:sp macro="" textlink="">
      <xdr:nvSpPr>
        <xdr:cNvPr id="429" name="公債費以外平均値テキスト"/>
        <xdr:cNvSpPr txBox="1"/>
      </xdr:nvSpPr>
      <xdr:spPr>
        <a:xfrm>
          <a:off x="16598900" y="13118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116205</xdr:rowOff>
    </xdr:from>
    <xdr:to>
      <xdr:col>82</xdr:col>
      <xdr:colOff>158750</xdr:colOff>
      <xdr:row>77</xdr:row>
      <xdr:rowOff>46355</xdr:rowOff>
    </xdr:to>
    <xdr:sp macro="" textlink="">
      <xdr:nvSpPr>
        <xdr:cNvPr id="430" name="フローチャート: 判断 429"/>
        <xdr:cNvSpPr/>
      </xdr:nvSpPr>
      <xdr:spPr>
        <a:xfrm>
          <a:off x="164592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29845</xdr:rowOff>
    </xdr:from>
    <xdr:to>
      <xdr:col>78</xdr:col>
      <xdr:colOff>69850</xdr:colOff>
      <xdr:row>77</xdr:row>
      <xdr:rowOff>4127</xdr:rowOff>
    </xdr:to>
    <xdr:cxnSp macro="">
      <xdr:nvCxnSpPr>
        <xdr:cNvPr id="431" name="直線コネクタ 430"/>
        <xdr:cNvCxnSpPr/>
      </xdr:nvCxnSpPr>
      <xdr:spPr>
        <a:xfrm>
          <a:off x="14782800" y="13060045"/>
          <a:ext cx="889000" cy="14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104775</xdr:rowOff>
    </xdr:from>
    <xdr:to>
      <xdr:col>78</xdr:col>
      <xdr:colOff>120650</xdr:colOff>
      <xdr:row>77</xdr:row>
      <xdr:rowOff>34925</xdr:rowOff>
    </xdr:to>
    <xdr:sp macro="" textlink="">
      <xdr:nvSpPr>
        <xdr:cNvPr id="432" name="フローチャート: 判断 431"/>
        <xdr:cNvSpPr/>
      </xdr:nvSpPr>
      <xdr:spPr>
        <a:xfrm>
          <a:off x="15621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45102</xdr:rowOff>
    </xdr:from>
    <xdr:ext cx="736600" cy="259045"/>
    <xdr:sp macro="" textlink="">
      <xdr:nvSpPr>
        <xdr:cNvPr id="433" name="テキスト ボックス 432"/>
        <xdr:cNvSpPr txBox="1"/>
      </xdr:nvSpPr>
      <xdr:spPr>
        <a:xfrm>
          <a:off x="15290800" y="1290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95568</xdr:rowOff>
    </xdr:from>
    <xdr:to>
      <xdr:col>73</xdr:col>
      <xdr:colOff>180975</xdr:colOff>
      <xdr:row>76</xdr:row>
      <xdr:rowOff>29845</xdr:rowOff>
    </xdr:to>
    <xdr:cxnSp macro="">
      <xdr:nvCxnSpPr>
        <xdr:cNvPr id="434" name="直線コネクタ 433"/>
        <xdr:cNvCxnSpPr/>
      </xdr:nvCxnSpPr>
      <xdr:spPr>
        <a:xfrm>
          <a:off x="13893800" y="12954318"/>
          <a:ext cx="889000" cy="10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56198</xdr:rowOff>
    </xdr:from>
    <xdr:to>
      <xdr:col>74</xdr:col>
      <xdr:colOff>31750</xdr:colOff>
      <xdr:row>76</xdr:row>
      <xdr:rowOff>157798</xdr:rowOff>
    </xdr:to>
    <xdr:sp macro="" textlink="">
      <xdr:nvSpPr>
        <xdr:cNvPr id="435" name="フローチャート: 判断 434"/>
        <xdr:cNvSpPr/>
      </xdr:nvSpPr>
      <xdr:spPr>
        <a:xfrm>
          <a:off x="14732000" y="130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142575</xdr:rowOff>
    </xdr:from>
    <xdr:ext cx="762000" cy="259045"/>
    <xdr:sp macro="" textlink="">
      <xdr:nvSpPr>
        <xdr:cNvPr id="436" name="テキスト ボックス 435"/>
        <xdr:cNvSpPr txBox="1"/>
      </xdr:nvSpPr>
      <xdr:spPr>
        <a:xfrm>
          <a:off x="14401800" y="1317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144145</xdr:rowOff>
    </xdr:from>
    <xdr:to>
      <xdr:col>69</xdr:col>
      <xdr:colOff>92075</xdr:colOff>
      <xdr:row>75</xdr:row>
      <xdr:rowOff>95568</xdr:rowOff>
    </xdr:to>
    <xdr:cxnSp macro="">
      <xdr:nvCxnSpPr>
        <xdr:cNvPr id="437" name="直線コネクタ 436"/>
        <xdr:cNvCxnSpPr/>
      </xdr:nvCxnSpPr>
      <xdr:spPr>
        <a:xfrm>
          <a:off x="13004800" y="12831445"/>
          <a:ext cx="889000" cy="12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1905</xdr:rowOff>
    </xdr:from>
    <xdr:to>
      <xdr:col>69</xdr:col>
      <xdr:colOff>142875</xdr:colOff>
      <xdr:row>76</xdr:row>
      <xdr:rowOff>103505</xdr:rowOff>
    </xdr:to>
    <xdr:sp macro="" textlink="">
      <xdr:nvSpPr>
        <xdr:cNvPr id="438" name="フローチャート: 判断 437"/>
        <xdr:cNvSpPr/>
      </xdr:nvSpPr>
      <xdr:spPr>
        <a:xfrm>
          <a:off x="13843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88282</xdr:rowOff>
    </xdr:from>
    <xdr:ext cx="762000" cy="259045"/>
    <xdr:sp macro="" textlink="">
      <xdr:nvSpPr>
        <xdr:cNvPr id="439" name="テキスト ボックス 438"/>
        <xdr:cNvSpPr txBox="1"/>
      </xdr:nvSpPr>
      <xdr:spPr>
        <a:xfrm>
          <a:off x="13512800" y="1311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0" name="フローチャート: 判断 439"/>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41" name="テキスト ボックス 440"/>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96202</xdr:rowOff>
    </xdr:from>
    <xdr:to>
      <xdr:col>82</xdr:col>
      <xdr:colOff>158750</xdr:colOff>
      <xdr:row>77</xdr:row>
      <xdr:rowOff>26352</xdr:rowOff>
    </xdr:to>
    <xdr:sp macro="" textlink="">
      <xdr:nvSpPr>
        <xdr:cNvPr id="447" name="楕円 446"/>
        <xdr:cNvSpPr/>
      </xdr:nvSpPr>
      <xdr:spPr>
        <a:xfrm>
          <a:off x="16459200" y="1312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112729</xdr:rowOff>
    </xdr:from>
    <xdr:ext cx="762000" cy="259045"/>
    <xdr:sp macro="" textlink="">
      <xdr:nvSpPr>
        <xdr:cNvPr id="448" name="公債費以外該当値テキスト"/>
        <xdr:cNvSpPr txBox="1"/>
      </xdr:nvSpPr>
      <xdr:spPr>
        <a:xfrm>
          <a:off x="16598900" y="1297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124777</xdr:rowOff>
    </xdr:from>
    <xdr:to>
      <xdr:col>78</xdr:col>
      <xdr:colOff>120650</xdr:colOff>
      <xdr:row>77</xdr:row>
      <xdr:rowOff>54927</xdr:rowOff>
    </xdr:to>
    <xdr:sp macro="" textlink="">
      <xdr:nvSpPr>
        <xdr:cNvPr id="449" name="楕円 448"/>
        <xdr:cNvSpPr/>
      </xdr:nvSpPr>
      <xdr:spPr>
        <a:xfrm>
          <a:off x="15621000" y="1315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39704</xdr:rowOff>
    </xdr:from>
    <xdr:ext cx="736600" cy="259045"/>
    <xdr:sp macro="" textlink="">
      <xdr:nvSpPr>
        <xdr:cNvPr id="450" name="テキスト ボックス 449"/>
        <xdr:cNvSpPr txBox="1"/>
      </xdr:nvSpPr>
      <xdr:spPr>
        <a:xfrm>
          <a:off x="15290800" y="13241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150495</xdr:rowOff>
    </xdr:from>
    <xdr:to>
      <xdr:col>74</xdr:col>
      <xdr:colOff>31750</xdr:colOff>
      <xdr:row>76</xdr:row>
      <xdr:rowOff>80645</xdr:rowOff>
    </xdr:to>
    <xdr:sp macro="" textlink="">
      <xdr:nvSpPr>
        <xdr:cNvPr id="451" name="楕円 450"/>
        <xdr:cNvSpPr/>
      </xdr:nvSpPr>
      <xdr:spPr>
        <a:xfrm>
          <a:off x="147320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90822</xdr:rowOff>
    </xdr:from>
    <xdr:ext cx="762000" cy="259045"/>
    <xdr:sp macro="" textlink="">
      <xdr:nvSpPr>
        <xdr:cNvPr id="452" name="テキスト ボックス 451"/>
        <xdr:cNvSpPr txBox="1"/>
      </xdr:nvSpPr>
      <xdr:spPr>
        <a:xfrm>
          <a:off x="14401800" y="12778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44768</xdr:rowOff>
    </xdr:from>
    <xdr:to>
      <xdr:col>69</xdr:col>
      <xdr:colOff>142875</xdr:colOff>
      <xdr:row>75</xdr:row>
      <xdr:rowOff>146368</xdr:rowOff>
    </xdr:to>
    <xdr:sp macro="" textlink="">
      <xdr:nvSpPr>
        <xdr:cNvPr id="453" name="楕円 452"/>
        <xdr:cNvSpPr/>
      </xdr:nvSpPr>
      <xdr:spPr>
        <a:xfrm>
          <a:off x="13843000" y="1290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156545</xdr:rowOff>
    </xdr:from>
    <xdr:ext cx="762000" cy="259045"/>
    <xdr:sp macro="" textlink="">
      <xdr:nvSpPr>
        <xdr:cNvPr id="454" name="テキスト ボックス 453"/>
        <xdr:cNvSpPr txBox="1"/>
      </xdr:nvSpPr>
      <xdr:spPr>
        <a:xfrm>
          <a:off x="13512800" y="1267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93345</xdr:rowOff>
    </xdr:from>
    <xdr:to>
      <xdr:col>65</xdr:col>
      <xdr:colOff>53975</xdr:colOff>
      <xdr:row>75</xdr:row>
      <xdr:rowOff>23495</xdr:rowOff>
    </xdr:to>
    <xdr:sp macro="" textlink="">
      <xdr:nvSpPr>
        <xdr:cNvPr id="455" name="楕円 454"/>
        <xdr:cNvSpPr/>
      </xdr:nvSpPr>
      <xdr:spPr>
        <a:xfrm>
          <a:off x="129540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33672</xdr:rowOff>
    </xdr:from>
    <xdr:ext cx="762000" cy="259045"/>
    <xdr:sp macro="" textlink="">
      <xdr:nvSpPr>
        <xdr:cNvPr id="456" name="テキスト ボックス 455"/>
        <xdr:cNvSpPr txBox="1"/>
      </xdr:nvSpPr>
      <xdr:spPr>
        <a:xfrm>
          <a:off x="12623800" y="1254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1514</xdr:rowOff>
    </xdr:from>
    <xdr:to>
      <xdr:col>29</xdr:col>
      <xdr:colOff>127000</xdr:colOff>
      <xdr:row>19</xdr:row>
      <xdr:rowOff>55063</xdr:rowOff>
    </xdr:to>
    <xdr:cxnSp macro="">
      <xdr:nvCxnSpPr>
        <xdr:cNvPr id="44" name="直線コネクタ 43"/>
        <xdr:cNvCxnSpPr/>
      </xdr:nvCxnSpPr>
      <xdr:spPr bwMode="auto">
        <a:xfrm flipV="1">
          <a:off x="5651500" y="2106539"/>
          <a:ext cx="0" cy="12536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27140</xdr:rowOff>
    </xdr:from>
    <xdr:ext cx="762000" cy="259045"/>
    <xdr:sp macro="" textlink="">
      <xdr:nvSpPr>
        <xdr:cNvPr id="45" name="人口1人当たり決算額の推移最小値テキスト130"/>
        <xdr:cNvSpPr txBox="1"/>
      </xdr:nvSpPr>
      <xdr:spPr>
        <a:xfrm>
          <a:off x="5740400" y="333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55063</xdr:rowOff>
    </xdr:from>
    <xdr:to>
      <xdr:col>30</xdr:col>
      <xdr:colOff>25400</xdr:colOff>
      <xdr:row>19</xdr:row>
      <xdr:rowOff>55063</xdr:rowOff>
    </xdr:to>
    <xdr:cxnSp macro="">
      <xdr:nvCxnSpPr>
        <xdr:cNvPr id="46" name="直線コネクタ 45"/>
        <xdr:cNvCxnSpPr/>
      </xdr:nvCxnSpPr>
      <xdr:spPr bwMode="auto">
        <a:xfrm>
          <a:off x="5562600" y="3360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87891</xdr:rowOff>
    </xdr:from>
    <xdr:ext cx="762000" cy="259045"/>
    <xdr:sp macro="" textlink="">
      <xdr:nvSpPr>
        <xdr:cNvPr id="47" name="人口1人当たり決算額の推移最大値テキスト130"/>
        <xdr:cNvSpPr txBox="1"/>
      </xdr:nvSpPr>
      <xdr:spPr>
        <a:xfrm>
          <a:off x="5740400" y="185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1514</xdr:rowOff>
    </xdr:from>
    <xdr:to>
      <xdr:col>30</xdr:col>
      <xdr:colOff>25400</xdr:colOff>
      <xdr:row>12</xdr:row>
      <xdr:rowOff>1514</xdr:rowOff>
    </xdr:to>
    <xdr:cxnSp macro="">
      <xdr:nvCxnSpPr>
        <xdr:cNvPr id="48" name="直線コネクタ 47"/>
        <xdr:cNvCxnSpPr/>
      </xdr:nvCxnSpPr>
      <xdr:spPr bwMode="auto">
        <a:xfrm>
          <a:off x="5562600" y="21065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85319</xdr:rowOff>
    </xdr:from>
    <xdr:to>
      <xdr:col>29</xdr:col>
      <xdr:colOff>127000</xdr:colOff>
      <xdr:row>16</xdr:row>
      <xdr:rowOff>92184</xdr:rowOff>
    </xdr:to>
    <xdr:cxnSp macro="">
      <xdr:nvCxnSpPr>
        <xdr:cNvPr id="49" name="直線コネクタ 48"/>
        <xdr:cNvCxnSpPr/>
      </xdr:nvCxnSpPr>
      <xdr:spPr bwMode="auto">
        <a:xfrm>
          <a:off x="5003800" y="2876144"/>
          <a:ext cx="647700" cy="6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33801</xdr:rowOff>
    </xdr:from>
    <xdr:ext cx="762000" cy="259045"/>
    <xdr:sp macro="" textlink="">
      <xdr:nvSpPr>
        <xdr:cNvPr id="50" name="人口1人当たり決算額の推移平均値テキスト130"/>
        <xdr:cNvSpPr txBox="1"/>
      </xdr:nvSpPr>
      <xdr:spPr>
        <a:xfrm>
          <a:off x="5740400" y="2996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61724</xdr:rowOff>
    </xdr:from>
    <xdr:to>
      <xdr:col>29</xdr:col>
      <xdr:colOff>177800</xdr:colOff>
      <xdr:row>17</xdr:row>
      <xdr:rowOff>163324</xdr:rowOff>
    </xdr:to>
    <xdr:sp macro="" textlink="">
      <xdr:nvSpPr>
        <xdr:cNvPr id="51" name="フローチャート: 判断 50"/>
        <xdr:cNvSpPr/>
      </xdr:nvSpPr>
      <xdr:spPr bwMode="auto">
        <a:xfrm>
          <a:off x="56007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85319</xdr:rowOff>
    </xdr:from>
    <xdr:to>
      <xdr:col>26</xdr:col>
      <xdr:colOff>50800</xdr:colOff>
      <xdr:row>16</xdr:row>
      <xdr:rowOff>119561</xdr:rowOff>
    </xdr:to>
    <xdr:cxnSp macro="">
      <xdr:nvCxnSpPr>
        <xdr:cNvPr id="52" name="直線コネクタ 51"/>
        <xdr:cNvCxnSpPr/>
      </xdr:nvCxnSpPr>
      <xdr:spPr bwMode="auto">
        <a:xfrm flipV="1">
          <a:off x="4305300" y="2876144"/>
          <a:ext cx="698500" cy="34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80102</xdr:rowOff>
    </xdr:from>
    <xdr:to>
      <xdr:col>26</xdr:col>
      <xdr:colOff>101600</xdr:colOff>
      <xdr:row>18</xdr:row>
      <xdr:rowOff>10252</xdr:rowOff>
    </xdr:to>
    <xdr:sp macro="" textlink="">
      <xdr:nvSpPr>
        <xdr:cNvPr id="53" name="フローチャート: 判断 52"/>
        <xdr:cNvSpPr/>
      </xdr:nvSpPr>
      <xdr:spPr bwMode="auto">
        <a:xfrm>
          <a:off x="4953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166479</xdr:rowOff>
    </xdr:from>
    <xdr:ext cx="736600" cy="259045"/>
    <xdr:sp macro="" textlink="">
      <xdr:nvSpPr>
        <xdr:cNvPr id="54" name="テキスト ボックス 53"/>
        <xdr:cNvSpPr txBox="1"/>
      </xdr:nvSpPr>
      <xdr:spPr>
        <a:xfrm>
          <a:off x="4622800" y="3128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119561</xdr:rowOff>
    </xdr:from>
    <xdr:to>
      <xdr:col>22</xdr:col>
      <xdr:colOff>114300</xdr:colOff>
      <xdr:row>16</xdr:row>
      <xdr:rowOff>139617</xdr:rowOff>
    </xdr:to>
    <xdr:cxnSp macro="">
      <xdr:nvCxnSpPr>
        <xdr:cNvPr id="55" name="直線コネクタ 54"/>
        <xdr:cNvCxnSpPr/>
      </xdr:nvCxnSpPr>
      <xdr:spPr bwMode="auto">
        <a:xfrm flipV="1">
          <a:off x="3606800" y="2910386"/>
          <a:ext cx="698500" cy="20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84658</xdr:rowOff>
    </xdr:from>
    <xdr:to>
      <xdr:col>22</xdr:col>
      <xdr:colOff>165100</xdr:colOff>
      <xdr:row>18</xdr:row>
      <xdr:rowOff>14808</xdr:rowOff>
    </xdr:to>
    <xdr:sp macro="" textlink="">
      <xdr:nvSpPr>
        <xdr:cNvPr id="56" name="フローチャート: 判断 55"/>
        <xdr:cNvSpPr/>
      </xdr:nvSpPr>
      <xdr:spPr bwMode="auto">
        <a:xfrm>
          <a:off x="4254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171035</xdr:rowOff>
    </xdr:from>
    <xdr:ext cx="762000" cy="259045"/>
    <xdr:sp macro="" textlink="">
      <xdr:nvSpPr>
        <xdr:cNvPr id="57" name="テキスト ボックス 56"/>
        <xdr:cNvSpPr txBox="1"/>
      </xdr:nvSpPr>
      <xdr:spPr>
        <a:xfrm>
          <a:off x="3924300" y="31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139617</xdr:rowOff>
    </xdr:from>
    <xdr:to>
      <xdr:col>18</xdr:col>
      <xdr:colOff>177800</xdr:colOff>
      <xdr:row>17</xdr:row>
      <xdr:rowOff>1868</xdr:rowOff>
    </xdr:to>
    <xdr:cxnSp macro="">
      <xdr:nvCxnSpPr>
        <xdr:cNvPr id="58" name="直線コネクタ 57"/>
        <xdr:cNvCxnSpPr/>
      </xdr:nvCxnSpPr>
      <xdr:spPr bwMode="auto">
        <a:xfrm flipV="1">
          <a:off x="2908300" y="2930442"/>
          <a:ext cx="698500" cy="33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88819</xdr:rowOff>
    </xdr:from>
    <xdr:to>
      <xdr:col>19</xdr:col>
      <xdr:colOff>38100</xdr:colOff>
      <xdr:row>18</xdr:row>
      <xdr:rowOff>18969</xdr:rowOff>
    </xdr:to>
    <xdr:sp macro="" textlink="">
      <xdr:nvSpPr>
        <xdr:cNvPr id="59" name="フローチャート: 判断 58"/>
        <xdr:cNvSpPr/>
      </xdr:nvSpPr>
      <xdr:spPr bwMode="auto">
        <a:xfrm>
          <a:off x="3556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3746</xdr:rowOff>
    </xdr:from>
    <xdr:ext cx="762000" cy="259045"/>
    <xdr:sp macro="" textlink="">
      <xdr:nvSpPr>
        <xdr:cNvPr id="60" name="テキスト ボックス 59"/>
        <xdr:cNvSpPr txBox="1"/>
      </xdr:nvSpPr>
      <xdr:spPr>
        <a:xfrm>
          <a:off x="3225800" y="31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10497</xdr:rowOff>
    </xdr:from>
    <xdr:to>
      <xdr:col>15</xdr:col>
      <xdr:colOff>101600</xdr:colOff>
      <xdr:row>18</xdr:row>
      <xdr:rowOff>112097</xdr:rowOff>
    </xdr:to>
    <xdr:sp macro="" textlink="">
      <xdr:nvSpPr>
        <xdr:cNvPr id="61" name="フローチャート: 判断 60"/>
        <xdr:cNvSpPr/>
      </xdr:nvSpPr>
      <xdr:spPr bwMode="auto">
        <a:xfrm>
          <a:off x="2857500" y="3144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96874</xdr:rowOff>
    </xdr:from>
    <xdr:ext cx="762000" cy="259045"/>
    <xdr:sp macro="" textlink="">
      <xdr:nvSpPr>
        <xdr:cNvPr id="62" name="テキスト ボックス 61"/>
        <xdr:cNvSpPr txBox="1"/>
      </xdr:nvSpPr>
      <xdr:spPr>
        <a:xfrm>
          <a:off x="2527300" y="323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41384</xdr:rowOff>
    </xdr:from>
    <xdr:to>
      <xdr:col>29</xdr:col>
      <xdr:colOff>177800</xdr:colOff>
      <xdr:row>16</xdr:row>
      <xdr:rowOff>142984</xdr:rowOff>
    </xdr:to>
    <xdr:sp macro="" textlink="">
      <xdr:nvSpPr>
        <xdr:cNvPr id="68" name="楕円 67"/>
        <xdr:cNvSpPr/>
      </xdr:nvSpPr>
      <xdr:spPr bwMode="auto">
        <a:xfrm>
          <a:off x="5600700" y="2832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57911</xdr:rowOff>
    </xdr:from>
    <xdr:ext cx="762000" cy="259045"/>
    <xdr:sp macro="" textlink="">
      <xdr:nvSpPr>
        <xdr:cNvPr id="69" name="人口1人当たり決算額の推移該当値テキスト130"/>
        <xdr:cNvSpPr txBox="1"/>
      </xdr:nvSpPr>
      <xdr:spPr>
        <a:xfrm>
          <a:off x="5740400" y="2677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34519</xdr:rowOff>
    </xdr:from>
    <xdr:to>
      <xdr:col>26</xdr:col>
      <xdr:colOff>101600</xdr:colOff>
      <xdr:row>16</xdr:row>
      <xdr:rowOff>136119</xdr:rowOff>
    </xdr:to>
    <xdr:sp macro="" textlink="">
      <xdr:nvSpPr>
        <xdr:cNvPr id="70" name="楕円 69"/>
        <xdr:cNvSpPr/>
      </xdr:nvSpPr>
      <xdr:spPr bwMode="auto">
        <a:xfrm>
          <a:off x="4953000" y="2825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146296</xdr:rowOff>
    </xdr:from>
    <xdr:ext cx="736600" cy="259045"/>
    <xdr:sp macro="" textlink="">
      <xdr:nvSpPr>
        <xdr:cNvPr id="71" name="テキスト ボックス 70"/>
        <xdr:cNvSpPr txBox="1"/>
      </xdr:nvSpPr>
      <xdr:spPr>
        <a:xfrm>
          <a:off x="4622800" y="259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68761</xdr:rowOff>
    </xdr:from>
    <xdr:to>
      <xdr:col>22</xdr:col>
      <xdr:colOff>165100</xdr:colOff>
      <xdr:row>16</xdr:row>
      <xdr:rowOff>170361</xdr:rowOff>
    </xdr:to>
    <xdr:sp macro="" textlink="">
      <xdr:nvSpPr>
        <xdr:cNvPr id="72" name="楕円 71"/>
        <xdr:cNvSpPr/>
      </xdr:nvSpPr>
      <xdr:spPr bwMode="auto">
        <a:xfrm>
          <a:off x="4254500" y="2859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9088</xdr:rowOff>
    </xdr:from>
    <xdr:ext cx="762000" cy="259045"/>
    <xdr:sp macro="" textlink="">
      <xdr:nvSpPr>
        <xdr:cNvPr id="73" name="テキスト ボックス 72"/>
        <xdr:cNvSpPr txBox="1"/>
      </xdr:nvSpPr>
      <xdr:spPr>
        <a:xfrm>
          <a:off x="3924300" y="262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88817</xdr:rowOff>
    </xdr:from>
    <xdr:to>
      <xdr:col>19</xdr:col>
      <xdr:colOff>38100</xdr:colOff>
      <xdr:row>17</xdr:row>
      <xdr:rowOff>18967</xdr:rowOff>
    </xdr:to>
    <xdr:sp macro="" textlink="">
      <xdr:nvSpPr>
        <xdr:cNvPr id="74" name="楕円 73"/>
        <xdr:cNvSpPr/>
      </xdr:nvSpPr>
      <xdr:spPr bwMode="auto">
        <a:xfrm>
          <a:off x="3556000" y="2879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29144</xdr:rowOff>
    </xdr:from>
    <xdr:ext cx="762000" cy="259045"/>
    <xdr:sp macro="" textlink="">
      <xdr:nvSpPr>
        <xdr:cNvPr id="75" name="テキスト ボックス 74"/>
        <xdr:cNvSpPr txBox="1"/>
      </xdr:nvSpPr>
      <xdr:spPr>
        <a:xfrm>
          <a:off x="3225800" y="264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122518</xdr:rowOff>
    </xdr:from>
    <xdr:to>
      <xdr:col>15</xdr:col>
      <xdr:colOff>101600</xdr:colOff>
      <xdr:row>17</xdr:row>
      <xdr:rowOff>52668</xdr:rowOff>
    </xdr:to>
    <xdr:sp macro="" textlink="">
      <xdr:nvSpPr>
        <xdr:cNvPr id="76" name="楕円 75"/>
        <xdr:cNvSpPr/>
      </xdr:nvSpPr>
      <xdr:spPr bwMode="auto">
        <a:xfrm>
          <a:off x="2857500" y="2913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62845</xdr:rowOff>
    </xdr:from>
    <xdr:ext cx="762000" cy="259045"/>
    <xdr:sp macro="" textlink="">
      <xdr:nvSpPr>
        <xdr:cNvPr id="77" name="テキスト ボックス 76"/>
        <xdr:cNvSpPr txBox="1"/>
      </xdr:nvSpPr>
      <xdr:spPr>
        <a:xfrm>
          <a:off x="2527300" y="268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201905</xdr:rowOff>
    </xdr:from>
    <xdr:to>
      <xdr:col>29</xdr:col>
      <xdr:colOff>127000</xdr:colOff>
      <xdr:row>37</xdr:row>
      <xdr:rowOff>307297</xdr:rowOff>
    </xdr:to>
    <xdr:cxnSp macro="">
      <xdr:nvCxnSpPr>
        <xdr:cNvPr id="105" name="直線コネクタ 104"/>
        <xdr:cNvCxnSpPr/>
      </xdr:nvCxnSpPr>
      <xdr:spPr bwMode="auto">
        <a:xfrm flipV="1">
          <a:off x="5651500" y="6126455"/>
          <a:ext cx="0" cy="13055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279374</xdr:rowOff>
    </xdr:from>
    <xdr:ext cx="762000" cy="259045"/>
    <xdr:sp macro="" textlink="">
      <xdr:nvSpPr>
        <xdr:cNvPr id="106" name="人口1人当たり決算額の推移最小値テキスト445"/>
        <xdr:cNvSpPr txBox="1"/>
      </xdr:nvSpPr>
      <xdr:spPr>
        <a:xfrm>
          <a:off x="5740400" y="740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307297</xdr:rowOff>
    </xdr:from>
    <xdr:to>
      <xdr:col>30</xdr:col>
      <xdr:colOff>25400</xdr:colOff>
      <xdr:row>37</xdr:row>
      <xdr:rowOff>307297</xdr:rowOff>
    </xdr:to>
    <xdr:cxnSp macro="">
      <xdr:nvCxnSpPr>
        <xdr:cNvPr id="107" name="直線コネクタ 106"/>
        <xdr:cNvCxnSpPr/>
      </xdr:nvCxnSpPr>
      <xdr:spPr bwMode="auto">
        <a:xfrm>
          <a:off x="5562600" y="7431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116832</xdr:rowOff>
    </xdr:from>
    <xdr:ext cx="762000" cy="259045"/>
    <xdr:sp macro="" textlink="">
      <xdr:nvSpPr>
        <xdr:cNvPr id="108" name="人口1人当たり決算額の推移最大値テキスト445"/>
        <xdr:cNvSpPr txBox="1"/>
      </xdr:nvSpPr>
      <xdr:spPr>
        <a:xfrm>
          <a:off x="5740400" y="586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201905</xdr:rowOff>
    </xdr:from>
    <xdr:to>
      <xdr:col>30</xdr:col>
      <xdr:colOff>25400</xdr:colOff>
      <xdr:row>33</xdr:row>
      <xdr:rowOff>201905</xdr:rowOff>
    </xdr:to>
    <xdr:cxnSp macro="">
      <xdr:nvCxnSpPr>
        <xdr:cNvPr id="109" name="直線コネクタ 108"/>
        <xdr:cNvCxnSpPr/>
      </xdr:nvCxnSpPr>
      <xdr:spPr bwMode="auto">
        <a:xfrm>
          <a:off x="5562600" y="6126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230304</xdr:rowOff>
    </xdr:from>
    <xdr:to>
      <xdr:col>29</xdr:col>
      <xdr:colOff>127000</xdr:colOff>
      <xdr:row>35</xdr:row>
      <xdr:rowOff>289176</xdr:rowOff>
    </xdr:to>
    <xdr:cxnSp macro="">
      <xdr:nvCxnSpPr>
        <xdr:cNvPr id="110" name="直線コネクタ 109"/>
        <xdr:cNvCxnSpPr/>
      </xdr:nvCxnSpPr>
      <xdr:spPr bwMode="auto">
        <a:xfrm>
          <a:off x="5003800" y="6497754"/>
          <a:ext cx="647700" cy="401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17997</xdr:rowOff>
    </xdr:from>
    <xdr:ext cx="762000" cy="259045"/>
    <xdr:sp macro="" textlink="">
      <xdr:nvSpPr>
        <xdr:cNvPr id="111" name="人口1人当たり決算額の推移平均値テキスト445"/>
        <xdr:cNvSpPr txBox="1"/>
      </xdr:nvSpPr>
      <xdr:spPr>
        <a:xfrm>
          <a:off x="5740400" y="6628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172920</xdr:rowOff>
    </xdr:from>
    <xdr:to>
      <xdr:col>29</xdr:col>
      <xdr:colOff>177800</xdr:colOff>
      <xdr:row>35</xdr:row>
      <xdr:rowOff>274520</xdr:rowOff>
    </xdr:to>
    <xdr:sp macro="" textlink="">
      <xdr:nvSpPr>
        <xdr:cNvPr id="112" name="フローチャート: 判断 111"/>
        <xdr:cNvSpPr/>
      </xdr:nvSpPr>
      <xdr:spPr bwMode="auto">
        <a:xfrm>
          <a:off x="56007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230304</xdr:rowOff>
    </xdr:from>
    <xdr:to>
      <xdr:col>26</xdr:col>
      <xdr:colOff>50800</xdr:colOff>
      <xdr:row>36</xdr:row>
      <xdr:rowOff>96147</xdr:rowOff>
    </xdr:to>
    <xdr:cxnSp macro="">
      <xdr:nvCxnSpPr>
        <xdr:cNvPr id="113" name="直線コネクタ 112"/>
        <xdr:cNvCxnSpPr/>
      </xdr:nvCxnSpPr>
      <xdr:spPr bwMode="auto">
        <a:xfrm flipV="1">
          <a:off x="4305300" y="6497754"/>
          <a:ext cx="698500" cy="551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187368</xdr:rowOff>
    </xdr:from>
    <xdr:to>
      <xdr:col>26</xdr:col>
      <xdr:colOff>101600</xdr:colOff>
      <xdr:row>35</xdr:row>
      <xdr:rowOff>288968</xdr:rowOff>
    </xdr:to>
    <xdr:sp macro="" textlink="">
      <xdr:nvSpPr>
        <xdr:cNvPr id="114" name="フローチャート: 判断 113"/>
        <xdr:cNvSpPr/>
      </xdr:nvSpPr>
      <xdr:spPr bwMode="auto">
        <a:xfrm>
          <a:off x="49530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273745</xdr:rowOff>
    </xdr:from>
    <xdr:ext cx="736600" cy="259045"/>
    <xdr:sp macro="" textlink="">
      <xdr:nvSpPr>
        <xdr:cNvPr id="115" name="テキスト ボックス 114"/>
        <xdr:cNvSpPr txBox="1"/>
      </xdr:nvSpPr>
      <xdr:spPr>
        <a:xfrm>
          <a:off x="4622800" y="6884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96147</xdr:rowOff>
    </xdr:from>
    <xdr:to>
      <xdr:col>22</xdr:col>
      <xdr:colOff>114300</xdr:colOff>
      <xdr:row>37</xdr:row>
      <xdr:rowOff>220193</xdr:rowOff>
    </xdr:to>
    <xdr:cxnSp macro="">
      <xdr:nvCxnSpPr>
        <xdr:cNvPr id="116" name="直線コネクタ 115"/>
        <xdr:cNvCxnSpPr/>
      </xdr:nvCxnSpPr>
      <xdr:spPr bwMode="auto">
        <a:xfrm flipV="1">
          <a:off x="3606800" y="7049397"/>
          <a:ext cx="698500" cy="295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183086</xdr:rowOff>
    </xdr:from>
    <xdr:to>
      <xdr:col>22</xdr:col>
      <xdr:colOff>165100</xdr:colOff>
      <xdr:row>35</xdr:row>
      <xdr:rowOff>284686</xdr:rowOff>
    </xdr:to>
    <xdr:sp macro="" textlink="">
      <xdr:nvSpPr>
        <xdr:cNvPr id="117" name="フローチャート: 判断 116"/>
        <xdr:cNvSpPr/>
      </xdr:nvSpPr>
      <xdr:spPr bwMode="auto">
        <a:xfrm>
          <a:off x="42545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294863</xdr:rowOff>
    </xdr:from>
    <xdr:ext cx="762000" cy="259045"/>
    <xdr:sp macro="" textlink="">
      <xdr:nvSpPr>
        <xdr:cNvPr id="118" name="テキスト ボックス 117"/>
        <xdr:cNvSpPr txBox="1"/>
      </xdr:nvSpPr>
      <xdr:spPr>
        <a:xfrm>
          <a:off x="39243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105877</xdr:rowOff>
    </xdr:from>
    <xdr:to>
      <xdr:col>18</xdr:col>
      <xdr:colOff>177800</xdr:colOff>
      <xdr:row>37</xdr:row>
      <xdr:rowOff>220193</xdr:rowOff>
    </xdr:to>
    <xdr:cxnSp macro="">
      <xdr:nvCxnSpPr>
        <xdr:cNvPr id="119" name="直線コネクタ 118"/>
        <xdr:cNvCxnSpPr/>
      </xdr:nvCxnSpPr>
      <xdr:spPr bwMode="auto">
        <a:xfrm>
          <a:off x="2908300" y="7059127"/>
          <a:ext cx="698500" cy="285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188785</xdr:rowOff>
    </xdr:from>
    <xdr:to>
      <xdr:col>19</xdr:col>
      <xdr:colOff>38100</xdr:colOff>
      <xdr:row>35</xdr:row>
      <xdr:rowOff>290385</xdr:rowOff>
    </xdr:to>
    <xdr:sp macro="" textlink="">
      <xdr:nvSpPr>
        <xdr:cNvPr id="120" name="フローチャート: 判断 119"/>
        <xdr:cNvSpPr/>
      </xdr:nvSpPr>
      <xdr:spPr bwMode="auto">
        <a:xfrm>
          <a:off x="35560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300562</xdr:rowOff>
    </xdr:from>
    <xdr:ext cx="762000" cy="259045"/>
    <xdr:sp macro="" textlink="">
      <xdr:nvSpPr>
        <xdr:cNvPr id="121" name="テキスト ボックス 120"/>
        <xdr:cNvSpPr txBox="1"/>
      </xdr:nvSpPr>
      <xdr:spPr>
        <a:xfrm>
          <a:off x="32258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265260</xdr:rowOff>
    </xdr:from>
    <xdr:to>
      <xdr:col>15</xdr:col>
      <xdr:colOff>101600</xdr:colOff>
      <xdr:row>36</xdr:row>
      <xdr:rowOff>23960</xdr:rowOff>
    </xdr:to>
    <xdr:sp macro="" textlink="">
      <xdr:nvSpPr>
        <xdr:cNvPr id="122" name="フローチャート: 判断 121"/>
        <xdr:cNvSpPr/>
      </xdr:nvSpPr>
      <xdr:spPr bwMode="auto">
        <a:xfrm>
          <a:off x="28575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34137</xdr:rowOff>
    </xdr:from>
    <xdr:ext cx="762000" cy="259045"/>
    <xdr:sp macro="" textlink="">
      <xdr:nvSpPr>
        <xdr:cNvPr id="123" name="テキスト ボックス 122"/>
        <xdr:cNvSpPr txBox="1"/>
      </xdr:nvSpPr>
      <xdr:spPr>
        <a:xfrm>
          <a:off x="2527300" y="664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238376</xdr:rowOff>
    </xdr:from>
    <xdr:to>
      <xdr:col>29</xdr:col>
      <xdr:colOff>177800</xdr:colOff>
      <xdr:row>35</xdr:row>
      <xdr:rowOff>339976</xdr:rowOff>
    </xdr:to>
    <xdr:sp macro="" textlink="">
      <xdr:nvSpPr>
        <xdr:cNvPr id="129" name="楕円 128"/>
        <xdr:cNvSpPr/>
      </xdr:nvSpPr>
      <xdr:spPr bwMode="auto">
        <a:xfrm>
          <a:off x="5600700" y="6848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210453</xdr:rowOff>
    </xdr:from>
    <xdr:ext cx="762000" cy="259045"/>
    <xdr:sp macro="" textlink="">
      <xdr:nvSpPr>
        <xdr:cNvPr id="130" name="人口1人当たり決算額の推移該当値テキスト445"/>
        <xdr:cNvSpPr txBox="1"/>
      </xdr:nvSpPr>
      <xdr:spPr>
        <a:xfrm>
          <a:off x="5740400" y="6820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179504</xdr:rowOff>
    </xdr:from>
    <xdr:to>
      <xdr:col>26</xdr:col>
      <xdr:colOff>101600</xdr:colOff>
      <xdr:row>34</xdr:row>
      <xdr:rowOff>281104</xdr:rowOff>
    </xdr:to>
    <xdr:sp macro="" textlink="">
      <xdr:nvSpPr>
        <xdr:cNvPr id="131" name="楕円 130"/>
        <xdr:cNvSpPr/>
      </xdr:nvSpPr>
      <xdr:spPr bwMode="auto">
        <a:xfrm>
          <a:off x="4953000" y="6446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291281</xdr:rowOff>
    </xdr:from>
    <xdr:ext cx="736600" cy="259045"/>
    <xdr:sp macro="" textlink="">
      <xdr:nvSpPr>
        <xdr:cNvPr id="132" name="テキスト ボックス 131"/>
        <xdr:cNvSpPr txBox="1"/>
      </xdr:nvSpPr>
      <xdr:spPr>
        <a:xfrm>
          <a:off x="4622800" y="6215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45347</xdr:rowOff>
    </xdr:from>
    <xdr:to>
      <xdr:col>22</xdr:col>
      <xdr:colOff>165100</xdr:colOff>
      <xdr:row>36</xdr:row>
      <xdr:rowOff>146947</xdr:rowOff>
    </xdr:to>
    <xdr:sp macro="" textlink="">
      <xdr:nvSpPr>
        <xdr:cNvPr id="133" name="楕円 132"/>
        <xdr:cNvSpPr/>
      </xdr:nvSpPr>
      <xdr:spPr bwMode="auto">
        <a:xfrm>
          <a:off x="4254500" y="6998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131724</xdr:rowOff>
    </xdr:from>
    <xdr:ext cx="762000" cy="259045"/>
    <xdr:sp macro="" textlink="">
      <xdr:nvSpPr>
        <xdr:cNvPr id="134" name="テキスト ボックス 133"/>
        <xdr:cNvSpPr txBox="1"/>
      </xdr:nvSpPr>
      <xdr:spPr>
        <a:xfrm>
          <a:off x="3924300" y="7084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169393</xdr:rowOff>
    </xdr:from>
    <xdr:to>
      <xdr:col>19</xdr:col>
      <xdr:colOff>38100</xdr:colOff>
      <xdr:row>37</xdr:row>
      <xdr:rowOff>270993</xdr:rowOff>
    </xdr:to>
    <xdr:sp macro="" textlink="">
      <xdr:nvSpPr>
        <xdr:cNvPr id="135" name="楕円 134"/>
        <xdr:cNvSpPr/>
      </xdr:nvSpPr>
      <xdr:spPr bwMode="auto">
        <a:xfrm>
          <a:off x="3556000" y="7294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255770</xdr:rowOff>
    </xdr:from>
    <xdr:ext cx="762000" cy="259045"/>
    <xdr:sp macro="" textlink="">
      <xdr:nvSpPr>
        <xdr:cNvPr id="136" name="テキスト ボックス 135"/>
        <xdr:cNvSpPr txBox="1"/>
      </xdr:nvSpPr>
      <xdr:spPr>
        <a:xfrm>
          <a:off x="3225800" y="738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55077</xdr:rowOff>
    </xdr:from>
    <xdr:to>
      <xdr:col>15</xdr:col>
      <xdr:colOff>101600</xdr:colOff>
      <xdr:row>36</xdr:row>
      <xdr:rowOff>156677</xdr:rowOff>
    </xdr:to>
    <xdr:sp macro="" textlink="">
      <xdr:nvSpPr>
        <xdr:cNvPr id="137" name="楕円 136"/>
        <xdr:cNvSpPr/>
      </xdr:nvSpPr>
      <xdr:spPr bwMode="auto">
        <a:xfrm>
          <a:off x="2857500" y="7008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141454</xdr:rowOff>
    </xdr:from>
    <xdr:ext cx="762000" cy="259045"/>
    <xdr:sp macro="" textlink="">
      <xdr:nvSpPr>
        <xdr:cNvPr id="138" name="テキスト ボックス 137"/>
        <xdr:cNvSpPr txBox="1"/>
      </xdr:nvSpPr>
      <xdr:spPr>
        <a:xfrm>
          <a:off x="2527300" y="7094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1,427
1,411
47.76
3,029,192
2,953,572
58,014
1,166,942
2,510,875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106507</xdr:rowOff>
    </xdr:from>
    <xdr:to>
      <xdr:col>24</xdr:col>
      <xdr:colOff>62865</xdr:colOff>
      <xdr:row>38</xdr:row>
      <xdr:rowOff>54511</xdr:rowOff>
    </xdr:to>
    <xdr:cxnSp macro="">
      <xdr:nvCxnSpPr>
        <xdr:cNvPr id="55" name="直線コネクタ 54"/>
        <xdr:cNvCxnSpPr/>
      </xdr:nvCxnSpPr>
      <xdr:spPr>
        <a:xfrm flipV="1">
          <a:off x="4633595" y="5421457"/>
          <a:ext cx="1270" cy="11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58338</xdr:rowOff>
    </xdr:from>
    <xdr:ext cx="534377" cy="259045"/>
    <xdr:sp macro="" textlink="">
      <xdr:nvSpPr>
        <xdr:cNvPr id="56" name="人件費最小値テキスト"/>
        <xdr:cNvSpPr txBox="1"/>
      </xdr:nvSpPr>
      <xdr:spPr>
        <a:xfrm>
          <a:off x="4686300" y="657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54511</xdr:rowOff>
    </xdr:from>
    <xdr:to>
      <xdr:col>24</xdr:col>
      <xdr:colOff>152400</xdr:colOff>
      <xdr:row>38</xdr:row>
      <xdr:rowOff>54511</xdr:rowOff>
    </xdr:to>
    <xdr:cxnSp macro="">
      <xdr:nvCxnSpPr>
        <xdr:cNvPr id="57" name="直線コネクタ 56"/>
        <xdr:cNvCxnSpPr/>
      </xdr:nvCxnSpPr>
      <xdr:spPr>
        <a:xfrm>
          <a:off x="4546600" y="65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53184</xdr:rowOff>
    </xdr:from>
    <xdr:ext cx="599010" cy="259045"/>
    <xdr:sp macro="" textlink="">
      <xdr:nvSpPr>
        <xdr:cNvPr id="58" name="人件費最大値テキスト"/>
        <xdr:cNvSpPr txBox="1"/>
      </xdr:nvSpPr>
      <xdr:spPr>
        <a:xfrm>
          <a:off x="4686300" y="519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106507</xdr:rowOff>
    </xdr:from>
    <xdr:to>
      <xdr:col>24</xdr:col>
      <xdr:colOff>152400</xdr:colOff>
      <xdr:row>31</xdr:row>
      <xdr:rowOff>106507</xdr:rowOff>
    </xdr:to>
    <xdr:cxnSp macro="">
      <xdr:nvCxnSpPr>
        <xdr:cNvPr id="59" name="直線コネクタ 58"/>
        <xdr:cNvCxnSpPr/>
      </xdr:nvCxnSpPr>
      <xdr:spPr>
        <a:xfrm>
          <a:off x="4546600" y="5421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4433</xdr:rowOff>
    </xdr:from>
    <xdr:to>
      <xdr:col>24</xdr:col>
      <xdr:colOff>63500</xdr:colOff>
      <xdr:row>36</xdr:row>
      <xdr:rowOff>23926</xdr:rowOff>
    </xdr:to>
    <xdr:cxnSp macro="">
      <xdr:nvCxnSpPr>
        <xdr:cNvPr id="60" name="直線コネクタ 59"/>
        <xdr:cNvCxnSpPr/>
      </xdr:nvCxnSpPr>
      <xdr:spPr>
        <a:xfrm>
          <a:off x="3797300" y="6176633"/>
          <a:ext cx="838200" cy="1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109149</xdr:rowOff>
    </xdr:from>
    <xdr:ext cx="599010" cy="259045"/>
    <xdr:sp macro="" textlink="">
      <xdr:nvSpPr>
        <xdr:cNvPr id="61" name="人件費平均値テキスト"/>
        <xdr:cNvSpPr txBox="1"/>
      </xdr:nvSpPr>
      <xdr:spPr>
        <a:xfrm>
          <a:off x="4686300" y="62813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130722</xdr:rowOff>
    </xdr:from>
    <xdr:to>
      <xdr:col>24</xdr:col>
      <xdr:colOff>114300</xdr:colOff>
      <xdr:row>37</xdr:row>
      <xdr:rowOff>60872</xdr:rowOff>
    </xdr:to>
    <xdr:sp macro="" textlink="">
      <xdr:nvSpPr>
        <xdr:cNvPr id="62" name="フローチャート: 判断 61"/>
        <xdr:cNvSpPr/>
      </xdr:nvSpPr>
      <xdr:spPr>
        <a:xfrm>
          <a:off x="45847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4433</xdr:rowOff>
    </xdr:from>
    <xdr:to>
      <xdr:col>19</xdr:col>
      <xdr:colOff>177800</xdr:colOff>
      <xdr:row>36</xdr:row>
      <xdr:rowOff>36228</xdr:rowOff>
    </xdr:to>
    <xdr:cxnSp macro="">
      <xdr:nvCxnSpPr>
        <xdr:cNvPr id="63" name="直線コネクタ 62"/>
        <xdr:cNvCxnSpPr/>
      </xdr:nvCxnSpPr>
      <xdr:spPr>
        <a:xfrm flipV="1">
          <a:off x="2908300" y="6176633"/>
          <a:ext cx="889000" cy="3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144714</xdr:rowOff>
    </xdr:from>
    <xdr:to>
      <xdr:col>20</xdr:col>
      <xdr:colOff>38100</xdr:colOff>
      <xdr:row>37</xdr:row>
      <xdr:rowOff>74864</xdr:rowOff>
    </xdr:to>
    <xdr:sp macro="" textlink="">
      <xdr:nvSpPr>
        <xdr:cNvPr id="64" name="フローチャート: 判断 63"/>
        <xdr:cNvSpPr/>
      </xdr:nvSpPr>
      <xdr:spPr>
        <a:xfrm>
          <a:off x="3746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65991</xdr:rowOff>
    </xdr:from>
    <xdr:ext cx="599010" cy="259045"/>
    <xdr:sp macro="" textlink="">
      <xdr:nvSpPr>
        <xdr:cNvPr id="65" name="テキスト ボックス 64"/>
        <xdr:cNvSpPr txBox="1"/>
      </xdr:nvSpPr>
      <xdr:spPr>
        <a:xfrm>
          <a:off x="3497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36228</xdr:rowOff>
    </xdr:from>
    <xdr:to>
      <xdr:col>15</xdr:col>
      <xdr:colOff>50800</xdr:colOff>
      <xdr:row>36</xdr:row>
      <xdr:rowOff>49620</xdr:rowOff>
    </xdr:to>
    <xdr:cxnSp macro="">
      <xdr:nvCxnSpPr>
        <xdr:cNvPr id="66" name="直線コネクタ 65"/>
        <xdr:cNvCxnSpPr/>
      </xdr:nvCxnSpPr>
      <xdr:spPr>
        <a:xfrm flipV="1">
          <a:off x="2019300" y="6208428"/>
          <a:ext cx="889000" cy="1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146557</xdr:rowOff>
    </xdr:from>
    <xdr:to>
      <xdr:col>15</xdr:col>
      <xdr:colOff>101600</xdr:colOff>
      <xdr:row>37</xdr:row>
      <xdr:rowOff>76707</xdr:rowOff>
    </xdr:to>
    <xdr:sp macro="" textlink="">
      <xdr:nvSpPr>
        <xdr:cNvPr id="67" name="フローチャート: 判断 66"/>
        <xdr:cNvSpPr/>
      </xdr:nvSpPr>
      <xdr:spPr>
        <a:xfrm>
          <a:off x="2857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67834</xdr:rowOff>
    </xdr:from>
    <xdr:ext cx="599010" cy="259045"/>
    <xdr:sp macro="" textlink="">
      <xdr:nvSpPr>
        <xdr:cNvPr id="68" name="テキスト ボックス 67"/>
        <xdr:cNvSpPr txBox="1"/>
      </xdr:nvSpPr>
      <xdr:spPr>
        <a:xfrm>
          <a:off x="2608795" y="64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49620</xdr:rowOff>
    </xdr:from>
    <xdr:to>
      <xdr:col>10</xdr:col>
      <xdr:colOff>114300</xdr:colOff>
      <xdr:row>36</xdr:row>
      <xdr:rowOff>104362</xdr:rowOff>
    </xdr:to>
    <xdr:cxnSp macro="">
      <xdr:nvCxnSpPr>
        <xdr:cNvPr id="69" name="直線コネクタ 68"/>
        <xdr:cNvCxnSpPr/>
      </xdr:nvCxnSpPr>
      <xdr:spPr>
        <a:xfrm flipV="1">
          <a:off x="1130300" y="6221820"/>
          <a:ext cx="889000" cy="5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146629</xdr:rowOff>
    </xdr:from>
    <xdr:to>
      <xdr:col>10</xdr:col>
      <xdr:colOff>165100</xdr:colOff>
      <xdr:row>37</xdr:row>
      <xdr:rowOff>76779</xdr:rowOff>
    </xdr:to>
    <xdr:sp macro="" textlink="">
      <xdr:nvSpPr>
        <xdr:cNvPr id="70" name="フローチャート: 判断 69"/>
        <xdr:cNvSpPr/>
      </xdr:nvSpPr>
      <xdr:spPr>
        <a:xfrm>
          <a:off x="1968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67906</xdr:rowOff>
    </xdr:from>
    <xdr:ext cx="599010" cy="259045"/>
    <xdr:sp macro="" textlink="">
      <xdr:nvSpPr>
        <xdr:cNvPr id="71" name="テキスト ボックス 70"/>
        <xdr:cNvSpPr txBox="1"/>
      </xdr:nvSpPr>
      <xdr:spPr>
        <a:xfrm>
          <a:off x="1719795" y="641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52492</xdr:rowOff>
    </xdr:from>
    <xdr:to>
      <xdr:col>6</xdr:col>
      <xdr:colOff>38100</xdr:colOff>
      <xdr:row>37</xdr:row>
      <xdr:rowOff>154092</xdr:rowOff>
    </xdr:to>
    <xdr:sp macro="" textlink="">
      <xdr:nvSpPr>
        <xdr:cNvPr id="72" name="フローチャート: 判断 71"/>
        <xdr:cNvSpPr/>
      </xdr:nvSpPr>
      <xdr:spPr>
        <a:xfrm>
          <a:off x="1079500" y="639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145218</xdr:rowOff>
    </xdr:from>
    <xdr:ext cx="599010" cy="259045"/>
    <xdr:sp macro="" textlink="">
      <xdr:nvSpPr>
        <xdr:cNvPr id="73" name="テキスト ボックス 72"/>
        <xdr:cNvSpPr txBox="1"/>
      </xdr:nvSpPr>
      <xdr:spPr>
        <a:xfrm>
          <a:off x="830795" y="648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144576</xdr:rowOff>
    </xdr:from>
    <xdr:to>
      <xdr:col>24</xdr:col>
      <xdr:colOff>114300</xdr:colOff>
      <xdr:row>36</xdr:row>
      <xdr:rowOff>74726</xdr:rowOff>
    </xdr:to>
    <xdr:sp macro="" textlink="">
      <xdr:nvSpPr>
        <xdr:cNvPr id="79" name="楕円 78"/>
        <xdr:cNvSpPr/>
      </xdr:nvSpPr>
      <xdr:spPr>
        <a:xfrm>
          <a:off x="4584700" y="614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167453</xdr:rowOff>
    </xdr:from>
    <xdr:ext cx="599010" cy="259045"/>
    <xdr:sp macro="" textlink="">
      <xdr:nvSpPr>
        <xdr:cNvPr id="80" name="人件費該当値テキスト"/>
        <xdr:cNvSpPr txBox="1"/>
      </xdr:nvSpPr>
      <xdr:spPr>
        <a:xfrm>
          <a:off x="4686300" y="599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125083</xdr:rowOff>
    </xdr:from>
    <xdr:to>
      <xdr:col>20</xdr:col>
      <xdr:colOff>38100</xdr:colOff>
      <xdr:row>36</xdr:row>
      <xdr:rowOff>55233</xdr:rowOff>
    </xdr:to>
    <xdr:sp macro="" textlink="">
      <xdr:nvSpPr>
        <xdr:cNvPr id="81" name="楕円 80"/>
        <xdr:cNvSpPr/>
      </xdr:nvSpPr>
      <xdr:spPr>
        <a:xfrm>
          <a:off x="3746500" y="612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71760</xdr:rowOff>
    </xdr:from>
    <xdr:ext cx="599010" cy="259045"/>
    <xdr:sp macro="" textlink="">
      <xdr:nvSpPr>
        <xdr:cNvPr id="82" name="テキスト ボックス 81"/>
        <xdr:cNvSpPr txBox="1"/>
      </xdr:nvSpPr>
      <xdr:spPr>
        <a:xfrm>
          <a:off x="3497795" y="590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156878</xdr:rowOff>
    </xdr:from>
    <xdr:to>
      <xdr:col>15</xdr:col>
      <xdr:colOff>101600</xdr:colOff>
      <xdr:row>36</xdr:row>
      <xdr:rowOff>87028</xdr:rowOff>
    </xdr:to>
    <xdr:sp macro="" textlink="">
      <xdr:nvSpPr>
        <xdr:cNvPr id="83" name="楕円 82"/>
        <xdr:cNvSpPr/>
      </xdr:nvSpPr>
      <xdr:spPr>
        <a:xfrm>
          <a:off x="2857500" y="61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103555</xdr:rowOff>
    </xdr:from>
    <xdr:ext cx="599010" cy="259045"/>
    <xdr:sp macro="" textlink="">
      <xdr:nvSpPr>
        <xdr:cNvPr id="84" name="テキスト ボックス 83"/>
        <xdr:cNvSpPr txBox="1"/>
      </xdr:nvSpPr>
      <xdr:spPr>
        <a:xfrm>
          <a:off x="2608795" y="593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170270</xdr:rowOff>
    </xdr:from>
    <xdr:to>
      <xdr:col>10</xdr:col>
      <xdr:colOff>165100</xdr:colOff>
      <xdr:row>36</xdr:row>
      <xdr:rowOff>100420</xdr:rowOff>
    </xdr:to>
    <xdr:sp macro="" textlink="">
      <xdr:nvSpPr>
        <xdr:cNvPr id="85" name="楕円 84"/>
        <xdr:cNvSpPr/>
      </xdr:nvSpPr>
      <xdr:spPr>
        <a:xfrm>
          <a:off x="1968500" y="617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116947</xdr:rowOff>
    </xdr:from>
    <xdr:ext cx="599010" cy="259045"/>
    <xdr:sp macro="" textlink="">
      <xdr:nvSpPr>
        <xdr:cNvPr id="86" name="テキスト ボックス 85"/>
        <xdr:cNvSpPr txBox="1"/>
      </xdr:nvSpPr>
      <xdr:spPr>
        <a:xfrm>
          <a:off x="1719795" y="5946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53562</xdr:rowOff>
    </xdr:from>
    <xdr:to>
      <xdr:col>6</xdr:col>
      <xdr:colOff>38100</xdr:colOff>
      <xdr:row>36</xdr:row>
      <xdr:rowOff>155162</xdr:rowOff>
    </xdr:to>
    <xdr:sp macro="" textlink="">
      <xdr:nvSpPr>
        <xdr:cNvPr id="87" name="楕円 86"/>
        <xdr:cNvSpPr/>
      </xdr:nvSpPr>
      <xdr:spPr>
        <a:xfrm>
          <a:off x="1079500" y="622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239</xdr:rowOff>
    </xdr:from>
    <xdr:ext cx="599010" cy="259045"/>
    <xdr:sp macro="" textlink="">
      <xdr:nvSpPr>
        <xdr:cNvPr id="88" name="テキスト ボックス 87"/>
        <xdr:cNvSpPr txBox="1"/>
      </xdr:nvSpPr>
      <xdr:spPr>
        <a:xfrm>
          <a:off x="830795" y="600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63930</xdr:rowOff>
    </xdr:from>
    <xdr:to>
      <xdr:col>24</xdr:col>
      <xdr:colOff>62865</xdr:colOff>
      <xdr:row>58</xdr:row>
      <xdr:rowOff>124443</xdr:rowOff>
    </xdr:to>
    <xdr:cxnSp macro="">
      <xdr:nvCxnSpPr>
        <xdr:cNvPr id="114" name="直線コネクタ 113"/>
        <xdr:cNvCxnSpPr/>
      </xdr:nvCxnSpPr>
      <xdr:spPr>
        <a:xfrm flipV="1">
          <a:off x="4633595" y="8807880"/>
          <a:ext cx="1270" cy="1260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128270</xdr:rowOff>
    </xdr:from>
    <xdr:ext cx="534377" cy="259045"/>
    <xdr:sp macro="" textlink="">
      <xdr:nvSpPr>
        <xdr:cNvPr id="115" name="物件費最小値テキスト"/>
        <xdr:cNvSpPr txBox="1"/>
      </xdr:nvSpPr>
      <xdr:spPr>
        <a:xfrm>
          <a:off x="4686300" y="100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124443</xdr:rowOff>
    </xdr:from>
    <xdr:to>
      <xdr:col>24</xdr:col>
      <xdr:colOff>152400</xdr:colOff>
      <xdr:row>58</xdr:row>
      <xdr:rowOff>124443</xdr:rowOff>
    </xdr:to>
    <xdr:cxnSp macro="">
      <xdr:nvCxnSpPr>
        <xdr:cNvPr id="116" name="直線コネクタ 115"/>
        <xdr:cNvCxnSpPr/>
      </xdr:nvCxnSpPr>
      <xdr:spPr>
        <a:xfrm>
          <a:off x="4546600" y="100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10607</xdr:rowOff>
    </xdr:from>
    <xdr:ext cx="599010" cy="259045"/>
    <xdr:sp macro="" textlink="">
      <xdr:nvSpPr>
        <xdr:cNvPr id="117" name="物件費最大値テキスト"/>
        <xdr:cNvSpPr txBox="1"/>
      </xdr:nvSpPr>
      <xdr:spPr>
        <a:xfrm>
          <a:off x="4686300" y="858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63930</xdr:rowOff>
    </xdr:from>
    <xdr:to>
      <xdr:col>24</xdr:col>
      <xdr:colOff>152400</xdr:colOff>
      <xdr:row>51</xdr:row>
      <xdr:rowOff>63930</xdr:rowOff>
    </xdr:to>
    <xdr:cxnSp macro="">
      <xdr:nvCxnSpPr>
        <xdr:cNvPr id="118" name="直線コネクタ 117"/>
        <xdr:cNvCxnSpPr/>
      </xdr:nvCxnSpPr>
      <xdr:spPr>
        <a:xfrm>
          <a:off x="4546600" y="88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71752</xdr:rowOff>
    </xdr:from>
    <xdr:to>
      <xdr:col>24</xdr:col>
      <xdr:colOff>63500</xdr:colOff>
      <xdr:row>57</xdr:row>
      <xdr:rowOff>108963</xdr:rowOff>
    </xdr:to>
    <xdr:cxnSp macro="">
      <xdr:nvCxnSpPr>
        <xdr:cNvPr id="119" name="直線コネクタ 118"/>
        <xdr:cNvCxnSpPr/>
      </xdr:nvCxnSpPr>
      <xdr:spPr>
        <a:xfrm>
          <a:off x="3797300" y="9672952"/>
          <a:ext cx="838200" cy="20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55473</xdr:rowOff>
    </xdr:from>
    <xdr:ext cx="599010" cy="259045"/>
    <xdr:sp macro="" textlink="">
      <xdr:nvSpPr>
        <xdr:cNvPr id="120" name="物件費平均値テキスト"/>
        <xdr:cNvSpPr txBox="1"/>
      </xdr:nvSpPr>
      <xdr:spPr>
        <a:xfrm>
          <a:off x="4686300" y="9656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32596</xdr:rowOff>
    </xdr:from>
    <xdr:to>
      <xdr:col>24</xdr:col>
      <xdr:colOff>114300</xdr:colOff>
      <xdr:row>57</xdr:row>
      <xdr:rowOff>134196</xdr:rowOff>
    </xdr:to>
    <xdr:sp macro="" textlink="">
      <xdr:nvSpPr>
        <xdr:cNvPr id="121" name="フローチャート: 判断 120"/>
        <xdr:cNvSpPr/>
      </xdr:nvSpPr>
      <xdr:spPr>
        <a:xfrm>
          <a:off x="45847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90095</xdr:rowOff>
    </xdr:from>
    <xdr:to>
      <xdr:col>19</xdr:col>
      <xdr:colOff>177800</xdr:colOff>
      <xdr:row>56</xdr:row>
      <xdr:rowOff>71752</xdr:rowOff>
    </xdr:to>
    <xdr:cxnSp macro="">
      <xdr:nvCxnSpPr>
        <xdr:cNvPr id="122" name="直線コネクタ 121"/>
        <xdr:cNvCxnSpPr/>
      </xdr:nvCxnSpPr>
      <xdr:spPr>
        <a:xfrm>
          <a:off x="2908300" y="9519845"/>
          <a:ext cx="889000" cy="15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39965</xdr:rowOff>
    </xdr:from>
    <xdr:to>
      <xdr:col>20</xdr:col>
      <xdr:colOff>38100</xdr:colOff>
      <xdr:row>57</xdr:row>
      <xdr:rowOff>141565</xdr:rowOff>
    </xdr:to>
    <xdr:sp macro="" textlink="">
      <xdr:nvSpPr>
        <xdr:cNvPr id="123" name="フローチャート: 判断 122"/>
        <xdr:cNvSpPr/>
      </xdr:nvSpPr>
      <xdr:spPr>
        <a:xfrm>
          <a:off x="3746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132692</xdr:rowOff>
    </xdr:from>
    <xdr:ext cx="599010" cy="259045"/>
    <xdr:sp macro="" textlink="">
      <xdr:nvSpPr>
        <xdr:cNvPr id="124" name="テキスト ボックス 123"/>
        <xdr:cNvSpPr txBox="1"/>
      </xdr:nvSpPr>
      <xdr:spPr>
        <a:xfrm>
          <a:off x="3497795" y="990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90095</xdr:rowOff>
    </xdr:from>
    <xdr:to>
      <xdr:col>15</xdr:col>
      <xdr:colOff>50800</xdr:colOff>
      <xdr:row>57</xdr:row>
      <xdr:rowOff>116192</xdr:rowOff>
    </xdr:to>
    <xdr:cxnSp macro="">
      <xdr:nvCxnSpPr>
        <xdr:cNvPr id="125" name="直線コネクタ 124"/>
        <xdr:cNvCxnSpPr/>
      </xdr:nvCxnSpPr>
      <xdr:spPr>
        <a:xfrm flipV="1">
          <a:off x="2019300" y="9519845"/>
          <a:ext cx="889000" cy="36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51036</xdr:rowOff>
    </xdr:from>
    <xdr:to>
      <xdr:col>15</xdr:col>
      <xdr:colOff>101600</xdr:colOff>
      <xdr:row>57</xdr:row>
      <xdr:rowOff>152636</xdr:rowOff>
    </xdr:to>
    <xdr:sp macro="" textlink="">
      <xdr:nvSpPr>
        <xdr:cNvPr id="126" name="フローチャート: 判断 125"/>
        <xdr:cNvSpPr/>
      </xdr:nvSpPr>
      <xdr:spPr>
        <a:xfrm>
          <a:off x="2857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143763</xdr:rowOff>
    </xdr:from>
    <xdr:ext cx="599010" cy="259045"/>
    <xdr:sp macro="" textlink="">
      <xdr:nvSpPr>
        <xdr:cNvPr id="127" name="テキスト ボックス 126"/>
        <xdr:cNvSpPr txBox="1"/>
      </xdr:nvSpPr>
      <xdr:spPr>
        <a:xfrm>
          <a:off x="2608795" y="991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116192</xdr:rowOff>
    </xdr:from>
    <xdr:to>
      <xdr:col>10</xdr:col>
      <xdr:colOff>114300</xdr:colOff>
      <xdr:row>57</xdr:row>
      <xdr:rowOff>148926</xdr:rowOff>
    </xdr:to>
    <xdr:cxnSp macro="">
      <xdr:nvCxnSpPr>
        <xdr:cNvPr id="128" name="直線コネクタ 127"/>
        <xdr:cNvCxnSpPr/>
      </xdr:nvCxnSpPr>
      <xdr:spPr>
        <a:xfrm flipV="1">
          <a:off x="1130300" y="9888842"/>
          <a:ext cx="889000" cy="3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52546</xdr:rowOff>
    </xdr:from>
    <xdr:to>
      <xdr:col>10</xdr:col>
      <xdr:colOff>165100</xdr:colOff>
      <xdr:row>57</xdr:row>
      <xdr:rowOff>154146</xdr:rowOff>
    </xdr:to>
    <xdr:sp macro="" textlink="">
      <xdr:nvSpPr>
        <xdr:cNvPr id="129" name="フローチャート: 判断 128"/>
        <xdr:cNvSpPr/>
      </xdr:nvSpPr>
      <xdr:spPr>
        <a:xfrm>
          <a:off x="1968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170673</xdr:rowOff>
    </xdr:from>
    <xdr:ext cx="599010" cy="259045"/>
    <xdr:sp macro="" textlink="">
      <xdr:nvSpPr>
        <xdr:cNvPr id="130" name="テキスト ボックス 129"/>
        <xdr:cNvSpPr txBox="1"/>
      </xdr:nvSpPr>
      <xdr:spPr>
        <a:xfrm>
          <a:off x="1719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122988</xdr:rowOff>
    </xdr:from>
    <xdr:to>
      <xdr:col>6</xdr:col>
      <xdr:colOff>38100</xdr:colOff>
      <xdr:row>58</xdr:row>
      <xdr:rowOff>53138</xdr:rowOff>
    </xdr:to>
    <xdr:sp macro="" textlink="">
      <xdr:nvSpPr>
        <xdr:cNvPr id="131" name="フローチャート: 判断 130"/>
        <xdr:cNvSpPr/>
      </xdr:nvSpPr>
      <xdr:spPr>
        <a:xfrm>
          <a:off x="1079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44265</xdr:rowOff>
    </xdr:from>
    <xdr:ext cx="599010" cy="259045"/>
    <xdr:sp macro="" textlink="">
      <xdr:nvSpPr>
        <xdr:cNvPr id="132" name="テキスト ボックス 131"/>
        <xdr:cNvSpPr txBox="1"/>
      </xdr:nvSpPr>
      <xdr:spPr>
        <a:xfrm>
          <a:off x="830795" y="998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58163</xdr:rowOff>
    </xdr:from>
    <xdr:to>
      <xdr:col>24</xdr:col>
      <xdr:colOff>114300</xdr:colOff>
      <xdr:row>57</xdr:row>
      <xdr:rowOff>159763</xdr:rowOff>
    </xdr:to>
    <xdr:sp macro="" textlink="">
      <xdr:nvSpPr>
        <xdr:cNvPr id="138" name="楕円 137"/>
        <xdr:cNvSpPr/>
      </xdr:nvSpPr>
      <xdr:spPr>
        <a:xfrm>
          <a:off x="4584700" y="983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36590</xdr:rowOff>
    </xdr:from>
    <xdr:ext cx="599010" cy="259045"/>
    <xdr:sp macro="" textlink="">
      <xdr:nvSpPr>
        <xdr:cNvPr id="139" name="物件費該当値テキスト"/>
        <xdr:cNvSpPr txBox="1"/>
      </xdr:nvSpPr>
      <xdr:spPr>
        <a:xfrm>
          <a:off x="4686300" y="9809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20952</xdr:rowOff>
    </xdr:from>
    <xdr:to>
      <xdr:col>20</xdr:col>
      <xdr:colOff>38100</xdr:colOff>
      <xdr:row>56</xdr:row>
      <xdr:rowOff>122552</xdr:rowOff>
    </xdr:to>
    <xdr:sp macro="" textlink="">
      <xdr:nvSpPr>
        <xdr:cNvPr id="140" name="楕円 139"/>
        <xdr:cNvSpPr/>
      </xdr:nvSpPr>
      <xdr:spPr>
        <a:xfrm>
          <a:off x="3746500" y="96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139079</xdr:rowOff>
    </xdr:from>
    <xdr:ext cx="599010" cy="259045"/>
    <xdr:sp macro="" textlink="">
      <xdr:nvSpPr>
        <xdr:cNvPr id="141" name="テキスト ボックス 140"/>
        <xdr:cNvSpPr txBox="1"/>
      </xdr:nvSpPr>
      <xdr:spPr>
        <a:xfrm>
          <a:off x="3497795" y="9397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39295</xdr:rowOff>
    </xdr:from>
    <xdr:to>
      <xdr:col>15</xdr:col>
      <xdr:colOff>101600</xdr:colOff>
      <xdr:row>55</xdr:row>
      <xdr:rowOff>140895</xdr:rowOff>
    </xdr:to>
    <xdr:sp macro="" textlink="">
      <xdr:nvSpPr>
        <xdr:cNvPr id="142" name="楕円 141"/>
        <xdr:cNvSpPr/>
      </xdr:nvSpPr>
      <xdr:spPr>
        <a:xfrm>
          <a:off x="2857500" y="946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157422</xdr:rowOff>
    </xdr:from>
    <xdr:ext cx="599010" cy="259045"/>
    <xdr:sp macro="" textlink="">
      <xdr:nvSpPr>
        <xdr:cNvPr id="143" name="テキスト ボックス 142"/>
        <xdr:cNvSpPr txBox="1"/>
      </xdr:nvSpPr>
      <xdr:spPr>
        <a:xfrm>
          <a:off x="2608795" y="924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65392</xdr:rowOff>
    </xdr:from>
    <xdr:to>
      <xdr:col>10</xdr:col>
      <xdr:colOff>165100</xdr:colOff>
      <xdr:row>57</xdr:row>
      <xdr:rowOff>166992</xdr:rowOff>
    </xdr:to>
    <xdr:sp macro="" textlink="">
      <xdr:nvSpPr>
        <xdr:cNvPr id="144" name="楕円 143"/>
        <xdr:cNvSpPr/>
      </xdr:nvSpPr>
      <xdr:spPr>
        <a:xfrm>
          <a:off x="1968500" y="98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158119</xdr:rowOff>
    </xdr:from>
    <xdr:ext cx="599010" cy="259045"/>
    <xdr:sp macro="" textlink="">
      <xdr:nvSpPr>
        <xdr:cNvPr id="145" name="テキスト ボックス 144"/>
        <xdr:cNvSpPr txBox="1"/>
      </xdr:nvSpPr>
      <xdr:spPr>
        <a:xfrm>
          <a:off x="1719795" y="9930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98126</xdr:rowOff>
    </xdr:from>
    <xdr:to>
      <xdr:col>6</xdr:col>
      <xdr:colOff>38100</xdr:colOff>
      <xdr:row>58</xdr:row>
      <xdr:rowOff>28276</xdr:rowOff>
    </xdr:to>
    <xdr:sp macro="" textlink="">
      <xdr:nvSpPr>
        <xdr:cNvPr id="146" name="楕円 145"/>
        <xdr:cNvSpPr/>
      </xdr:nvSpPr>
      <xdr:spPr>
        <a:xfrm>
          <a:off x="1079500" y="987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44803</xdr:rowOff>
    </xdr:from>
    <xdr:ext cx="599010" cy="259045"/>
    <xdr:sp macro="" textlink="">
      <xdr:nvSpPr>
        <xdr:cNvPr id="147" name="テキスト ボックス 146"/>
        <xdr:cNvSpPr txBox="1"/>
      </xdr:nvSpPr>
      <xdr:spPr>
        <a:xfrm>
          <a:off x="830795" y="964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54748</xdr:rowOff>
    </xdr:from>
    <xdr:to>
      <xdr:col>24</xdr:col>
      <xdr:colOff>62865</xdr:colOff>
      <xdr:row>78</xdr:row>
      <xdr:rowOff>139069</xdr:rowOff>
    </xdr:to>
    <xdr:cxnSp macro="">
      <xdr:nvCxnSpPr>
        <xdr:cNvPr id="169" name="直線コネクタ 168"/>
        <xdr:cNvCxnSpPr/>
      </xdr:nvCxnSpPr>
      <xdr:spPr>
        <a:xfrm flipV="1">
          <a:off x="4633595" y="12399148"/>
          <a:ext cx="1270" cy="111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142896</xdr:rowOff>
    </xdr:from>
    <xdr:ext cx="378565" cy="259045"/>
    <xdr:sp macro="" textlink="">
      <xdr:nvSpPr>
        <xdr:cNvPr id="170" name="維持補修費最小値テキスト"/>
        <xdr:cNvSpPr txBox="1"/>
      </xdr:nvSpPr>
      <xdr:spPr>
        <a:xfrm>
          <a:off x="4686300" y="13515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139069</xdr:rowOff>
    </xdr:from>
    <xdr:to>
      <xdr:col>24</xdr:col>
      <xdr:colOff>152400</xdr:colOff>
      <xdr:row>78</xdr:row>
      <xdr:rowOff>139069</xdr:rowOff>
    </xdr:to>
    <xdr:cxnSp macro="">
      <xdr:nvCxnSpPr>
        <xdr:cNvPr id="171" name="直線コネクタ 170"/>
        <xdr:cNvCxnSpPr/>
      </xdr:nvCxnSpPr>
      <xdr:spPr>
        <a:xfrm>
          <a:off x="4546600" y="1351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1425</xdr:rowOff>
    </xdr:from>
    <xdr:ext cx="599010" cy="259045"/>
    <xdr:sp macro="" textlink="">
      <xdr:nvSpPr>
        <xdr:cNvPr id="172" name="維持補修費最大値テキスト"/>
        <xdr:cNvSpPr txBox="1"/>
      </xdr:nvSpPr>
      <xdr:spPr>
        <a:xfrm>
          <a:off x="4686300" y="1217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54748</xdr:rowOff>
    </xdr:from>
    <xdr:to>
      <xdr:col>24</xdr:col>
      <xdr:colOff>152400</xdr:colOff>
      <xdr:row>72</xdr:row>
      <xdr:rowOff>54748</xdr:rowOff>
    </xdr:to>
    <xdr:cxnSp macro="">
      <xdr:nvCxnSpPr>
        <xdr:cNvPr id="173" name="直線コネクタ 172"/>
        <xdr:cNvCxnSpPr/>
      </xdr:nvCxnSpPr>
      <xdr:spPr>
        <a:xfrm>
          <a:off x="4546600" y="1239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117046</xdr:rowOff>
    </xdr:from>
    <xdr:to>
      <xdr:col>24</xdr:col>
      <xdr:colOff>63500</xdr:colOff>
      <xdr:row>78</xdr:row>
      <xdr:rowOff>120155</xdr:rowOff>
    </xdr:to>
    <xdr:cxnSp macro="">
      <xdr:nvCxnSpPr>
        <xdr:cNvPr id="174" name="直線コネクタ 173"/>
        <xdr:cNvCxnSpPr/>
      </xdr:nvCxnSpPr>
      <xdr:spPr>
        <a:xfrm flipV="1">
          <a:off x="3797300" y="13490146"/>
          <a:ext cx="8382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169412</xdr:rowOff>
    </xdr:from>
    <xdr:ext cx="534377" cy="259045"/>
    <xdr:sp macro="" textlink="">
      <xdr:nvSpPr>
        <xdr:cNvPr id="175" name="維持補修費平均値テキスト"/>
        <xdr:cNvSpPr txBox="1"/>
      </xdr:nvSpPr>
      <xdr:spPr>
        <a:xfrm>
          <a:off x="4686300" y="1319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146535</xdr:rowOff>
    </xdr:from>
    <xdr:to>
      <xdr:col>24</xdr:col>
      <xdr:colOff>114300</xdr:colOff>
      <xdr:row>78</xdr:row>
      <xdr:rowOff>76685</xdr:rowOff>
    </xdr:to>
    <xdr:sp macro="" textlink="">
      <xdr:nvSpPr>
        <xdr:cNvPr id="176" name="フローチャート: 判断 175"/>
        <xdr:cNvSpPr/>
      </xdr:nvSpPr>
      <xdr:spPr>
        <a:xfrm>
          <a:off x="45847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116670</xdr:rowOff>
    </xdr:from>
    <xdr:to>
      <xdr:col>19</xdr:col>
      <xdr:colOff>177800</xdr:colOff>
      <xdr:row>78</xdr:row>
      <xdr:rowOff>120155</xdr:rowOff>
    </xdr:to>
    <xdr:cxnSp macro="">
      <xdr:nvCxnSpPr>
        <xdr:cNvPr id="177" name="直線コネクタ 176"/>
        <xdr:cNvCxnSpPr/>
      </xdr:nvCxnSpPr>
      <xdr:spPr>
        <a:xfrm>
          <a:off x="2908300" y="13489770"/>
          <a:ext cx="889000" cy="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136796</xdr:rowOff>
    </xdr:from>
    <xdr:to>
      <xdr:col>20</xdr:col>
      <xdr:colOff>38100</xdr:colOff>
      <xdr:row>78</xdr:row>
      <xdr:rowOff>66946</xdr:rowOff>
    </xdr:to>
    <xdr:sp macro="" textlink="">
      <xdr:nvSpPr>
        <xdr:cNvPr id="178" name="フローチャート: 判断 177"/>
        <xdr:cNvSpPr/>
      </xdr:nvSpPr>
      <xdr:spPr>
        <a:xfrm>
          <a:off x="3746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83473</xdr:rowOff>
    </xdr:from>
    <xdr:ext cx="534377" cy="259045"/>
    <xdr:sp macro="" textlink="">
      <xdr:nvSpPr>
        <xdr:cNvPr id="179" name="テキスト ボックス 178"/>
        <xdr:cNvSpPr txBox="1"/>
      </xdr:nvSpPr>
      <xdr:spPr>
        <a:xfrm>
          <a:off x="3530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116670</xdr:rowOff>
    </xdr:from>
    <xdr:to>
      <xdr:col>15</xdr:col>
      <xdr:colOff>50800</xdr:colOff>
      <xdr:row>78</xdr:row>
      <xdr:rowOff>130894</xdr:rowOff>
    </xdr:to>
    <xdr:cxnSp macro="">
      <xdr:nvCxnSpPr>
        <xdr:cNvPr id="180" name="直線コネクタ 179"/>
        <xdr:cNvCxnSpPr/>
      </xdr:nvCxnSpPr>
      <xdr:spPr>
        <a:xfrm flipV="1">
          <a:off x="2019300" y="13489770"/>
          <a:ext cx="889000" cy="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127022</xdr:rowOff>
    </xdr:from>
    <xdr:to>
      <xdr:col>15</xdr:col>
      <xdr:colOff>101600</xdr:colOff>
      <xdr:row>78</xdr:row>
      <xdr:rowOff>57172</xdr:rowOff>
    </xdr:to>
    <xdr:sp macro="" textlink="">
      <xdr:nvSpPr>
        <xdr:cNvPr id="181" name="フローチャート: 判断 180"/>
        <xdr:cNvSpPr/>
      </xdr:nvSpPr>
      <xdr:spPr>
        <a:xfrm>
          <a:off x="2857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73699</xdr:rowOff>
    </xdr:from>
    <xdr:ext cx="534377" cy="259045"/>
    <xdr:sp macro="" textlink="">
      <xdr:nvSpPr>
        <xdr:cNvPr id="182" name="テキスト ボックス 181"/>
        <xdr:cNvSpPr txBox="1"/>
      </xdr:nvSpPr>
      <xdr:spPr>
        <a:xfrm>
          <a:off x="2641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124247</xdr:rowOff>
    </xdr:from>
    <xdr:to>
      <xdr:col>10</xdr:col>
      <xdr:colOff>114300</xdr:colOff>
      <xdr:row>78</xdr:row>
      <xdr:rowOff>130894</xdr:rowOff>
    </xdr:to>
    <xdr:cxnSp macro="">
      <xdr:nvCxnSpPr>
        <xdr:cNvPr id="183" name="直線コネクタ 182"/>
        <xdr:cNvCxnSpPr/>
      </xdr:nvCxnSpPr>
      <xdr:spPr>
        <a:xfrm>
          <a:off x="1130300" y="13497347"/>
          <a:ext cx="889000" cy="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144281</xdr:rowOff>
    </xdr:from>
    <xdr:to>
      <xdr:col>10</xdr:col>
      <xdr:colOff>165100</xdr:colOff>
      <xdr:row>78</xdr:row>
      <xdr:rowOff>74431</xdr:rowOff>
    </xdr:to>
    <xdr:sp macro="" textlink="">
      <xdr:nvSpPr>
        <xdr:cNvPr id="184" name="フローチャート: 判断 183"/>
        <xdr:cNvSpPr/>
      </xdr:nvSpPr>
      <xdr:spPr>
        <a:xfrm>
          <a:off x="1968500" y="1334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90958</xdr:rowOff>
    </xdr:from>
    <xdr:ext cx="534377" cy="259045"/>
    <xdr:sp macro="" textlink="">
      <xdr:nvSpPr>
        <xdr:cNvPr id="185" name="テキスト ボックス 184"/>
        <xdr:cNvSpPr txBox="1"/>
      </xdr:nvSpPr>
      <xdr:spPr>
        <a:xfrm>
          <a:off x="1752111" y="1312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17230</xdr:rowOff>
    </xdr:from>
    <xdr:to>
      <xdr:col>6</xdr:col>
      <xdr:colOff>38100</xdr:colOff>
      <xdr:row>78</xdr:row>
      <xdr:rowOff>118830</xdr:rowOff>
    </xdr:to>
    <xdr:sp macro="" textlink="">
      <xdr:nvSpPr>
        <xdr:cNvPr id="186" name="フローチャート: 判断 185"/>
        <xdr:cNvSpPr/>
      </xdr:nvSpPr>
      <xdr:spPr>
        <a:xfrm>
          <a:off x="1079500" y="1339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135357</xdr:rowOff>
    </xdr:from>
    <xdr:ext cx="534377" cy="259045"/>
    <xdr:sp macro="" textlink="">
      <xdr:nvSpPr>
        <xdr:cNvPr id="187" name="テキスト ボックス 186"/>
        <xdr:cNvSpPr txBox="1"/>
      </xdr:nvSpPr>
      <xdr:spPr>
        <a:xfrm>
          <a:off x="863111" y="1316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66246</xdr:rowOff>
    </xdr:from>
    <xdr:to>
      <xdr:col>24</xdr:col>
      <xdr:colOff>114300</xdr:colOff>
      <xdr:row>78</xdr:row>
      <xdr:rowOff>167846</xdr:rowOff>
    </xdr:to>
    <xdr:sp macro="" textlink="">
      <xdr:nvSpPr>
        <xdr:cNvPr id="193" name="楕円 192"/>
        <xdr:cNvSpPr/>
      </xdr:nvSpPr>
      <xdr:spPr>
        <a:xfrm>
          <a:off x="4584700" y="1343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152623</xdr:rowOff>
    </xdr:from>
    <xdr:ext cx="469744" cy="259045"/>
    <xdr:sp macro="" textlink="">
      <xdr:nvSpPr>
        <xdr:cNvPr id="194" name="維持補修費該当値テキスト"/>
        <xdr:cNvSpPr txBox="1"/>
      </xdr:nvSpPr>
      <xdr:spPr>
        <a:xfrm>
          <a:off x="4686300" y="1335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69355</xdr:rowOff>
    </xdr:from>
    <xdr:to>
      <xdr:col>20</xdr:col>
      <xdr:colOff>38100</xdr:colOff>
      <xdr:row>78</xdr:row>
      <xdr:rowOff>170955</xdr:rowOff>
    </xdr:to>
    <xdr:sp macro="" textlink="">
      <xdr:nvSpPr>
        <xdr:cNvPr id="195" name="楕円 194"/>
        <xdr:cNvSpPr/>
      </xdr:nvSpPr>
      <xdr:spPr>
        <a:xfrm>
          <a:off x="3746500" y="134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162082</xdr:rowOff>
    </xdr:from>
    <xdr:ext cx="469744" cy="259045"/>
    <xdr:sp macro="" textlink="">
      <xdr:nvSpPr>
        <xdr:cNvPr id="196" name="テキスト ボックス 195"/>
        <xdr:cNvSpPr txBox="1"/>
      </xdr:nvSpPr>
      <xdr:spPr>
        <a:xfrm>
          <a:off x="3562428" y="1353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65870</xdr:rowOff>
    </xdr:from>
    <xdr:to>
      <xdr:col>15</xdr:col>
      <xdr:colOff>101600</xdr:colOff>
      <xdr:row>78</xdr:row>
      <xdr:rowOff>167470</xdr:rowOff>
    </xdr:to>
    <xdr:sp macro="" textlink="">
      <xdr:nvSpPr>
        <xdr:cNvPr id="197" name="楕円 196"/>
        <xdr:cNvSpPr/>
      </xdr:nvSpPr>
      <xdr:spPr>
        <a:xfrm>
          <a:off x="2857500" y="1343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158597</xdr:rowOff>
    </xdr:from>
    <xdr:ext cx="469744" cy="259045"/>
    <xdr:sp macro="" textlink="">
      <xdr:nvSpPr>
        <xdr:cNvPr id="198" name="テキスト ボックス 197"/>
        <xdr:cNvSpPr txBox="1"/>
      </xdr:nvSpPr>
      <xdr:spPr>
        <a:xfrm>
          <a:off x="2673428" y="1353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80094</xdr:rowOff>
    </xdr:from>
    <xdr:to>
      <xdr:col>10</xdr:col>
      <xdr:colOff>165100</xdr:colOff>
      <xdr:row>79</xdr:row>
      <xdr:rowOff>10244</xdr:rowOff>
    </xdr:to>
    <xdr:sp macro="" textlink="">
      <xdr:nvSpPr>
        <xdr:cNvPr id="199" name="楕円 198"/>
        <xdr:cNvSpPr/>
      </xdr:nvSpPr>
      <xdr:spPr>
        <a:xfrm>
          <a:off x="1968500" y="1345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1371</xdr:rowOff>
    </xdr:from>
    <xdr:ext cx="469744" cy="259045"/>
    <xdr:sp macro="" textlink="">
      <xdr:nvSpPr>
        <xdr:cNvPr id="200" name="テキスト ボックス 199"/>
        <xdr:cNvSpPr txBox="1"/>
      </xdr:nvSpPr>
      <xdr:spPr>
        <a:xfrm>
          <a:off x="1784428" y="1354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73447</xdr:rowOff>
    </xdr:from>
    <xdr:to>
      <xdr:col>6</xdr:col>
      <xdr:colOff>38100</xdr:colOff>
      <xdr:row>79</xdr:row>
      <xdr:rowOff>3597</xdr:rowOff>
    </xdr:to>
    <xdr:sp macro="" textlink="">
      <xdr:nvSpPr>
        <xdr:cNvPr id="201" name="楕円 200"/>
        <xdr:cNvSpPr/>
      </xdr:nvSpPr>
      <xdr:spPr>
        <a:xfrm>
          <a:off x="1079500" y="1344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166174</xdr:rowOff>
    </xdr:from>
    <xdr:ext cx="469744" cy="259045"/>
    <xdr:sp macro="" textlink="">
      <xdr:nvSpPr>
        <xdr:cNvPr id="202" name="テキスト ボックス 201"/>
        <xdr:cNvSpPr txBox="1"/>
      </xdr:nvSpPr>
      <xdr:spPr>
        <a:xfrm>
          <a:off x="895428" y="1353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168380</xdr:rowOff>
    </xdr:from>
    <xdr:to>
      <xdr:col>24</xdr:col>
      <xdr:colOff>62865</xdr:colOff>
      <xdr:row>99</xdr:row>
      <xdr:rowOff>2136</xdr:rowOff>
    </xdr:to>
    <xdr:cxnSp macro="">
      <xdr:nvCxnSpPr>
        <xdr:cNvPr id="226" name="直線コネクタ 225"/>
        <xdr:cNvCxnSpPr/>
      </xdr:nvCxnSpPr>
      <xdr:spPr>
        <a:xfrm flipV="1">
          <a:off x="4633595" y="15598880"/>
          <a:ext cx="1270" cy="1376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5963</xdr:rowOff>
    </xdr:from>
    <xdr:ext cx="534377" cy="259045"/>
    <xdr:sp macro="" textlink="">
      <xdr:nvSpPr>
        <xdr:cNvPr id="227" name="扶助費最小値テキスト"/>
        <xdr:cNvSpPr txBox="1"/>
      </xdr:nvSpPr>
      <xdr:spPr>
        <a:xfrm>
          <a:off x="4686300" y="169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2136</xdr:rowOff>
    </xdr:from>
    <xdr:to>
      <xdr:col>24</xdr:col>
      <xdr:colOff>152400</xdr:colOff>
      <xdr:row>99</xdr:row>
      <xdr:rowOff>2136</xdr:rowOff>
    </xdr:to>
    <xdr:cxnSp macro="">
      <xdr:nvCxnSpPr>
        <xdr:cNvPr id="228" name="直線コネクタ 227"/>
        <xdr:cNvCxnSpPr/>
      </xdr:nvCxnSpPr>
      <xdr:spPr>
        <a:xfrm>
          <a:off x="4546600" y="169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115057</xdr:rowOff>
    </xdr:from>
    <xdr:ext cx="599010" cy="259045"/>
    <xdr:sp macro="" textlink="">
      <xdr:nvSpPr>
        <xdr:cNvPr id="229" name="扶助費最大値テキスト"/>
        <xdr:cNvSpPr txBox="1"/>
      </xdr:nvSpPr>
      <xdr:spPr>
        <a:xfrm>
          <a:off x="4686300" y="1537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168380</xdr:rowOff>
    </xdr:from>
    <xdr:to>
      <xdr:col>24</xdr:col>
      <xdr:colOff>152400</xdr:colOff>
      <xdr:row>90</xdr:row>
      <xdr:rowOff>168380</xdr:rowOff>
    </xdr:to>
    <xdr:cxnSp macro="">
      <xdr:nvCxnSpPr>
        <xdr:cNvPr id="230" name="直線コネクタ 229"/>
        <xdr:cNvCxnSpPr/>
      </xdr:nvCxnSpPr>
      <xdr:spPr>
        <a:xfrm>
          <a:off x="4546600" y="1559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83818</xdr:rowOff>
    </xdr:from>
    <xdr:to>
      <xdr:col>24</xdr:col>
      <xdr:colOff>63500</xdr:colOff>
      <xdr:row>98</xdr:row>
      <xdr:rowOff>85624</xdr:rowOff>
    </xdr:to>
    <xdr:cxnSp macro="">
      <xdr:nvCxnSpPr>
        <xdr:cNvPr id="231" name="直線コネクタ 230"/>
        <xdr:cNvCxnSpPr/>
      </xdr:nvCxnSpPr>
      <xdr:spPr>
        <a:xfrm flipV="1">
          <a:off x="3797300" y="16885918"/>
          <a:ext cx="8382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13825</xdr:rowOff>
    </xdr:from>
    <xdr:ext cx="534377" cy="259045"/>
    <xdr:sp macro="" textlink="">
      <xdr:nvSpPr>
        <xdr:cNvPr id="232" name="扶助費平均値テキスト"/>
        <xdr:cNvSpPr txBox="1"/>
      </xdr:nvSpPr>
      <xdr:spPr>
        <a:xfrm>
          <a:off x="4686300" y="1681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35398</xdr:rowOff>
    </xdr:from>
    <xdr:to>
      <xdr:col>24</xdr:col>
      <xdr:colOff>114300</xdr:colOff>
      <xdr:row>98</xdr:row>
      <xdr:rowOff>136998</xdr:rowOff>
    </xdr:to>
    <xdr:sp macro="" textlink="">
      <xdr:nvSpPr>
        <xdr:cNvPr id="233" name="フローチャート: 判断 232"/>
        <xdr:cNvSpPr/>
      </xdr:nvSpPr>
      <xdr:spPr>
        <a:xfrm>
          <a:off x="4584700" y="1683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85624</xdr:rowOff>
    </xdr:from>
    <xdr:to>
      <xdr:col>19</xdr:col>
      <xdr:colOff>177800</xdr:colOff>
      <xdr:row>98</xdr:row>
      <xdr:rowOff>97193</xdr:rowOff>
    </xdr:to>
    <xdr:cxnSp macro="">
      <xdr:nvCxnSpPr>
        <xdr:cNvPr id="234" name="直線コネクタ 233"/>
        <xdr:cNvCxnSpPr/>
      </xdr:nvCxnSpPr>
      <xdr:spPr>
        <a:xfrm flipV="1">
          <a:off x="2908300" y="16887724"/>
          <a:ext cx="889000" cy="1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40001</xdr:rowOff>
    </xdr:from>
    <xdr:to>
      <xdr:col>20</xdr:col>
      <xdr:colOff>38100</xdr:colOff>
      <xdr:row>98</xdr:row>
      <xdr:rowOff>141601</xdr:rowOff>
    </xdr:to>
    <xdr:sp macro="" textlink="">
      <xdr:nvSpPr>
        <xdr:cNvPr id="235" name="フローチャート: 判断 234"/>
        <xdr:cNvSpPr/>
      </xdr:nvSpPr>
      <xdr:spPr>
        <a:xfrm>
          <a:off x="3746500" y="1684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132728</xdr:rowOff>
    </xdr:from>
    <xdr:ext cx="534377" cy="259045"/>
    <xdr:sp macro="" textlink="">
      <xdr:nvSpPr>
        <xdr:cNvPr id="236" name="テキスト ボックス 235"/>
        <xdr:cNvSpPr txBox="1"/>
      </xdr:nvSpPr>
      <xdr:spPr>
        <a:xfrm>
          <a:off x="3530111" y="1693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94647</xdr:rowOff>
    </xdr:from>
    <xdr:to>
      <xdr:col>15</xdr:col>
      <xdr:colOff>50800</xdr:colOff>
      <xdr:row>98</xdr:row>
      <xdr:rowOff>97193</xdr:rowOff>
    </xdr:to>
    <xdr:cxnSp macro="">
      <xdr:nvCxnSpPr>
        <xdr:cNvPr id="237" name="直線コネクタ 236"/>
        <xdr:cNvCxnSpPr/>
      </xdr:nvCxnSpPr>
      <xdr:spPr>
        <a:xfrm>
          <a:off x="2019300" y="16896747"/>
          <a:ext cx="889000" cy="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37043</xdr:rowOff>
    </xdr:from>
    <xdr:to>
      <xdr:col>15</xdr:col>
      <xdr:colOff>101600</xdr:colOff>
      <xdr:row>98</xdr:row>
      <xdr:rowOff>138643</xdr:rowOff>
    </xdr:to>
    <xdr:sp macro="" textlink="">
      <xdr:nvSpPr>
        <xdr:cNvPr id="238" name="フローチャート: 判断 237"/>
        <xdr:cNvSpPr/>
      </xdr:nvSpPr>
      <xdr:spPr>
        <a:xfrm>
          <a:off x="2857500" y="1683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155170</xdr:rowOff>
    </xdr:from>
    <xdr:ext cx="534377" cy="259045"/>
    <xdr:sp macro="" textlink="">
      <xdr:nvSpPr>
        <xdr:cNvPr id="239" name="テキスト ボックス 238"/>
        <xdr:cNvSpPr txBox="1"/>
      </xdr:nvSpPr>
      <xdr:spPr>
        <a:xfrm>
          <a:off x="2641111" y="1661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94647</xdr:rowOff>
    </xdr:from>
    <xdr:to>
      <xdr:col>10</xdr:col>
      <xdr:colOff>114300</xdr:colOff>
      <xdr:row>98</xdr:row>
      <xdr:rowOff>100761</xdr:rowOff>
    </xdr:to>
    <xdr:cxnSp macro="">
      <xdr:nvCxnSpPr>
        <xdr:cNvPr id="240" name="直線コネクタ 239"/>
        <xdr:cNvCxnSpPr/>
      </xdr:nvCxnSpPr>
      <xdr:spPr>
        <a:xfrm flipV="1">
          <a:off x="1130300" y="16896747"/>
          <a:ext cx="889000" cy="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35192</xdr:rowOff>
    </xdr:from>
    <xdr:to>
      <xdr:col>10</xdr:col>
      <xdr:colOff>165100</xdr:colOff>
      <xdr:row>98</xdr:row>
      <xdr:rowOff>136792</xdr:rowOff>
    </xdr:to>
    <xdr:sp macro="" textlink="">
      <xdr:nvSpPr>
        <xdr:cNvPr id="241" name="フローチャート: 判断 240"/>
        <xdr:cNvSpPr/>
      </xdr:nvSpPr>
      <xdr:spPr>
        <a:xfrm>
          <a:off x="1968500" y="1683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153319</xdr:rowOff>
    </xdr:from>
    <xdr:ext cx="534377" cy="259045"/>
    <xdr:sp macro="" textlink="">
      <xdr:nvSpPr>
        <xdr:cNvPr id="242" name="テキスト ボックス 241"/>
        <xdr:cNvSpPr txBox="1"/>
      </xdr:nvSpPr>
      <xdr:spPr>
        <a:xfrm>
          <a:off x="1752111" y="166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51516</xdr:rowOff>
    </xdr:from>
    <xdr:to>
      <xdr:col>6</xdr:col>
      <xdr:colOff>38100</xdr:colOff>
      <xdr:row>98</xdr:row>
      <xdr:rowOff>153116</xdr:rowOff>
    </xdr:to>
    <xdr:sp macro="" textlink="">
      <xdr:nvSpPr>
        <xdr:cNvPr id="243" name="フローチャート: 判断 242"/>
        <xdr:cNvSpPr/>
      </xdr:nvSpPr>
      <xdr:spPr>
        <a:xfrm>
          <a:off x="1079500" y="1685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144243</xdr:rowOff>
    </xdr:from>
    <xdr:ext cx="534377" cy="259045"/>
    <xdr:sp macro="" textlink="">
      <xdr:nvSpPr>
        <xdr:cNvPr id="244" name="テキスト ボックス 243"/>
        <xdr:cNvSpPr txBox="1"/>
      </xdr:nvSpPr>
      <xdr:spPr>
        <a:xfrm>
          <a:off x="863111" y="169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33018</xdr:rowOff>
    </xdr:from>
    <xdr:to>
      <xdr:col>24</xdr:col>
      <xdr:colOff>114300</xdr:colOff>
      <xdr:row>98</xdr:row>
      <xdr:rowOff>134618</xdr:rowOff>
    </xdr:to>
    <xdr:sp macro="" textlink="">
      <xdr:nvSpPr>
        <xdr:cNvPr id="250" name="楕円 249"/>
        <xdr:cNvSpPr/>
      </xdr:nvSpPr>
      <xdr:spPr>
        <a:xfrm>
          <a:off x="4584700" y="1683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163845</xdr:rowOff>
    </xdr:from>
    <xdr:ext cx="534377" cy="259045"/>
    <xdr:sp macro="" textlink="">
      <xdr:nvSpPr>
        <xdr:cNvPr id="251" name="扶助費該当値テキスト"/>
        <xdr:cNvSpPr txBox="1"/>
      </xdr:nvSpPr>
      <xdr:spPr>
        <a:xfrm>
          <a:off x="4686300" y="1662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34824</xdr:rowOff>
    </xdr:from>
    <xdr:to>
      <xdr:col>20</xdr:col>
      <xdr:colOff>38100</xdr:colOff>
      <xdr:row>98</xdr:row>
      <xdr:rowOff>136424</xdr:rowOff>
    </xdr:to>
    <xdr:sp macro="" textlink="">
      <xdr:nvSpPr>
        <xdr:cNvPr id="252" name="楕円 251"/>
        <xdr:cNvSpPr/>
      </xdr:nvSpPr>
      <xdr:spPr>
        <a:xfrm>
          <a:off x="3746500" y="1683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152951</xdr:rowOff>
    </xdr:from>
    <xdr:ext cx="534377" cy="259045"/>
    <xdr:sp macro="" textlink="">
      <xdr:nvSpPr>
        <xdr:cNvPr id="253" name="テキスト ボックス 252"/>
        <xdr:cNvSpPr txBox="1"/>
      </xdr:nvSpPr>
      <xdr:spPr>
        <a:xfrm>
          <a:off x="3530111" y="1661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46393</xdr:rowOff>
    </xdr:from>
    <xdr:to>
      <xdr:col>15</xdr:col>
      <xdr:colOff>101600</xdr:colOff>
      <xdr:row>98</xdr:row>
      <xdr:rowOff>147993</xdr:rowOff>
    </xdr:to>
    <xdr:sp macro="" textlink="">
      <xdr:nvSpPr>
        <xdr:cNvPr id="254" name="楕円 253"/>
        <xdr:cNvSpPr/>
      </xdr:nvSpPr>
      <xdr:spPr>
        <a:xfrm>
          <a:off x="2857500" y="1684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139120</xdr:rowOff>
    </xdr:from>
    <xdr:ext cx="534377" cy="259045"/>
    <xdr:sp macro="" textlink="">
      <xdr:nvSpPr>
        <xdr:cNvPr id="255" name="テキスト ボックス 254"/>
        <xdr:cNvSpPr txBox="1"/>
      </xdr:nvSpPr>
      <xdr:spPr>
        <a:xfrm>
          <a:off x="2641111" y="1694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43847</xdr:rowOff>
    </xdr:from>
    <xdr:to>
      <xdr:col>10</xdr:col>
      <xdr:colOff>165100</xdr:colOff>
      <xdr:row>98</xdr:row>
      <xdr:rowOff>145447</xdr:rowOff>
    </xdr:to>
    <xdr:sp macro="" textlink="">
      <xdr:nvSpPr>
        <xdr:cNvPr id="256" name="楕円 255"/>
        <xdr:cNvSpPr/>
      </xdr:nvSpPr>
      <xdr:spPr>
        <a:xfrm>
          <a:off x="1968500" y="1684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136574</xdr:rowOff>
    </xdr:from>
    <xdr:ext cx="534377" cy="259045"/>
    <xdr:sp macro="" textlink="">
      <xdr:nvSpPr>
        <xdr:cNvPr id="257" name="テキスト ボックス 256"/>
        <xdr:cNvSpPr txBox="1"/>
      </xdr:nvSpPr>
      <xdr:spPr>
        <a:xfrm>
          <a:off x="1752111" y="1693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49961</xdr:rowOff>
    </xdr:from>
    <xdr:to>
      <xdr:col>6</xdr:col>
      <xdr:colOff>38100</xdr:colOff>
      <xdr:row>98</xdr:row>
      <xdr:rowOff>151561</xdr:rowOff>
    </xdr:to>
    <xdr:sp macro="" textlink="">
      <xdr:nvSpPr>
        <xdr:cNvPr id="258" name="楕円 257"/>
        <xdr:cNvSpPr/>
      </xdr:nvSpPr>
      <xdr:spPr>
        <a:xfrm>
          <a:off x="1079500" y="1685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168088</xdr:rowOff>
    </xdr:from>
    <xdr:ext cx="534377" cy="259045"/>
    <xdr:sp macro="" textlink="">
      <xdr:nvSpPr>
        <xdr:cNvPr id="259" name="テキスト ボックス 258"/>
        <xdr:cNvSpPr txBox="1"/>
      </xdr:nvSpPr>
      <xdr:spPr>
        <a:xfrm>
          <a:off x="863111" y="1662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64162</xdr:rowOff>
    </xdr:from>
    <xdr:to>
      <xdr:col>54</xdr:col>
      <xdr:colOff>189865</xdr:colOff>
      <xdr:row>39</xdr:row>
      <xdr:rowOff>21379</xdr:rowOff>
    </xdr:to>
    <xdr:cxnSp macro="">
      <xdr:nvCxnSpPr>
        <xdr:cNvPr id="285" name="直線コネクタ 284"/>
        <xdr:cNvCxnSpPr/>
      </xdr:nvCxnSpPr>
      <xdr:spPr>
        <a:xfrm flipV="1">
          <a:off x="10475595" y="5207662"/>
          <a:ext cx="1270" cy="1500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25206</xdr:rowOff>
    </xdr:from>
    <xdr:ext cx="534377" cy="259045"/>
    <xdr:sp macro="" textlink="">
      <xdr:nvSpPr>
        <xdr:cNvPr id="286" name="補助費等最小値テキスト"/>
        <xdr:cNvSpPr txBox="1"/>
      </xdr:nvSpPr>
      <xdr:spPr>
        <a:xfrm>
          <a:off x="10528300" y="671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21379</xdr:rowOff>
    </xdr:from>
    <xdr:to>
      <xdr:col>55</xdr:col>
      <xdr:colOff>88900</xdr:colOff>
      <xdr:row>39</xdr:row>
      <xdr:rowOff>21379</xdr:rowOff>
    </xdr:to>
    <xdr:cxnSp macro="">
      <xdr:nvCxnSpPr>
        <xdr:cNvPr id="287" name="直線コネクタ 286"/>
        <xdr:cNvCxnSpPr/>
      </xdr:nvCxnSpPr>
      <xdr:spPr>
        <a:xfrm>
          <a:off x="10388600" y="670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10839</xdr:rowOff>
    </xdr:from>
    <xdr:ext cx="599010" cy="259045"/>
    <xdr:sp macro="" textlink="">
      <xdr:nvSpPr>
        <xdr:cNvPr id="288" name="補助費等最大値テキスト"/>
        <xdr:cNvSpPr txBox="1"/>
      </xdr:nvSpPr>
      <xdr:spPr>
        <a:xfrm>
          <a:off x="10528300" y="498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64162</xdr:rowOff>
    </xdr:from>
    <xdr:to>
      <xdr:col>55</xdr:col>
      <xdr:colOff>88900</xdr:colOff>
      <xdr:row>30</xdr:row>
      <xdr:rowOff>64162</xdr:rowOff>
    </xdr:to>
    <xdr:cxnSp macro="">
      <xdr:nvCxnSpPr>
        <xdr:cNvPr id="289" name="直線コネクタ 288"/>
        <xdr:cNvCxnSpPr/>
      </xdr:nvCxnSpPr>
      <xdr:spPr>
        <a:xfrm>
          <a:off x="10388600" y="520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142442</xdr:rowOff>
    </xdr:from>
    <xdr:to>
      <xdr:col>55</xdr:col>
      <xdr:colOff>0</xdr:colOff>
      <xdr:row>37</xdr:row>
      <xdr:rowOff>167614</xdr:rowOff>
    </xdr:to>
    <xdr:cxnSp macro="">
      <xdr:nvCxnSpPr>
        <xdr:cNvPr id="290" name="直線コネクタ 289"/>
        <xdr:cNvCxnSpPr/>
      </xdr:nvCxnSpPr>
      <xdr:spPr>
        <a:xfrm>
          <a:off x="9639300" y="6486092"/>
          <a:ext cx="838200" cy="2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89240</xdr:rowOff>
    </xdr:from>
    <xdr:ext cx="599010" cy="259045"/>
    <xdr:sp macro="" textlink="">
      <xdr:nvSpPr>
        <xdr:cNvPr id="291" name="補助費等平均値テキスト"/>
        <xdr:cNvSpPr txBox="1"/>
      </xdr:nvSpPr>
      <xdr:spPr>
        <a:xfrm>
          <a:off x="10528300" y="6261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66363</xdr:rowOff>
    </xdr:from>
    <xdr:to>
      <xdr:col>55</xdr:col>
      <xdr:colOff>50800</xdr:colOff>
      <xdr:row>37</xdr:row>
      <xdr:rowOff>167963</xdr:rowOff>
    </xdr:to>
    <xdr:sp macro="" textlink="">
      <xdr:nvSpPr>
        <xdr:cNvPr id="292" name="フローチャート: 判断 291"/>
        <xdr:cNvSpPr/>
      </xdr:nvSpPr>
      <xdr:spPr>
        <a:xfrm>
          <a:off x="10426700" y="64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142442</xdr:rowOff>
    </xdr:from>
    <xdr:to>
      <xdr:col>50</xdr:col>
      <xdr:colOff>114300</xdr:colOff>
      <xdr:row>37</xdr:row>
      <xdr:rowOff>150712</xdr:rowOff>
    </xdr:to>
    <xdr:cxnSp macro="">
      <xdr:nvCxnSpPr>
        <xdr:cNvPr id="293" name="直線コネクタ 292"/>
        <xdr:cNvCxnSpPr/>
      </xdr:nvCxnSpPr>
      <xdr:spPr>
        <a:xfrm flipV="1">
          <a:off x="8750300" y="6486092"/>
          <a:ext cx="889000" cy="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82540</xdr:rowOff>
    </xdr:from>
    <xdr:to>
      <xdr:col>50</xdr:col>
      <xdr:colOff>165100</xdr:colOff>
      <xdr:row>38</xdr:row>
      <xdr:rowOff>12690</xdr:rowOff>
    </xdr:to>
    <xdr:sp macro="" textlink="">
      <xdr:nvSpPr>
        <xdr:cNvPr id="294" name="フローチャート: 判断 293"/>
        <xdr:cNvSpPr/>
      </xdr:nvSpPr>
      <xdr:spPr>
        <a:xfrm>
          <a:off x="9588500" y="642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29217</xdr:rowOff>
    </xdr:from>
    <xdr:ext cx="599010" cy="259045"/>
    <xdr:sp macro="" textlink="">
      <xdr:nvSpPr>
        <xdr:cNvPr id="295" name="テキスト ボックス 294"/>
        <xdr:cNvSpPr txBox="1"/>
      </xdr:nvSpPr>
      <xdr:spPr>
        <a:xfrm>
          <a:off x="9339795" y="620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123966</xdr:rowOff>
    </xdr:from>
    <xdr:to>
      <xdr:col>45</xdr:col>
      <xdr:colOff>177800</xdr:colOff>
      <xdr:row>37</xdr:row>
      <xdr:rowOff>150712</xdr:rowOff>
    </xdr:to>
    <xdr:cxnSp macro="">
      <xdr:nvCxnSpPr>
        <xdr:cNvPr id="296" name="直線コネクタ 295"/>
        <xdr:cNvCxnSpPr/>
      </xdr:nvCxnSpPr>
      <xdr:spPr>
        <a:xfrm>
          <a:off x="7861300" y="6467616"/>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70909</xdr:rowOff>
    </xdr:from>
    <xdr:to>
      <xdr:col>46</xdr:col>
      <xdr:colOff>38100</xdr:colOff>
      <xdr:row>38</xdr:row>
      <xdr:rowOff>1059</xdr:rowOff>
    </xdr:to>
    <xdr:sp macro="" textlink="">
      <xdr:nvSpPr>
        <xdr:cNvPr id="297" name="フローチャート: 判断 296"/>
        <xdr:cNvSpPr/>
      </xdr:nvSpPr>
      <xdr:spPr>
        <a:xfrm>
          <a:off x="86995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17586</xdr:rowOff>
    </xdr:from>
    <xdr:ext cx="599010" cy="259045"/>
    <xdr:sp macro="" textlink="">
      <xdr:nvSpPr>
        <xdr:cNvPr id="298" name="テキスト ボックス 297"/>
        <xdr:cNvSpPr txBox="1"/>
      </xdr:nvSpPr>
      <xdr:spPr>
        <a:xfrm>
          <a:off x="8450795" y="618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123966</xdr:rowOff>
    </xdr:from>
    <xdr:to>
      <xdr:col>41</xdr:col>
      <xdr:colOff>50800</xdr:colOff>
      <xdr:row>38</xdr:row>
      <xdr:rowOff>32451</xdr:rowOff>
    </xdr:to>
    <xdr:cxnSp macro="">
      <xdr:nvCxnSpPr>
        <xdr:cNvPr id="299" name="直線コネクタ 298"/>
        <xdr:cNvCxnSpPr/>
      </xdr:nvCxnSpPr>
      <xdr:spPr>
        <a:xfrm flipV="1">
          <a:off x="6972300" y="6467616"/>
          <a:ext cx="889000" cy="7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95146</xdr:rowOff>
    </xdr:from>
    <xdr:to>
      <xdr:col>41</xdr:col>
      <xdr:colOff>101600</xdr:colOff>
      <xdr:row>38</xdr:row>
      <xdr:rowOff>25296</xdr:rowOff>
    </xdr:to>
    <xdr:sp macro="" textlink="">
      <xdr:nvSpPr>
        <xdr:cNvPr id="300" name="フローチャート: 判断 299"/>
        <xdr:cNvSpPr/>
      </xdr:nvSpPr>
      <xdr:spPr>
        <a:xfrm>
          <a:off x="7810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16422</xdr:rowOff>
    </xdr:from>
    <xdr:ext cx="599010" cy="259045"/>
    <xdr:sp macro="" textlink="">
      <xdr:nvSpPr>
        <xdr:cNvPr id="301" name="テキスト ボックス 300"/>
        <xdr:cNvSpPr txBox="1"/>
      </xdr:nvSpPr>
      <xdr:spPr>
        <a:xfrm>
          <a:off x="7561795" y="653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9341</xdr:rowOff>
    </xdr:from>
    <xdr:to>
      <xdr:col>36</xdr:col>
      <xdr:colOff>165100</xdr:colOff>
      <xdr:row>38</xdr:row>
      <xdr:rowOff>110941</xdr:rowOff>
    </xdr:to>
    <xdr:sp macro="" textlink="">
      <xdr:nvSpPr>
        <xdr:cNvPr id="302" name="フローチャート: 判断 301"/>
        <xdr:cNvSpPr/>
      </xdr:nvSpPr>
      <xdr:spPr>
        <a:xfrm>
          <a:off x="6921500" y="6524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102068</xdr:rowOff>
    </xdr:from>
    <xdr:ext cx="599010" cy="259045"/>
    <xdr:sp macro="" textlink="">
      <xdr:nvSpPr>
        <xdr:cNvPr id="303" name="テキスト ボックス 302"/>
        <xdr:cNvSpPr txBox="1"/>
      </xdr:nvSpPr>
      <xdr:spPr>
        <a:xfrm>
          <a:off x="6672795" y="6617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116814</xdr:rowOff>
    </xdr:from>
    <xdr:to>
      <xdr:col>55</xdr:col>
      <xdr:colOff>50800</xdr:colOff>
      <xdr:row>38</xdr:row>
      <xdr:rowOff>46964</xdr:rowOff>
    </xdr:to>
    <xdr:sp macro="" textlink="">
      <xdr:nvSpPr>
        <xdr:cNvPr id="309" name="楕円 308"/>
        <xdr:cNvSpPr/>
      </xdr:nvSpPr>
      <xdr:spPr>
        <a:xfrm>
          <a:off x="10426700" y="64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95241</xdr:rowOff>
    </xdr:from>
    <xdr:ext cx="599010" cy="259045"/>
    <xdr:sp macro="" textlink="">
      <xdr:nvSpPr>
        <xdr:cNvPr id="310" name="補助費等該当値テキスト"/>
        <xdr:cNvSpPr txBox="1"/>
      </xdr:nvSpPr>
      <xdr:spPr>
        <a:xfrm>
          <a:off x="10528300" y="643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91642</xdr:rowOff>
    </xdr:from>
    <xdr:to>
      <xdr:col>50</xdr:col>
      <xdr:colOff>165100</xdr:colOff>
      <xdr:row>38</xdr:row>
      <xdr:rowOff>21792</xdr:rowOff>
    </xdr:to>
    <xdr:sp macro="" textlink="">
      <xdr:nvSpPr>
        <xdr:cNvPr id="311" name="楕円 310"/>
        <xdr:cNvSpPr/>
      </xdr:nvSpPr>
      <xdr:spPr>
        <a:xfrm>
          <a:off x="9588500" y="643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12919</xdr:rowOff>
    </xdr:from>
    <xdr:ext cx="599010" cy="259045"/>
    <xdr:sp macro="" textlink="">
      <xdr:nvSpPr>
        <xdr:cNvPr id="312" name="テキスト ボックス 311"/>
        <xdr:cNvSpPr txBox="1"/>
      </xdr:nvSpPr>
      <xdr:spPr>
        <a:xfrm>
          <a:off x="9339795" y="652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99912</xdr:rowOff>
    </xdr:from>
    <xdr:to>
      <xdr:col>46</xdr:col>
      <xdr:colOff>38100</xdr:colOff>
      <xdr:row>38</xdr:row>
      <xdr:rowOff>30062</xdr:rowOff>
    </xdr:to>
    <xdr:sp macro="" textlink="">
      <xdr:nvSpPr>
        <xdr:cNvPr id="313" name="楕円 312"/>
        <xdr:cNvSpPr/>
      </xdr:nvSpPr>
      <xdr:spPr>
        <a:xfrm>
          <a:off x="8699500" y="644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21189</xdr:rowOff>
    </xdr:from>
    <xdr:ext cx="599010" cy="259045"/>
    <xdr:sp macro="" textlink="">
      <xdr:nvSpPr>
        <xdr:cNvPr id="314" name="テキスト ボックス 313"/>
        <xdr:cNvSpPr txBox="1"/>
      </xdr:nvSpPr>
      <xdr:spPr>
        <a:xfrm>
          <a:off x="8450795" y="6536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73166</xdr:rowOff>
    </xdr:from>
    <xdr:to>
      <xdr:col>41</xdr:col>
      <xdr:colOff>101600</xdr:colOff>
      <xdr:row>38</xdr:row>
      <xdr:rowOff>3316</xdr:rowOff>
    </xdr:to>
    <xdr:sp macro="" textlink="">
      <xdr:nvSpPr>
        <xdr:cNvPr id="315" name="楕円 314"/>
        <xdr:cNvSpPr/>
      </xdr:nvSpPr>
      <xdr:spPr>
        <a:xfrm>
          <a:off x="7810500" y="641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19843</xdr:rowOff>
    </xdr:from>
    <xdr:ext cx="599010" cy="259045"/>
    <xdr:sp macro="" textlink="">
      <xdr:nvSpPr>
        <xdr:cNvPr id="316" name="テキスト ボックス 315"/>
        <xdr:cNvSpPr txBox="1"/>
      </xdr:nvSpPr>
      <xdr:spPr>
        <a:xfrm>
          <a:off x="7561795" y="6192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153101</xdr:rowOff>
    </xdr:from>
    <xdr:to>
      <xdr:col>36</xdr:col>
      <xdr:colOff>165100</xdr:colOff>
      <xdr:row>38</xdr:row>
      <xdr:rowOff>83251</xdr:rowOff>
    </xdr:to>
    <xdr:sp macro="" textlink="">
      <xdr:nvSpPr>
        <xdr:cNvPr id="317" name="楕円 316"/>
        <xdr:cNvSpPr/>
      </xdr:nvSpPr>
      <xdr:spPr>
        <a:xfrm>
          <a:off x="6921500" y="649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99778</xdr:rowOff>
    </xdr:from>
    <xdr:ext cx="599010" cy="259045"/>
    <xdr:sp macro="" textlink="">
      <xdr:nvSpPr>
        <xdr:cNvPr id="318" name="テキスト ボックス 317"/>
        <xdr:cNvSpPr txBox="1"/>
      </xdr:nvSpPr>
      <xdr:spPr>
        <a:xfrm>
          <a:off x="6672795" y="6271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135851</xdr:rowOff>
    </xdr:from>
    <xdr:to>
      <xdr:col>54</xdr:col>
      <xdr:colOff>189865</xdr:colOff>
      <xdr:row>59</xdr:row>
      <xdr:rowOff>32564</xdr:rowOff>
    </xdr:to>
    <xdr:cxnSp macro="">
      <xdr:nvCxnSpPr>
        <xdr:cNvPr id="342" name="直線コネクタ 341"/>
        <xdr:cNvCxnSpPr/>
      </xdr:nvCxnSpPr>
      <xdr:spPr>
        <a:xfrm flipV="1">
          <a:off x="10475595" y="8536901"/>
          <a:ext cx="1270" cy="161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36391</xdr:rowOff>
    </xdr:from>
    <xdr:ext cx="534377" cy="259045"/>
    <xdr:sp macro="" textlink="">
      <xdr:nvSpPr>
        <xdr:cNvPr id="343" name="普通建設事業費最小値テキスト"/>
        <xdr:cNvSpPr txBox="1"/>
      </xdr:nvSpPr>
      <xdr:spPr>
        <a:xfrm>
          <a:off x="10528300" y="1015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32564</xdr:rowOff>
    </xdr:from>
    <xdr:to>
      <xdr:col>55</xdr:col>
      <xdr:colOff>88900</xdr:colOff>
      <xdr:row>59</xdr:row>
      <xdr:rowOff>32564</xdr:rowOff>
    </xdr:to>
    <xdr:cxnSp macro="">
      <xdr:nvCxnSpPr>
        <xdr:cNvPr id="344" name="直線コネクタ 343"/>
        <xdr:cNvCxnSpPr/>
      </xdr:nvCxnSpPr>
      <xdr:spPr>
        <a:xfrm>
          <a:off x="10388600" y="101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82528</xdr:rowOff>
    </xdr:from>
    <xdr:ext cx="690189" cy="259045"/>
    <xdr:sp macro="" textlink="">
      <xdr:nvSpPr>
        <xdr:cNvPr id="345" name="普通建設事業費最大値テキスト"/>
        <xdr:cNvSpPr txBox="1"/>
      </xdr:nvSpPr>
      <xdr:spPr>
        <a:xfrm>
          <a:off x="10528300" y="8312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135851</xdr:rowOff>
    </xdr:from>
    <xdr:to>
      <xdr:col>55</xdr:col>
      <xdr:colOff>88900</xdr:colOff>
      <xdr:row>49</xdr:row>
      <xdr:rowOff>135851</xdr:rowOff>
    </xdr:to>
    <xdr:cxnSp macro="">
      <xdr:nvCxnSpPr>
        <xdr:cNvPr id="346" name="直線コネクタ 345"/>
        <xdr:cNvCxnSpPr/>
      </xdr:nvCxnSpPr>
      <xdr:spPr>
        <a:xfrm>
          <a:off x="10388600" y="853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54572</xdr:rowOff>
    </xdr:from>
    <xdr:to>
      <xdr:col>55</xdr:col>
      <xdr:colOff>0</xdr:colOff>
      <xdr:row>58</xdr:row>
      <xdr:rowOff>110093</xdr:rowOff>
    </xdr:to>
    <xdr:cxnSp macro="">
      <xdr:nvCxnSpPr>
        <xdr:cNvPr id="347" name="直線コネクタ 346"/>
        <xdr:cNvCxnSpPr/>
      </xdr:nvCxnSpPr>
      <xdr:spPr>
        <a:xfrm flipV="1">
          <a:off x="9639300" y="9827222"/>
          <a:ext cx="838200" cy="22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41276</xdr:rowOff>
    </xdr:from>
    <xdr:ext cx="599010" cy="259045"/>
    <xdr:sp macro="" textlink="">
      <xdr:nvSpPr>
        <xdr:cNvPr id="348" name="普通建設事業費平均値テキスト"/>
        <xdr:cNvSpPr txBox="1"/>
      </xdr:nvSpPr>
      <xdr:spPr>
        <a:xfrm>
          <a:off x="10528300" y="99853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62849</xdr:rowOff>
    </xdr:from>
    <xdr:to>
      <xdr:col>55</xdr:col>
      <xdr:colOff>50800</xdr:colOff>
      <xdr:row>58</xdr:row>
      <xdr:rowOff>164449</xdr:rowOff>
    </xdr:to>
    <xdr:sp macro="" textlink="">
      <xdr:nvSpPr>
        <xdr:cNvPr id="349" name="フローチャート: 判断 348"/>
        <xdr:cNvSpPr/>
      </xdr:nvSpPr>
      <xdr:spPr>
        <a:xfrm>
          <a:off x="104267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110093</xdr:rowOff>
    </xdr:from>
    <xdr:to>
      <xdr:col>50</xdr:col>
      <xdr:colOff>114300</xdr:colOff>
      <xdr:row>58</xdr:row>
      <xdr:rowOff>123905</xdr:rowOff>
    </xdr:to>
    <xdr:cxnSp macro="">
      <xdr:nvCxnSpPr>
        <xdr:cNvPr id="350" name="直線コネクタ 349"/>
        <xdr:cNvCxnSpPr/>
      </xdr:nvCxnSpPr>
      <xdr:spPr>
        <a:xfrm flipV="1">
          <a:off x="8750300" y="10054193"/>
          <a:ext cx="889000" cy="1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61628</xdr:rowOff>
    </xdr:from>
    <xdr:to>
      <xdr:col>50</xdr:col>
      <xdr:colOff>165100</xdr:colOff>
      <xdr:row>58</xdr:row>
      <xdr:rowOff>163228</xdr:rowOff>
    </xdr:to>
    <xdr:sp macro="" textlink="">
      <xdr:nvSpPr>
        <xdr:cNvPr id="351" name="フローチャート: 判断 350"/>
        <xdr:cNvSpPr/>
      </xdr:nvSpPr>
      <xdr:spPr>
        <a:xfrm>
          <a:off x="9588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154355</xdr:rowOff>
    </xdr:from>
    <xdr:ext cx="599010" cy="259045"/>
    <xdr:sp macro="" textlink="">
      <xdr:nvSpPr>
        <xdr:cNvPr id="352" name="テキスト ボックス 351"/>
        <xdr:cNvSpPr txBox="1"/>
      </xdr:nvSpPr>
      <xdr:spPr>
        <a:xfrm>
          <a:off x="9339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123905</xdr:rowOff>
    </xdr:from>
    <xdr:to>
      <xdr:col>45</xdr:col>
      <xdr:colOff>177800</xdr:colOff>
      <xdr:row>58</xdr:row>
      <xdr:rowOff>137636</xdr:rowOff>
    </xdr:to>
    <xdr:cxnSp macro="">
      <xdr:nvCxnSpPr>
        <xdr:cNvPr id="353" name="直線コネクタ 352"/>
        <xdr:cNvCxnSpPr/>
      </xdr:nvCxnSpPr>
      <xdr:spPr>
        <a:xfrm flipV="1">
          <a:off x="7861300" y="10068005"/>
          <a:ext cx="889000" cy="1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54163</xdr:rowOff>
    </xdr:from>
    <xdr:to>
      <xdr:col>46</xdr:col>
      <xdr:colOff>38100</xdr:colOff>
      <xdr:row>58</xdr:row>
      <xdr:rowOff>155763</xdr:rowOff>
    </xdr:to>
    <xdr:sp macro="" textlink="">
      <xdr:nvSpPr>
        <xdr:cNvPr id="354" name="フローチャート: 判断 353"/>
        <xdr:cNvSpPr/>
      </xdr:nvSpPr>
      <xdr:spPr>
        <a:xfrm>
          <a:off x="8699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840</xdr:rowOff>
    </xdr:from>
    <xdr:ext cx="599010" cy="259045"/>
    <xdr:sp macro="" textlink="">
      <xdr:nvSpPr>
        <xdr:cNvPr id="355" name="テキスト ボックス 354"/>
        <xdr:cNvSpPr txBox="1"/>
      </xdr:nvSpPr>
      <xdr:spPr>
        <a:xfrm>
          <a:off x="8450795" y="977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125909</xdr:rowOff>
    </xdr:from>
    <xdr:to>
      <xdr:col>41</xdr:col>
      <xdr:colOff>50800</xdr:colOff>
      <xdr:row>58</xdr:row>
      <xdr:rowOff>137636</xdr:rowOff>
    </xdr:to>
    <xdr:cxnSp macro="">
      <xdr:nvCxnSpPr>
        <xdr:cNvPr id="356" name="直線コネクタ 355"/>
        <xdr:cNvCxnSpPr/>
      </xdr:nvCxnSpPr>
      <xdr:spPr>
        <a:xfrm>
          <a:off x="6972300" y="10070009"/>
          <a:ext cx="889000" cy="1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53869</xdr:rowOff>
    </xdr:from>
    <xdr:to>
      <xdr:col>41</xdr:col>
      <xdr:colOff>101600</xdr:colOff>
      <xdr:row>58</xdr:row>
      <xdr:rowOff>155469</xdr:rowOff>
    </xdr:to>
    <xdr:sp macro="" textlink="">
      <xdr:nvSpPr>
        <xdr:cNvPr id="357" name="フローチャート: 判断 356"/>
        <xdr:cNvSpPr/>
      </xdr:nvSpPr>
      <xdr:spPr>
        <a:xfrm>
          <a:off x="7810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546</xdr:rowOff>
    </xdr:from>
    <xdr:ext cx="599010" cy="259045"/>
    <xdr:sp macro="" textlink="">
      <xdr:nvSpPr>
        <xdr:cNvPr id="358" name="テキスト ボックス 357"/>
        <xdr:cNvSpPr txBox="1"/>
      </xdr:nvSpPr>
      <xdr:spPr>
        <a:xfrm>
          <a:off x="7561795" y="977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71740</xdr:rowOff>
    </xdr:from>
    <xdr:to>
      <xdr:col>36</xdr:col>
      <xdr:colOff>165100</xdr:colOff>
      <xdr:row>59</xdr:row>
      <xdr:rowOff>1890</xdr:rowOff>
    </xdr:to>
    <xdr:sp macro="" textlink="">
      <xdr:nvSpPr>
        <xdr:cNvPr id="359" name="フローチャート: 判断 358"/>
        <xdr:cNvSpPr/>
      </xdr:nvSpPr>
      <xdr:spPr>
        <a:xfrm>
          <a:off x="6921500" y="1001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18417</xdr:rowOff>
    </xdr:from>
    <xdr:ext cx="599010" cy="259045"/>
    <xdr:sp macro="" textlink="">
      <xdr:nvSpPr>
        <xdr:cNvPr id="360" name="テキスト ボックス 359"/>
        <xdr:cNvSpPr txBox="1"/>
      </xdr:nvSpPr>
      <xdr:spPr>
        <a:xfrm>
          <a:off x="6672795" y="979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3772</xdr:rowOff>
    </xdr:from>
    <xdr:to>
      <xdr:col>55</xdr:col>
      <xdr:colOff>50800</xdr:colOff>
      <xdr:row>57</xdr:row>
      <xdr:rowOff>105372</xdr:rowOff>
    </xdr:to>
    <xdr:sp macro="" textlink="">
      <xdr:nvSpPr>
        <xdr:cNvPr id="366" name="楕円 365"/>
        <xdr:cNvSpPr/>
      </xdr:nvSpPr>
      <xdr:spPr>
        <a:xfrm>
          <a:off x="10426700" y="977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26649</xdr:rowOff>
    </xdr:from>
    <xdr:ext cx="599010" cy="259045"/>
    <xdr:sp macro="" textlink="">
      <xdr:nvSpPr>
        <xdr:cNvPr id="367" name="普通建設事業費該当値テキスト"/>
        <xdr:cNvSpPr txBox="1"/>
      </xdr:nvSpPr>
      <xdr:spPr>
        <a:xfrm>
          <a:off x="10528300" y="9627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59293</xdr:rowOff>
    </xdr:from>
    <xdr:to>
      <xdr:col>50</xdr:col>
      <xdr:colOff>165100</xdr:colOff>
      <xdr:row>58</xdr:row>
      <xdr:rowOff>160893</xdr:rowOff>
    </xdr:to>
    <xdr:sp macro="" textlink="">
      <xdr:nvSpPr>
        <xdr:cNvPr id="368" name="楕円 367"/>
        <xdr:cNvSpPr/>
      </xdr:nvSpPr>
      <xdr:spPr>
        <a:xfrm>
          <a:off x="9588500" y="1000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5970</xdr:rowOff>
    </xdr:from>
    <xdr:ext cx="599010" cy="259045"/>
    <xdr:sp macro="" textlink="">
      <xdr:nvSpPr>
        <xdr:cNvPr id="369" name="テキスト ボックス 368"/>
        <xdr:cNvSpPr txBox="1"/>
      </xdr:nvSpPr>
      <xdr:spPr>
        <a:xfrm>
          <a:off x="9339795" y="977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73105</xdr:rowOff>
    </xdr:from>
    <xdr:to>
      <xdr:col>46</xdr:col>
      <xdr:colOff>38100</xdr:colOff>
      <xdr:row>59</xdr:row>
      <xdr:rowOff>3255</xdr:rowOff>
    </xdr:to>
    <xdr:sp macro="" textlink="">
      <xdr:nvSpPr>
        <xdr:cNvPr id="370" name="楕円 369"/>
        <xdr:cNvSpPr/>
      </xdr:nvSpPr>
      <xdr:spPr>
        <a:xfrm>
          <a:off x="8699500" y="1001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165832</xdr:rowOff>
    </xdr:from>
    <xdr:ext cx="599010" cy="259045"/>
    <xdr:sp macro="" textlink="">
      <xdr:nvSpPr>
        <xdr:cNvPr id="371" name="テキスト ボックス 370"/>
        <xdr:cNvSpPr txBox="1"/>
      </xdr:nvSpPr>
      <xdr:spPr>
        <a:xfrm>
          <a:off x="8450795" y="1010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86836</xdr:rowOff>
    </xdr:from>
    <xdr:to>
      <xdr:col>41</xdr:col>
      <xdr:colOff>101600</xdr:colOff>
      <xdr:row>59</xdr:row>
      <xdr:rowOff>16986</xdr:rowOff>
    </xdr:to>
    <xdr:sp macro="" textlink="">
      <xdr:nvSpPr>
        <xdr:cNvPr id="372" name="楕円 371"/>
        <xdr:cNvSpPr/>
      </xdr:nvSpPr>
      <xdr:spPr>
        <a:xfrm>
          <a:off x="7810500" y="1003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8113</xdr:rowOff>
    </xdr:from>
    <xdr:ext cx="599010" cy="259045"/>
    <xdr:sp macro="" textlink="">
      <xdr:nvSpPr>
        <xdr:cNvPr id="373" name="テキスト ボックス 372"/>
        <xdr:cNvSpPr txBox="1"/>
      </xdr:nvSpPr>
      <xdr:spPr>
        <a:xfrm>
          <a:off x="7561795" y="10123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75109</xdr:rowOff>
    </xdr:from>
    <xdr:to>
      <xdr:col>36</xdr:col>
      <xdr:colOff>165100</xdr:colOff>
      <xdr:row>59</xdr:row>
      <xdr:rowOff>5259</xdr:rowOff>
    </xdr:to>
    <xdr:sp macro="" textlink="">
      <xdr:nvSpPr>
        <xdr:cNvPr id="374" name="楕円 373"/>
        <xdr:cNvSpPr/>
      </xdr:nvSpPr>
      <xdr:spPr>
        <a:xfrm>
          <a:off x="6921500" y="1001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167836</xdr:rowOff>
    </xdr:from>
    <xdr:ext cx="599010" cy="259045"/>
    <xdr:sp macro="" textlink="">
      <xdr:nvSpPr>
        <xdr:cNvPr id="375" name="テキスト ボックス 374"/>
        <xdr:cNvSpPr txBox="1"/>
      </xdr:nvSpPr>
      <xdr:spPr>
        <a:xfrm>
          <a:off x="6672795" y="10111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119349</xdr:rowOff>
    </xdr:from>
    <xdr:to>
      <xdr:col>54</xdr:col>
      <xdr:colOff>189865</xdr:colOff>
      <xdr:row>78</xdr:row>
      <xdr:rowOff>139700</xdr:rowOff>
    </xdr:to>
    <xdr:cxnSp macro="">
      <xdr:nvCxnSpPr>
        <xdr:cNvPr id="397" name="直線コネクタ 396"/>
        <xdr:cNvCxnSpPr/>
      </xdr:nvCxnSpPr>
      <xdr:spPr>
        <a:xfrm flipV="1">
          <a:off x="10475595" y="12292299"/>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158953</xdr:rowOff>
    </xdr:from>
    <xdr:ext cx="249299" cy="259045"/>
    <xdr:sp macro="" textlink="">
      <xdr:nvSpPr>
        <xdr:cNvPr id="398" name="普通建設事業費 （ うち新規整備　）最小値テキスト"/>
        <xdr:cNvSpPr txBox="1"/>
      </xdr:nvSpPr>
      <xdr:spPr>
        <a:xfrm>
          <a:off x="10528300" y="135320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66026</xdr:rowOff>
    </xdr:from>
    <xdr:ext cx="690189" cy="259045"/>
    <xdr:sp macro="" textlink="">
      <xdr:nvSpPr>
        <xdr:cNvPr id="400" name="普通建設事業費 （ うち新規整備　）最大値テキスト"/>
        <xdr:cNvSpPr txBox="1"/>
      </xdr:nvSpPr>
      <xdr:spPr>
        <a:xfrm>
          <a:off x="10528300" y="120675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119349</xdr:rowOff>
    </xdr:from>
    <xdr:to>
      <xdr:col>55</xdr:col>
      <xdr:colOff>88900</xdr:colOff>
      <xdr:row>71</xdr:row>
      <xdr:rowOff>119349</xdr:rowOff>
    </xdr:to>
    <xdr:cxnSp macro="">
      <xdr:nvCxnSpPr>
        <xdr:cNvPr id="401" name="直線コネクタ 400"/>
        <xdr:cNvCxnSpPr/>
      </xdr:nvCxnSpPr>
      <xdr:spPr>
        <a:xfrm>
          <a:off x="10388600" y="1229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98997</xdr:rowOff>
    </xdr:from>
    <xdr:to>
      <xdr:col>55</xdr:col>
      <xdr:colOff>0</xdr:colOff>
      <xdr:row>78</xdr:row>
      <xdr:rowOff>138489</xdr:rowOff>
    </xdr:to>
    <xdr:cxnSp macro="">
      <xdr:nvCxnSpPr>
        <xdr:cNvPr id="402" name="直線コネクタ 401"/>
        <xdr:cNvCxnSpPr/>
      </xdr:nvCxnSpPr>
      <xdr:spPr>
        <a:xfrm flipV="1">
          <a:off x="9639300" y="13472097"/>
          <a:ext cx="838200" cy="3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31954</xdr:rowOff>
    </xdr:from>
    <xdr:ext cx="534377" cy="259045"/>
    <xdr:sp macro="" textlink="">
      <xdr:nvSpPr>
        <xdr:cNvPr id="403" name="普通建設事業費 （ うち新規整備　）平均値テキスト"/>
        <xdr:cNvSpPr txBox="1"/>
      </xdr:nvSpPr>
      <xdr:spPr>
        <a:xfrm>
          <a:off x="10528300" y="13405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53527</xdr:rowOff>
    </xdr:from>
    <xdr:to>
      <xdr:col>55</xdr:col>
      <xdr:colOff>50800</xdr:colOff>
      <xdr:row>78</xdr:row>
      <xdr:rowOff>155127</xdr:rowOff>
    </xdr:to>
    <xdr:sp macro="" textlink="">
      <xdr:nvSpPr>
        <xdr:cNvPr id="404" name="フローチャート: 判断 403"/>
        <xdr:cNvSpPr/>
      </xdr:nvSpPr>
      <xdr:spPr>
        <a:xfrm>
          <a:off x="10426700" y="134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134110</xdr:rowOff>
    </xdr:from>
    <xdr:to>
      <xdr:col>50</xdr:col>
      <xdr:colOff>114300</xdr:colOff>
      <xdr:row>78</xdr:row>
      <xdr:rowOff>138489</xdr:rowOff>
    </xdr:to>
    <xdr:cxnSp macro="">
      <xdr:nvCxnSpPr>
        <xdr:cNvPr id="405" name="直線コネクタ 404"/>
        <xdr:cNvCxnSpPr/>
      </xdr:nvCxnSpPr>
      <xdr:spPr>
        <a:xfrm>
          <a:off x="8750300" y="13507210"/>
          <a:ext cx="889000" cy="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57054</xdr:rowOff>
    </xdr:from>
    <xdr:to>
      <xdr:col>50</xdr:col>
      <xdr:colOff>165100</xdr:colOff>
      <xdr:row>78</xdr:row>
      <xdr:rowOff>158654</xdr:rowOff>
    </xdr:to>
    <xdr:sp macro="" textlink="">
      <xdr:nvSpPr>
        <xdr:cNvPr id="406" name="フローチャート: 判断 405"/>
        <xdr:cNvSpPr/>
      </xdr:nvSpPr>
      <xdr:spPr>
        <a:xfrm>
          <a:off x="9588500" y="134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3731</xdr:rowOff>
    </xdr:from>
    <xdr:ext cx="534377" cy="259045"/>
    <xdr:sp macro="" textlink="">
      <xdr:nvSpPr>
        <xdr:cNvPr id="407" name="テキスト ボックス 406"/>
        <xdr:cNvSpPr txBox="1"/>
      </xdr:nvSpPr>
      <xdr:spPr>
        <a:xfrm>
          <a:off x="9372111" y="1320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134110</xdr:rowOff>
    </xdr:from>
    <xdr:to>
      <xdr:col>45</xdr:col>
      <xdr:colOff>177800</xdr:colOff>
      <xdr:row>78</xdr:row>
      <xdr:rowOff>137620</xdr:rowOff>
    </xdr:to>
    <xdr:cxnSp macro="">
      <xdr:nvCxnSpPr>
        <xdr:cNvPr id="408" name="直線コネクタ 407"/>
        <xdr:cNvCxnSpPr/>
      </xdr:nvCxnSpPr>
      <xdr:spPr>
        <a:xfrm flipV="1">
          <a:off x="7861300" y="13507210"/>
          <a:ext cx="889000" cy="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53000</xdr:rowOff>
    </xdr:from>
    <xdr:to>
      <xdr:col>46</xdr:col>
      <xdr:colOff>38100</xdr:colOff>
      <xdr:row>78</xdr:row>
      <xdr:rowOff>154600</xdr:rowOff>
    </xdr:to>
    <xdr:sp macro="" textlink="">
      <xdr:nvSpPr>
        <xdr:cNvPr id="409" name="フローチャート: 判断 408"/>
        <xdr:cNvSpPr/>
      </xdr:nvSpPr>
      <xdr:spPr>
        <a:xfrm>
          <a:off x="8699500" y="134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171127</xdr:rowOff>
    </xdr:from>
    <xdr:ext cx="534377" cy="259045"/>
    <xdr:sp macro="" textlink="">
      <xdr:nvSpPr>
        <xdr:cNvPr id="410" name="テキスト ボックス 409"/>
        <xdr:cNvSpPr txBox="1"/>
      </xdr:nvSpPr>
      <xdr:spPr>
        <a:xfrm>
          <a:off x="8483111" y="1320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137620</xdr:rowOff>
    </xdr:from>
    <xdr:to>
      <xdr:col>41</xdr:col>
      <xdr:colOff>50800</xdr:colOff>
      <xdr:row>78</xdr:row>
      <xdr:rowOff>139700</xdr:rowOff>
    </xdr:to>
    <xdr:cxnSp macro="">
      <xdr:nvCxnSpPr>
        <xdr:cNvPr id="411" name="直線コネクタ 410"/>
        <xdr:cNvCxnSpPr/>
      </xdr:nvCxnSpPr>
      <xdr:spPr>
        <a:xfrm flipV="1">
          <a:off x="6972300" y="13510720"/>
          <a:ext cx="889000" cy="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45500</xdr:rowOff>
    </xdr:from>
    <xdr:to>
      <xdr:col>41</xdr:col>
      <xdr:colOff>101600</xdr:colOff>
      <xdr:row>78</xdr:row>
      <xdr:rowOff>147100</xdr:rowOff>
    </xdr:to>
    <xdr:sp macro="" textlink="">
      <xdr:nvSpPr>
        <xdr:cNvPr id="412" name="フローチャート: 判断 411"/>
        <xdr:cNvSpPr/>
      </xdr:nvSpPr>
      <xdr:spPr>
        <a:xfrm>
          <a:off x="7810500" y="1341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163627</xdr:rowOff>
    </xdr:from>
    <xdr:ext cx="534377" cy="259045"/>
    <xdr:sp macro="" textlink="">
      <xdr:nvSpPr>
        <xdr:cNvPr id="413" name="テキスト ボックス 412"/>
        <xdr:cNvSpPr txBox="1"/>
      </xdr:nvSpPr>
      <xdr:spPr>
        <a:xfrm>
          <a:off x="7594111" y="1319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41497</xdr:rowOff>
    </xdr:from>
    <xdr:to>
      <xdr:col>36</xdr:col>
      <xdr:colOff>165100</xdr:colOff>
      <xdr:row>78</xdr:row>
      <xdr:rowOff>143097</xdr:rowOff>
    </xdr:to>
    <xdr:sp macro="" textlink="">
      <xdr:nvSpPr>
        <xdr:cNvPr id="414" name="フローチャート: 判断 413"/>
        <xdr:cNvSpPr/>
      </xdr:nvSpPr>
      <xdr:spPr>
        <a:xfrm>
          <a:off x="6921500" y="1341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159624</xdr:rowOff>
    </xdr:from>
    <xdr:ext cx="599010" cy="259045"/>
    <xdr:sp macro="" textlink="">
      <xdr:nvSpPr>
        <xdr:cNvPr id="415" name="テキスト ボックス 414"/>
        <xdr:cNvSpPr txBox="1"/>
      </xdr:nvSpPr>
      <xdr:spPr>
        <a:xfrm>
          <a:off x="6672795" y="1318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48197</xdr:rowOff>
    </xdr:from>
    <xdr:to>
      <xdr:col>55</xdr:col>
      <xdr:colOff>50800</xdr:colOff>
      <xdr:row>78</xdr:row>
      <xdr:rowOff>149797</xdr:rowOff>
    </xdr:to>
    <xdr:sp macro="" textlink="">
      <xdr:nvSpPr>
        <xdr:cNvPr id="421" name="楕円 420"/>
        <xdr:cNvSpPr/>
      </xdr:nvSpPr>
      <xdr:spPr>
        <a:xfrm>
          <a:off x="10426700" y="1342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7574</xdr:rowOff>
    </xdr:from>
    <xdr:ext cx="534377" cy="259045"/>
    <xdr:sp macro="" textlink="">
      <xdr:nvSpPr>
        <xdr:cNvPr id="422" name="普通建設事業費 （ うち新規整備　）該当値テキスト"/>
        <xdr:cNvSpPr txBox="1"/>
      </xdr:nvSpPr>
      <xdr:spPr>
        <a:xfrm>
          <a:off x="10528300" y="1320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87689</xdr:rowOff>
    </xdr:from>
    <xdr:to>
      <xdr:col>50</xdr:col>
      <xdr:colOff>165100</xdr:colOff>
      <xdr:row>79</xdr:row>
      <xdr:rowOff>17839</xdr:rowOff>
    </xdr:to>
    <xdr:sp macro="" textlink="">
      <xdr:nvSpPr>
        <xdr:cNvPr id="423" name="楕円 422"/>
        <xdr:cNvSpPr/>
      </xdr:nvSpPr>
      <xdr:spPr>
        <a:xfrm>
          <a:off x="9588500" y="1346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8966</xdr:rowOff>
    </xdr:from>
    <xdr:ext cx="469744" cy="259045"/>
    <xdr:sp macro="" textlink="">
      <xdr:nvSpPr>
        <xdr:cNvPr id="424" name="テキスト ボックス 423"/>
        <xdr:cNvSpPr txBox="1"/>
      </xdr:nvSpPr>
      <xdr:spPr>
        <a:xfrm>
          <a:off x="9404428" y="1355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83310</xdr:rowOff>
    </xdr:from>
    <xdr:to>
      <xdr:col>46</xdr:col>
      <xdr:colOff>38100</xdr:colOff>
      <xdr:row>79</xdr:row>
      <xdr:rowOff>13460</xdr:rowOff>
    </xdr:to>
    <xdr:sp macro="" textlink="">
      <xdr:nvSpPr>
        <xdr:cNvPr id="425" name="楕円 424"/>
        <xdr:cNvSpPr/>
      </xdr:nvSpPr>
      <xdr:spPr>
        <a:xfrm>
          <a:off x="8699500" y="1345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4587</xdr:rowOff>
    </xdr:from>
    <xdr:ext cx="534377" cy="259045"/>
    <xdr:sp macro="" textlink="">
      <xdr:nvSpPr>
        <xdr:cNvPr id="426" name="テキスト ボックス 425"/>
        <xdr:cNvSpPr txBox="1"/>
      </xdr:nvSpPr>
      <xdr:spPr>
        <a:xfrm>
          <a:off x="8483111" y="1354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86820</xdr:rowOff>
    </xdr:from>
    <xdr:to>
      <xdr:col>41</xdr:col>
      <xdr:colOff>101600</xdr:colOff>
      <xdr:row>79</xdr:row>
      <xdr:rowOff>16970</xdr:rowOff>
    </xdr:to>
    <xdr:sp macro="" textlink="">
      <xdr:nvSpPr>
        <xdr:cNvPr id="427" name="楕円 426"/>
        <xdr:cNvSpPr/>
      </xdr:nvSpPr>
      <xdr:spPr>
        <a:xfrm>
          <a:off x="7810500" y="1345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8097</xdr:rowOff>
    </xdr:from>
    <xdr:ext cx="469744" cy="259045"/>
    <xdr:sp macro="" textlink="">
      <xdr:nvSpPr>
        <xdr:cNvPr id="428" name="テキスト ボックス 427"/>
        <xdr:cNvSpPr txBox="1"/>
      </xdr:nvSpPr>
      <xdr:spPr>
        <a:xfrm>
          <a:off x="7626428" y="1355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29" name="楕円 428"/>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30" name="テキスト ボックス 429"/>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78663</xdr:rowOff>
    </xdr:from>
    <xdr:to>
      <xdr:col>54</xdr:col>
      <xdr:colOff>189865</xdr:colOff>
      <xdr:row>98</xdr:row>
      <xdr:rowOff>139700</xdr:rowOff>
    </xdr:to>
    <xdr:cxnSp macro="">
      <xdr:nvCxnSpPr>
        <xdr:cNvPr id="452" name="直線コネクタ 451"/>
        <xdr:cNvCxnSpPr/>
      </xdr:nvCxnSpPr>
      <xdr:spPr>
        <a:xfrm flipV="1">
          <a:off x="10475595" y="15509163"/>
          <a:ext cx="1270" cy="1432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3"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4" name="直線コネクタ 453"/>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25340</xdr:rowOff>
    </xdr:from>
    <xdr:ext cx="690189" cy="259045"/>
    <xdr:sp macro="" textlink="">
      <xdr:nvSpPr>
        <xdr:cNvPr id="455" name="普通建設事業費 （ うち更新整備　）最大値テキスト"/>
        <xdr:cNvSpPr txBox="1"/>
      </xdr:nvSpPr>
      <xdr:spPr>
        <a:xfrm>
          <a:off x="10528300" y="15284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78663</xdr:rowOff>
    </xdr:from>
    <xdr:to>
      <xdr:col>55</xdr:col>
      <xdr:colOff>88900</xdr:colOff>
      <xdr:row>90</xdr:row>
      <xdr:rowOff>78663</xdr:rowOff>
    </xdr:to>
    <xdr:cxnSp macro="">
      <xdr:nvCxnSpPr>
        <xdr:cNvPr id="456" name="直線コネクタ 455"/>
        <xdr:cNvCxnSpPr/>
      </xdr:nvCxnSpPr>
      <xdr:spPr>
        <a:xfrm>
          <a:off x="10388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164922</xdr:rowOff>
    </xdr:from>
    <xdr:to>
      <xdr:col>55</xdr:col>
      <xdr:colOff>0</xdr:colOff>
      <xdr:row>97</xdr:row>
      <xdr:rowOff>61784</xdr:rowOff>
    </xdr:to>
    <xdr:cxnSp macro="">
      <xdr:nvCxnSpPr>
        <xdr:cNvPr id="457" name="直線コネクタ 456"/>
        <xdr:cNvCxnSpPr/>
      </xdr:nvCxnSpPr>
      <xdr:spPr>
        <a:xfrm flipV="1">
          <a:off x="9639300" y="16281222"/>
          <a:ext cx="838200" cy="41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108585</xdr:rowOff>
    </xdr:from>
    <xdr:ext cx="599010" cy="259045"/>
    <xdr:sp macro="" textlink="">
      <xdr:nvSpPr>
        <xdr:cNvPr id="458" name="普通建設事業費 （ うち更新整備　）平均値テキスト"/>
        <xdr:cNvSpPr txBox="1"/>
      </xdr:nvSpPr>
      <xdr:spPr>
        <a:xfrm>
          <a:off x="10528300" y="16739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130158</xdr:rowOff>
    </xdr:from>
    <xdr:to>
      <xdr:col>55</xdr:col>
      <xdr:colOff>50800</xdr:colOff>
      <xdr:row>98</xdr:row>
      <xdr:rowOff>60308</xdr:rowOff>
    </xdr:to>
    <xdr:sp macro="" textlink="">
      <xdr:nvSpPr>
        <xdr:cNvPr id="459" name="フローチャート: 判断 458"/>
        <xdr:cNvSpPr/>
      </xdr:nvSpPr>
      <xdr:spPr>
        <a:xfrm>
          <a:off x="10426700" y="1676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61784</xdr:rowOff>
    </xdr:from>
    <xdr:to>
      <xdr:col>50</xdr:col>
      <xdr:colOff>114300</xdr:colOff>
      <xdr:row>97</xdr:row>
      <xdr:rowOff>121696</xdr:rowOff>
    </xdr:to>
    <xdr:cxnSp macro="">
      <xdr:nvCxnSpPr>
        <xdr:cNvPr id="460" name="直線コネクタ 459"/>
        <xdr:cNvCxnSpPr/>
      </xdr:nvCxnSpPr>
      <xdr:spPr>
        <a:xfrm flipV="1">
          <a:off x="8750300" y="16692434"/>
          <a:ext cx="889000" cy="5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133057</xdr:rowOff>
    </xdr:from>
    <xdr:to>
      <xdr:col>50</xdr:col>
      <xdr:colOff>165100</xdr:colOff>
      <xdr:row>98</xdr:row>
      <xdr:rowOff>63207</xdr:rowOff>
    </xdr:to>
    <xdr:sp macro="" textlink="">
      <xdr:nvSpPr>
        <xdr:cNvPr id="461" name="フローチャート: 判断 460"/>
        <xdr:cNvSpPr/>
      </xdr:nvSpPr>
      <xdr:spPr>
        <a:xfrm>
          <a:off x="9588500" y="1676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54334</xdr:rowOff>
    </xdr:from>
    <xdr:ext cx="599010" cy="259045"/>
    <xdr:sp macro="" textlink="">
      <xdr:nvSpPr>
        <xdr:cNvPr id="462" name="テキスト ボックス 461"/>
        <xdr:cNvSpPr txBox="1"/>
      </xdr:nvSpPr>
      <xdr:spPr>
        <a:xfrm>
          <a:off x="9339795" y="16856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121696</xdr:rowOff>
    </xdr:from>
    <xdr:to>
      <xdr:col>45</xdr:col>
      <xdr:colOff>177800</xdr:colOff>
      <xdr:row>97</xdr:row>
      <xdr:rowOff>138398</xdr:rowOff>
    </xdr:to>
    <xdr:cxnSp macro="">
      <xdr:nvCxnSpPr>
        <xdr:cNvPr id="463" name="直線コネクタ 462"/>
        <xdr:cNvCxnSpPr/>
      </xdr:nvCxnSpPr>
      <xdr:spPr>
        <a:xfrm flipV="1">
          <a:off x="7861300" y="16752346"/>
          <a:ext cx="889000" cy="1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117070</xdr:rowOff>
    </xdr:from>
    <xdr:to>
      <xdr:col>46</xdr:col>
      <xdr:colOff>38100</xdr:colOff>
      <xdr:row>98</xdr:row>
      <xdr:rowOff>47220</xdr:rowOff>
    </xdr:to>
    <xdr:sp macro="" textlink="">
      <xdr:nvSpPr>
        <xdr:cNvPr id="464" name="フローチャート: 判断 463"/>
        <xdr:cNvSpPr/>
      </xdr:nvSpPr>
      <xdr:spPr>
        <a:xfrm>
          <a:off x="8699500" y="1674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38347</xdr:rowOff>
    </xdr:from>
    <xdr:ext cx="599010" cy="259045"/>
    <xdr:sp macro="" textlink="">
      <xdr:nvSpPr>
        <xdr:cNvPr id="465" name="テキスト ボックス 464"/>
        <xdr:cNvSpPr txBox="1"/>
      </xdr:nvSpPr>
      <xdr:spPr>
        <a:xfrm>
          <a:off x="8450795" y="1684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100020</xdr:rowOff>
    </xdr:from>
    <xdr:to>
      <xdr:col>41</xdr:col>
      <xdr:colOff>50800</xdr:colOff>
      <xdr:row>97</xdr:row>
      <xdr:rowOff>138398</xdr:rowOff>
    </xdr:to>
    <xdr:cxnSp macro="">
      <xdr:nvCxnSpPr>
        <xdr:cNvPr id="466" name="直線コネクタ 465"/>
        <xdr:cNvCxnSpPr/>
      </xdr:nvCxnSpPr>
      <xdr:spPr>
        <a:xfrm>
          <a:off x="6972300" y="16730670"/>
          <a:ext cx="889000" cy="3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126340</xdr:rowOff>
    </xdr:from>
    <xdr:to>
      <xdr:col>41</xdr:col>
      <xdr:colOff>101600</xdr:colOff>
      <xdr:row>98</xdr:row>
      <xdr:rowOff>56490</xdr:rowOff>
    </xdr:to>
    <xdr:sp macro="" textlink="">
      <xdr:nvSpPr>
        <xdr:cNvPr id="467" name="フローチャート: 判断 466"/>
        <xdr:cNvSpPr/>
      </xdr:nvSpPr>
      <xdr:spPr>
        <a:xfrm>
          <a:off x="7810500" y="167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47617</xdr:rowOff>
    </xdr:from>
    <xdr:ext cx="599010" cy="259045"/>
    <xdr:sp macro="" textlink="">
      <xdr:nvSpPr>
        <xdr:cNvPr id="468" name="テキスト ボックス 467"/>
        <xdr:cNvSpPr txBox="1"/>
      </xdr:nvSpPr>
      <xdr:spPr>
        <a:xfrm>
          <a:off x="7561795" y="1684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165277</xdr:rowOff>
    </xdr:from>
    <xdr:to>
      <xdr:col>36</xdr:col>
      <xdr:colOff>165100</xdr:colOff>
      <xdr:row>98</xdr:row>
      <xdr:rowOff>95427</xdr:rowOff>
    </xdr:to>
    <xdr:sp macro="" textlink="">
      <xdr:nvSpPr>
        <xdr:cNvPr id="469" name="フローチャート: 判断 468"/>
        <xdr:cNvSpPr/>
      </xdr:nvSpPr>
      <xdr:spPr>
        <a:xfrm>
          <a:off x="6921500" y="1679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86554</xdr:rowOff>
    </xdr:from>
    <xdr:ext cx="599010" cy="259045"/>
    <xdr:sp macro="" textlink="">
      <xdr:nvSpPr>
        <xdr:cNvPr id="470" name="テキスト ボックス 469"/>
        <xdr:cNvSpPr txBox="1"/>
      </xdr:nvSpPr>
      <xdr:spPr>
        <a:xfrm>
          <a:off x="6672795" y="1688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114122</xdr:rowOff>
    </xdr:from>
    <xdr:to>
      <xdr:col>55</xdr:col>
      <xdr:colOff>50800</xdr:colOff>
      <xdr:row>95</xdr:row>
      <xdr:rowOff>44272</xdr:rowOff>
    </xdr:to>
    <xdr:sp macro="" textlink="">
      <xdr:nvSpPr>
        <xdr:cNvPr id="476" name="楕円 475"/>
        <xdr:cNvSpPr/>
      </xdr:nvSpPr>
      <xdr:spPr>
        <a:xfrm>
          <a:off x="10426700" y="1623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136999</xdr:rowOff>
    </xdr:from>
    <xdr:ext cx="599010" cy="259045"/>
    <xdr:sp macro="" textlink="">
      <xdr:nvSpPr>
        <xdr:cNvPr id="477" name="普通建設事業費 （ うち更新整備　）該当値テキスト"/>
        <xdr:cNvSpPr txBox="1"/>
      </xdr:nvSpPr>
      <xdr:spPr>
        <a:xfrm>
          <a:off x="10528300" y="16081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10984</xdr:rowOff>
    </xdr:from>
    <xdr:to>
      <xdr:col>50</xdr:col>
      <xdr:colOff>165100</xdr:colOff>
      <xdr:row>97</xdr:row>
      <xdr:rowOff>112584</xdr:rowOff>
    </xdr:to>
    <xdr:sp macro="" textlink="">
      <xdr:nvSpPr>
        <xdr:cNvPr id="478" name="楕円 477"/>
        <xdr:cNvSpPr/>
      </xdr:nvSpPr>
      <xdr:spPr>
        <a:xfrm>
          <a:off x="9588500" y="1664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129111</xdr:rowOff>
    </xdr:from>
    <xdr:ext cx="599010" cy="259045"/>
    <xdr:sp macro="" textlink="">
      <xdr:nvSpPr>
        <xdr:cNvPr id="479" name="テキスト ボックス 478"/>
        <xdr:cNvSpPr txBox="1"/>
      </xdr:nvSpPr>
      <xdr:spPr>
        <a:xfrm>
          <a:off x="9339795" y="16416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70896</xdr:rowOff>
    </xdr:from>
    <xdr:to>
      <xdr:col>46</xdr:col>
      <xdr:colOff>38100</xdr:colOff>
      <xdr:row>98</xdr:row>
      <xdr:rowOff>1046</xdr:rowOff>
    </xdr:to>
    <xdr:sp macro="" textlink="">
      <xdr:nvSpPr>
        <xdr:cNvPr id="480" name="楕円 479"/>
        <xdr:cNvSpPr/>
      </xdr:nvSpPr>
      <xdr:spPr>
        <a:xfrm>
          <a:off x="8699500" y="1670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17573</xdr:rowOff>
    </xdr:from>
    <xdr:ext cx="599010" cy="259045"/>
    <xdr:sp macro="" textlink="">
      <xdr:nvSpPr>
        <xdr:cNvPr id="481" name="テキスト ボックス 480"/>
        <xdr:cNvSpPr txBox="1"/>
      </xdr:nvSpPr>
      <xdr:spPr>
        <a:xfrm>
          <a:off x="8450795" y="1647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87598</xdr:rowOff>
    </xdr:from>
    <xdr:to>
      <xdr:col>41</xdr:col>
      <xdr:colOff>101600</xdr:colOff>
      <xdr:row>98</xdr:row>
      <xdr:rowOff>17748</xdr:rowOff>
    </xdr:to>
    <xdr:sp macro="" textlink="">
      <xdr:nvSpPr>
        <xdr:cNvPr id="482" name="楕円 481"/>
        <xdr:cNvSpPr/>
      </xdr:nvSpPr>
      <xdr:spPr>
        <a:xfrm>
          <a:off x="7810500" y="1671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34275</xdr:rowOff>
    </xdr:from>
    <xdr:ext cx="599010" cy="259045"/>
    <xdr:sp macro="" textlink="">
      <xdr:nvSpPr>
        <xdr:cNvPr id="483" name="テキスト ボックス 482"/>
        <xdr:cNvSpPr txBox="1"/>
      </xdr:nvSpPr>
      <xdr:spPr>
        <a:xfrm>
          <a:off x="7561795" y="16493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49220</xdr:rowOff>
    </xdr:from>
    <xdr:to>
      <xdr:col>36</xdr:col>
      <xdr:colOff>165100</xdr:colOff>
      <xdr:row>97</xdr:row>
      <xdr:rowOff>150820</xdr:rowOff>
    </xdr:to>
    <xdr:sp macro="" textlink="">
      <xdr:nvSpPr>
        <xdr:cNvPr id="484" name="楕円 483"/>
        <xdr:cNvSpPr/>
      </xdr:nvSpPr>
      <xdr:spPr>
        <a:xfrm>
          <a:off x="6921500" y="166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167347</xdr:rowOff>
    </xdr:from>
    <xdr:ext cx="599010" cy="259045"/>
    <xdr:sp macro="" textlink="">
      <xdr:nvSpPr>
        <xdr:cNvPr id="485" name="テキスト ボックス 484"/>
        <xdr:cNvSpPr txBox="1"/>
      </xdr:nvSpPr>
      <xdr:spPr>
        <a:xfrm>
          <a:off x="6672795" y="1645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31</xdr:row>
      <xdr:rowOff>21970</xdr:rowOff>
    </xdr:from>
    <xdr:ext cx="685572" cy="259045"/>
    <xdr:sp macro="" textlink="">
      <xdr:nvSpPr>
        <xdr:cNvPr id="505" name="テキスト ボックス 504"/>
        <xdr:cNvSpPr txBox="1"/>
      </xdr:nvSpPr>
      <xdr:spPr>
        <a:xfrm>
          <a:off x="11760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7" name="テキスト ボックス 506"/>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147062</xdr:rowOff>
    </xdr:from>
    <xdr:to>
      <xdr:col>85</xdr:col>
      <xdr:colOff>126364</xdr:colOff>
      <xdr:row>39</xdr:row>
      <xdr:rowOff>98878</xdr:rowOff>
    </xdr:to>
    <xdr:cxnSp macro="">
      <xdr:nvCxnSpPr>
        <xdr:cNvPr id="511" name="直線コネクタ 510"/>
        <xdr:cNvCxnSpPr/>
      </xdr:nvCxnSpPr>
      <xdr:spPr>
        <a:xfrm flipV="1">
          <a:off x="16317595" y="5290562"/>
          <a:ext cx="1269" cy="14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128416</xdr:rowOff>
    </xdr:from>
    <xdr:ext cx="249299" cy="259045"/>
    <xdr:sp macro="" textlink="">
      <xdr:nvSpPr>
        <xdr:cNvPr id="512" name="災害復旧事業費最小値テキスト"/>
        <xdr:cNvSpPr txBox="1"/>
      </xdr:nvSpPr>
      <xdr:spPr>
        <a:xfrm>
          <a:off x="16370300" y="6814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93739</xdr:rowOff>
    </xdr:from>
    <xdr:ext cx="690189" cy="259045"/>
    <xdr:sp macro="" textlink="">
      <xdr:nvSpPr>
        <xdr:cNvPr id="514" name="災害復旧事業費最大値テキスト"/>
        <xdr:cNvSpPr txBox="1"/>
      </xdr:nvSpPr>
      <xdr:spPr>
        <a:xfrm>
          <a:off x="16370300" y="5065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147062</xdr:rowOff>
    </xdr:from>
    <xdr:to>
      <xdr:col>86</xdr:col>
      <xdr:colOff>25400</xdr:colOff>
      <xdr:row>30</xdr:row>
      <xdr:rowOff>147062</xdr:rowOff>
    </xdr:to>
    <xdr:cxnSp macro="">
      <xdr:nvCxnSpPr>
        <xdr:cNvPr id="515" name="直線コネクタ 514"/>
        <xdr:cNvCxnSpPr/>
      </xdr:nvCxnSpPr>
      <xdr:spPr>
        <a:xfrm>
          <a:off x="16230600" y="529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3039</xdr:rowOff>
    </xdr:from>
    <xdr:to>
      <xdr:col>85</xdr:col>
      <xdr:colOff>127000</xdr:colOff>
      <xdr:row>39</xdr:row>
      <xdr:rowOff>55649</xdr:rowOff>
    </xdr:to>
    <xdr:cxnSp macro="">
      <xdr:nvCxnSpPr>
        <xdr:cNvPr id="516" name="直線コネクタ 515"/>
        <xdr:cNvCxnSpPr/>
      </xdr:nvCxnSpPr>
      <xdr:spPr>
        <a:xfrm flipV="1">
          <a:off x="15481300" y="6689589"/>
          <a:ext cx="838200" cy="5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1416</xdr:rowOff>
    </xdr:from>
    <xdr:ext cx="534377" cy="259045"/>
    <xdr:sp macro="" textlink="">
      <xdr:nvSpPr>
        <xdr:cNvPr id="517" name="災害復旧事業費平均値テキスト"/>
        <xdr:cNvSpPr txBox="1"/>
      </xdr:nvSpPr>
      <xdr:spPr>
        <a:xfrm>
          <a:off x="16370300" y="668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22989</xdr:rowOff>
    </xdr:from>
    <xdr:to>
      <xdr:col>85</xdr:col>
      <xdr:colOff>177800</xdr:colOff>
      <xdr:row>39</xdr:row>
      <xdr:rowOff>124589</xdr:rowOff>
    </xdr:to>
    <xdr:sp macro="" textlink="">
      <xdr:nvSpPr>
        <xdr:cNvPr id="518" name="フローチャート: 判断 517"/>
        <xdr:cNvSpPr/>
      </xdr:nvSpPr>
      <xdr:spPr>
        <a:xfrm>
          <a:off x="16268700" y="67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55649</xdr:rowOff>
    </xdr:from>
    <xdr:to>
      <xdr:col>81</xdr:col>
      <xdr:colOff>50800</xdr:colOff>
      <xdr:row>39</xdr:row>
      <xdr:rowOff>97532</xdr:rowOff>
    </xdr:to>
    <xdr:cxnSp macro="">
      <xdr:nvCxnSpPr>
        <xdr:cNvPr id="519" name="直線コネクタ 518"/>
        <xdr:cNvCxnSpPr/>
      </xdr:nvCxnSpPr>
      <xdr:spPr>
        <a:xfrm flipV="1">
          <a:off x="14592300" y="6742199"/>
          <a:ext cx="889000" cy="4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27194</xdr:rowOff>
    </xdr:from>
    <xdr:to>
      <xdr:col>81</xdr:col>
      <xdr:colOff>101600</xdr:colOff>
      <xdr:row>39</xdr:row>
      <xdr:rowOff>128794</xdr:rowOff>
    </xdr:to>
    <xdr:sp macro="" textlink="">
      <xdr:nvSpPr>
        <xdr:cNvPr id="520" name="フローチャート: 判断 519"/>
        <xdr:cNvSpPr/>
      </xdr:nvSpPr>
      <xdr:spPr>
        <a:xfrm>
          <a:off x="15430500" y="67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119921</xdr:rowOff>
    </xdr:from>
    <xdr:ext cx="534377" cy="259045"/>
    <xdr:sp macro="" textlink="">
      <xdr:nvSpPr>
        <xdr:cNvPr id="521" name="テキスト ボックス 520"/>
        <xdr:cNvSpPr txBox="1"/>
      </xdr:nvSpPr>
      <xdr:spPr>
        <a:xfrm>
          <a:off x="15214111" y="68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97532</xdr:rowOff>
    </xdr:from>
    <xdr:to>
      <xdr:col>76</xdr:col>
      <xdr:colOff>114300</xdr:colOff>
      <xdr:row>39</xdr:row>
      <xdr:rowOff>98878</xdr:rowOff>
    </xdr:to>
    <xdr:cxnSp macro="">
      <xdr:nvCxnSpPr>
        <xdr:cNvPr id="522" name="直線コネクタ 521"/>
        <xdr:cNvCxnSpPr/>
      </xdr:nvCxnSpPr>
      <xdr:spPr>
        <a:xfrm flipV="1">
          <a:off x="13703300" y="6784082"/>
          <a:ext cx="889000" cy="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29631</xdr:rowOff>
    </xdr:from>
    <xdr:to>
      <xdr:col>76</xdr:col>
      <xdr:colOff>165100</xdr:colOff>
      <xdr:row>39</xdr:row>
      <xdr:rowOff>131231</xdr:rowOff>
    </xdr:to>
    <xdr:sp macro="" textlink="">
      <xdr:nvSpPr>
        <xdr:cNvPr id="523" name="フローチャート: 判断 522"/>
        <xdr:cNvSpPr/>
      </xdr:nvSpPr>
      <xdr:spPr>
        <a:xfrm>
          <a:off x="14541500" y="671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147758</xdr:rowOff>
    </xdr:from>
    <xdr:ext cx="534377" cy="259045"/>
    <xdr:sp macro="" textlink="">
      <xdr:nvSpPr>
        <xdr:cNvPr id="524" name="テキスト ボックス 523"/>
        <xdr:cNvSpPr txBox="1"/>
      </xdr:nvSpPr>
      <xdr:spPr>
        <a:xfrm>
          <a:off x="14325111" y="649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5" name="直線コネクタ 524"/>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27822</xdr:rowOff>
    </xdr:from>
    <xdr:to>
      <xdr:col>72</xdr:col>
      <xdr:colOff>38100</xdr:colOff>
      <xdr:row>39</xdr:row>
      <xdr:rowOff>129422</xdr:rowOff>
    </xdr:to>
    <xdr:sp macro="" textlink="">
      <xdr:nvSpPr>
        <xdr:cNvPr id="526" name="フローチャート: 判断 525"/>
        <xdr:cNvSpPr/>
      </xdr:nvSpPr>
      <xdr:spPr>
        <a:xfrm>
          <a:off x="13652500" y="671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145949</xdr:rowOff>
    </xdr:from>
    <xdr:ext cx="534377" cy="259045"/>
    <xdr:sp macro="" textlink="">
      <xdr:nvSpPr>
        <xdr:cNvPr id="527" name="テキスト ボックス 526"/>
        <xdr:cNvSpPr txBox="1"/>
      </xdr:nvSpPr>
      <xdr:spPr>
        <a:xfrm>
          <a:off x="13436111" y="648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34913</xdr:rowOff>
    </xdr:from>
    <xdr:to>
      <xdr:col>67</xdr:col>
      <xdr:colOff>101600</xdr:colOff>
      <xdr:row>39</xdr:row>
      <xdr:rowOff>136513</xdr:rowOff>
    </xdr:to>
    <xdr:sp macro="" textlink="">
      <xdr:nvSpPr>
        <xdr:cNvPr id="528" name="フローチャート: 判断 527"/>
        <xdr:cNvSpPr/>
      </xdr:nvSpPr>
      <xdr:spPr>
        <a:xfrm>
          <a:off x="12763500" y="67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153040</xdr:rowOff>
    </xdr:from>
    <xdr:ext cx="534377" cy="259045"/>
    <xdr:sp macro="" textlink="">
      <xdr:nvSpPr>
        <xdr:cNvPr id="529" name="テキスト ボックス 528"/>
        <xdr:cNvSpPr txBox="1"/>
      </xdr:nvSpPr>
      <xdr:spPr>
        <a:xfrm>
          <a:off x="12547111" y="649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123689</xdr:rowOff>
    </xdr:from>
    <xdr:to>
      <xdr:col>85</xdr:col>
      <xdr:colOff>177800</xdr:colOff>
      <xdr:row>39</xdr:row>
      <xdr:rowOff>53839</xdr:rowOff>
    </xdr:to>
    <xdr:sp macro="" textlink="">
      <xdr:nvSpPr>
        <xdr:cNvPr id="535" name="楕円 534"/>
        <xdr:cNvSpPr/>
      </xdr:nvSpPr>
      <xdr:spPr>
        <a:xfrm>
          <a:off x="16268700" y="663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83067</xdr:rowOff>
    </xdr:from>
    <xdr:ext cx="534377" cy="259045"/>
    <xdr:sp macro="" textlink="">
      <xdr:nvSpPr>
        <xdr:cNvPr id="536" name="災害復旧事業費該当値テキスト"/>
        <xdr:cNvSpPr txBox="1"/>
      </xdr:nvSpPr>
      <xdr:spPr>
        <a:xfrm>
          <a:off x="16370300" y="64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4849</xdr:rowOff>
    </xdr:from>
    <xdr:to>
      <xdr:col>81</xdr:col>
      <xdr:colOff>101600</xdr:colOff>
      <xdr:row>39</xdr:row>
      <xdr:rowOff>106449</xdr:rowOff>
    </xdr:to>
    <xdr:sp macro="" textlink="">
      <xdr:nvSpPr>
        <xdr:cNvPr id="537" name="楕円 536"/>
        <xdr:cNvSpPr/>
      </xdr:nvSpPr>
      <xdr:spPr>
        <a:xfrm>
          <a:off x="15430500" y="669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122976</xdr:rowOff>
    </xdr:from>
    <xdr:ext cx="534377" cy="259045"/>
    <xdr:sp macro="" textlink="">
      <xdr:nvSpPr>
        <xdr:cNvPr id="538" name="テキスト ボックス 537"/>
        <xdr:cNvSpPr txBox="1"/>
      </xdr:nvSpPr>
      <xdr:spPr>
        <a:xfrm>
          <a:off x="15214111" y="646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46732</xdr:rowOff>
    </xdr:from>
    <xdr:to>
      <xdr:col>76</xdr:col>
      <xdr:colOff>165100</xdr:colOff>
      <xdr:row>39</xdr:row>
      <xdr:rowOff>148332</xdr:rowOff>
    </xdr:to>
    <xdr:sp macro="" textlink="">
      <xdr:nvSpPr>
        <xdr:cNvPr id="539" name="楕円 538"/>
        <xdr:cNvSpPr/>
      </xdr:nvSpPr>
      <xdr:spPr>
        <a:xfrm>
          <a:off x="14541500" y="673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139459</xdr:rowOff>
    </xdr:from>
    <xdr:ext cx="469744" cy="259045"/>
    <xdr:sp macro="" textlink="">
      <xdr:nvSpPr>
        <xdr:cNvPr id="540" name="テキスト ボックス 539"/>
        <xdr:cNvSpPr txBox="1"/>
      </xdr:nvSpPr>
      <xdr:spPr>
        <a:xfrm>
          <a:off x="14357428" y="68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1" name="楕円 540"/>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2" name="テキスト ボックス 541"/>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3" name="楕円 542"/>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4" name="テキスト ボックス 543"/>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58" name="テキスト ボックス 557"/>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0" name="テキスト ボックス 559"/>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2" name="テキスト ボックス 561"/>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4" name="テキスト ボックス 563"/>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6" name="テキスト ボックス 565"/>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13317</xdr:rowOff>
    </xdr:from>
    <xdr:to>
      <xdr:col>85</xdr:col>
      <xdr:colOff>126364</xdr:colOff>
      <xdr:row>59</xdr:row>
      <xdr:rowOff>98878</xdr:rowOff>
    </xdr:to>
    <xdr:cxnSp macro="">
      <xdr:nvCxnSpPr>
        <xdr:cNvPr id="570" name="直線コネクタ 569"/>
        <xdr:cNvCxnSpPr/>
      </xdr:nvCxnSpPr>
      <xdr:spPr>
        <a:xfrm flipV="1">
          <a:off x="16317595" y="8757267"/>
          <a:ext cx="1269" cy="145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153505</xdr:rowOff>
    </xdr:from>
    <xdr:ext cx="249299" cy="259045"/>
    <xdr:sp macro="" textlink="">
      <xdr:nvSpPr>
        <xdr:cNvPr id="571" name="失業対策事業費最小値テキスト"/>
        <xdr:cNvSpPr txBox="1"/>
      </xdr:nvSpPr>
      <xdr:spPr>
        <a:xfrm>
          <a:off x="16370300" y="10269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131444</xdr:rowOff>
    </xdr:from>
    <xdr:ext cx="469744" cy="259045"/>
    <xdr:sp macro="" textlink="">
      <xdr:nvSpPr>
        <xdr:cNvPr id="573" name="失業対策事業費最大値テキスト"/>
        <xdr:cNvSpPr txBox="1"/>
      </xdr:nvSpPr>
      <xdr:spPr>
        <a:xfrm>
          <a:off x="16370300" y="853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13317</xdr:rowOff>
    </xdr:from>
    <xdr:to>
      <xdr:col>86</xdr:col>
      <xdr:colOff>25400</xdr:colOff>
      <xdr:row>51</xdr:row>
      <xdr:rowOff>13317</xdr:rowOff>
    </xdr:to>
    <xdr:cxnSp macro="">
      <xdr:nvCxnSpPr>
        <xdr:cNvPr id="574" name="直線コネクタ 573"/>
        <xdr:cNvCxnSpPr/>
      </xdr:nvCxnSpPr>
      <xdr:spPr>
        <a:xfrm>
          <a:off x="16230600" y="875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70955</xdr:rowOff>
    </xdr:from>
    <xdr:ext cx="249299" cy="259045"/>
    <xdr:sp macro="" textlink="">
      <xdr:nvSpPr>
        <xdr:cNvPr id="576" name="失業対策事業費平均値テキスト"/>
        <xdr:cNvSpPr txBox="1"/>
      </xdr:nvSpPr>
      <xdr:spPr>
        <a:xfrm>
          <a:off x="16370300" y="10015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9" name="フローチャート: 判断 578"/>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0" name="テキスト ボックス 579"/>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41221</xdr:rowOff>
    </xdr:from>
    <xdr:to>
      <xdr:col>76</xdr:col>
      <xdr:colOff>165100</xdr:colOff>
      <xdr:row>59</xdr:row>
      <xdr:rowOff>142821</xdr:rowOff>
    </xdr:to>
    <xdr:sp macro="" textlink="">
      <xdr:nvSpPr>
        <xdr:cNvPr id="582" name="フローチャート: 判断 581"/>
        <xdr:cNvSpPr/>
      </xdr:nvSpPr>
      <xdr:spPr>
        <a:xfrm>
          <a:off x="14541500" y="1015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159348</xdr:rowOff>
    </xdr:from>
    <xdr:ext cx="313932" cy="259045"/>
    <xdr:sp macro="" textlink="">
      <xdr:nvSpPr>
        <xdr:cNvPr id="583" name="テキスト ボックス 582"/>
        <xdr:cNvSpPr txBox="1"/>
      </xdr:nvSpPr>
      <xdr:spPr>
        <a:xfrm>
          <a:off x="14435333" y="993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17054</xdr:rowOff>
    </xdr:from>
    <xdr:to>
      <xdr:col>72</xdr:col>
      <xdr:colOff>38100</xdr:colOff>
      <xdr:row>59</xdr:row>
      <xdr:rowOff>118654</xdr:rowOff>
    </xdr:to>
    <xdr:sp macro="" textlink="">
      <xdr:nvSpPr>
        <xdr:cNvPr id="585" name="フローチャート: 判断 584"/>
        <xdr:cNvSpPr/>
      </xdr:nvSpPr>
      <xdr:spPr>
        <a:xfrm>
          <a:off x="13652500" y="1013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135181</xdr:rowOff>
    </xdr:from>
    <xdr:ext cx="313932" cy="259045"/>
    <xdr:sp macro="" textlink="">
      <xdr:nvSpPr>
        <xdr:cNvPr id="586" name="テキスト ボックス 585"/>
        <xdr:cNvSpPr txBox="1"/>
      </xdr:nvSpPr>
      <xdr:spPr>
        <a:xfrm>
          <a:off x="13546333" y="9907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7" name="フローチャート: 判断 586"/>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8" name="テキスト ボックス 587"/>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26505</xdr:rowOff>
    </xdr:from>
    <xdr:ext cx="249299" cy="259045"/>
    <xdr:sp macro="" textlink="">
      <xdr:nvSpPr>
        <xdr:cNvPr id="595" name="失業対策事業費該当値テキスト"/>
        <xdr:cNvSpPr txBox="1"/>
      </xdr:nvSpPr>
      <xdr:spPr>
        <a:xfrm>
          <a:off x="16370300" y="10142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7" name="テキスト ボックス 596"/>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9" name="テキスト ボックス 598"/>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601" name="テキスト ボックス 600"/>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3" name="テキスト ボックス 602"/>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21619</xdr:rowOff>
    </xdr:from>
    <xdr:to>
      <xdr:col>85</xdr:col>
      <xdr:colOff>126364</xdr:colOff>
      <xdr:row>79</xdr:row>
      <xdr:rowOff>44450</xdr:rowOff>
    </xdr:to>
    <xdr:cxnSp macro="">
      <xdr:nvCxnSpPr>
        <xdr:cNvPr id="627" name="直線コネクタ 626"/>
        <xdr:cNvCxnSpPr/>
      </xdr:nvCxnSpPr>
      <xdr:spPr>
        <a:xfrm flipV="1">
          <a:off x="16317595" y="12194569"/>
          <a:ext cx="1269" cy="139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公債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139746</xdr:rowOff>
    </xdr:from>
    <xdr:ext cx="599010" cy="259045"/>
    <xdr:sp macro="" textlink="">
      <xdr:nvSpPr>
        <xdr:cNvPr id="630" name="公債費最大値テキスト"/>
        <xdr:cNvSpPr txBox="1"/>
      </xdr:nvSpPr>
      <xdr:spPr>
        <a:xfrm>
          <a:off x="16370300" y="1196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21619</xdr:rowOff>
    </xdr:from>
    <xdr:to>
      <xdr:col>86</xdr:col>
      <xdr:colOff>25400</xdr:colOff>
      <xdr:row>71</xdr:row>
      <xdr:rowOff>21619</xdr:rowOff>
    </xdr:to>
    <xdr:cxnSp macro="">
      <xdr:nvCxnSpPr>
        <xdr:cNvPr id="631" name="直線コネクタ 630"/>
        <xdr:cNvCxnSpPr/>
      </xdr:nvCxnSpPr>
      <xdr:spPr>
        <a:xfrm>
          <a:off x="16230600" y="1219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1473</xdr:rowOff>
    </xdr:from>
    <xdr:to>
      <xdr:col>85</xdr:col>
      <xdr:colOff>127000</xdr:colOff>
      <xdr:row>77</xdr:row>
      <xdr:rowOff>101735</xdr:rowOff>
    </xdr:to>
    <xdr:cxnSp macro="">
      <xdr:nvCxnSpPr>
        <xdr:cNvPr id="632" name="直線コネクタ 631"/>
        <xdr:cNvCxnSpPr/>
      </xdr:nvCxnSpPr>
      <xdr:spPr>
        <a:xfrm>
          <a:off x="15481300" y="13203123"/>
          <a:ext cx="838200" cy="10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37389</xdr:rowOff>
    </xdr:from>
    <xdr:ext cx="599010" cy="259045"/>
    <xdr:sp macro="" textlink="">
      <xdr:nvSpPr>
        <xdr:cNvPr id="633" name="公債費平均値テキスト"/>
        <xdr:cNvSpPr txBox="1"/>
      </xdr:nvSpPr>
      <xdr:spPr>
        <a:xfrm>
          <a:off x="16370300" y="13239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58962</xdr:rowOff>
    </xdr:from>
    <xdr:to>
      <xdr:col>85</xdr:col>
      <xdr:colOff>177800</xdr:colOff>
      <xdr:row>77</xdr:row>
      <xdr:rowOff>160562</xdr:rowOff>
    </xdr:to>
    <xdr:sp macro="" textlink="">
      <xdr:nvSpPr>
        <xdr:cNvPr id="634" name="フローチャート: 判断 633"/>
        <xdr:cNvSpPr/>
      </xdr:nvSpPr>
      <xdr:spPr>
        <a:xfrm>
          <a:off x="162687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1473</xdr:rowOff>
    </xdr:from>
    <xdr:to>
      <xdr:col>81</xdr:col>
      <xdr:colOff>50800</xdr:colOff>
      <xdr:row>77</xdr:row>
      <xdr:rowOff>79226</xdr:rowOff>
    </xdr:to>
    <xdr:cxnSp macro="">
      <xdr:nvCxnSpPr>
        <xdr:cNvPr id="635" name="直線コネクタ 634"/>
        <xdr:cNvCxnSpPr/>
      </xdr:nvCxnSpPr>
      <xdr:spPr>
        <a:xfrm flipV="1">
          <a:off x="14592300" y="13203123"/>
          <a:ext cx="889000" cy="7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62850</xdr:rowOff>
    </xdr:from>
    <xdr:to>
      <xdr:col>81</xdr:col>
      <xdr:colOff>101600</xdr:colOff>
      <xdr:row>77</xdr:row>
      <xdr:rowOff>164450</xdr:rowOff>
    </xdr:to>
    <xdr:sp macro="" textlink="">
      <xdr:nvSpPr>
        <xdr:cNvPr id="636" name="フローチャート: 判断 635"/>
        <xdr:cNvSpPr/>
      </xdr:nvSpPr>
      <xdr:spPr>
        <a:xfrm>
          <a:off x="15430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155577</xdr:rowOff>
    </xdr:from>
    <xdr:ext cx="599010" cy="259045"/>
    <xdr:sp macro="" textlink="">
      <xdr:nvSpPr>
        <xdr:cNvPr id="637" name="テキスト ボックス 636"/>
        <xdr:cNvSpPr txBox="1"/>
      </xdr:nvSpPr>
      <xdr:spPr>
        <a:xfrm>
          <a:off x="15181795" y="1335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79226</xdr:rowOff>
    </xdr:from>
    <xdr:to>
      <xdr:col>76</xdr:col>
      <xdr:colOff>114300</xdr:colOff>
      <xdr:row>77</xdr:row>
      <xdr:rowOff>123642</xdr:rowOff>
    </xdr:to>
    <xdr:cxnSp macro="">
      <xdr:nvCxnSpPr>
        <xdr:cNvPr id="638" name="直線コネクタ 637"/>
        <xdr:cNvCxnSpPr/>
      </xdr:nvCxnSpPr>
      <xdr:spPr>
        <a:xfrm flipV="1">
          <a:off x="13703300" y="13280876"/>
          <a:ext cx="889000" cy="4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53739</xdr:rowOff>
    </xdr:from>
    <xdr:to>
      <xdr:col>76</xdr:col>
      <xdr:colOff>165100</xdr:colOff>
      <xdr:row>77</xdr:row>
      <xdr:rowOff>155339</xdr:rowOff>
    </xdr:to>
    <xdr:sp macro="" textlink="">
      <xdr:nvSpPr>
        <xdr:cNvPr id="639" name="フローチャート: 判断 638"/>
        <xdr:cNvSpPr/>
      </xdr:nvSpPr>
      <xdr:spPr>
        <a:xfrm>
          <a:off x="14541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146466</xdr:rowOff>
    </xdr:from>
    <xdr:ext cx="599010" cy="259045"/>
    <xdr:sp macro="" textlink="">
      <xdr:nvSpPr>
        <xdr:cNvPr id="640" name="テキスト ボックス 639"/>
        <xdr:cNvSpPr txBox="1"/>
      </xdr:nvSpPr>
      <xdr:spPr>
        <a:xfrm>
          <a:off x="14292795" y="1334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28983</xdr:rowOff>
    </xdr:from>
    <xdr:to>
      <xdr:col>71</xdr:col>
      <xdr:colOff>177800</xdr:colOff>
      <xdr:row>77</xdr:row>
      <xdr:rowOff>123642</xdr:rowOff>
    </xdr:to>
    <xdr:cxnSp macro="">
      <xdr:nvCxnSpPr>
        <xdr:cNvPr id="641" name="直線コネクタ 640"/>
        <xdr:cNvCxnSpPr/>
      </xdr:nvCxnSpPr>
      <xdr:spPr>
        <a:xfrm>
          <a:off x="12814300" y="13059183"/>
          <a:ext cx="889000" cy="26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58052</xdr:rowOff>
    </xdr:from>
    <xdr:to>
      <xdr:col>72</xdr:col>
      <xdr:colOff>38100</xdr:colOff>
      <xdr:row>77</xdr:row>
      <xdr:rowOff>159652</xdr:rowOff>
    </xdr:to>
    <xdr:sp macro="" textlink="">
      <xdr:nvSpPr>
        <xdr:cNvPr id="642" name="フローチャート: 判断 641"/>
        <xdr:cNvSpPr/>
      </xdr:nvSpPr>
      <xdr:spPr>
        <a:xfrm>
          <a:off x="13652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4729</xdr:rowOff>
    </xdr:from>
    <xdr:ext cx="599010" cy="259045"/>
    <xdr:sp macro="" textlink="">
      <xdr:nvSpPr>
        <xdr:cNvPr id="643" name="テキスト ボックス 642"/>
        <xdr:cNvSpPr txBox="1"/>
      </xdr:nvSpPr>
      <xdr:spPr>
        <a:xfrm>
          <a:off x="13403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122913</xdr:rowOff>
    </xdr:from>
    <xdr:to>
      <xdr:col>67</xdr:col>
      <xdr:colOff>101600</xdr:colOff>
      <xdr:row>78</xdr:row>
      <xdr:rowOff>53063</xdr:rowOff>
    </xdr:to>
    <xdr:sp macro="" textlink="">
      <xdr:nvSpPr>
        <xdr:cNvPr id="644" name="フローチャート: 判断 643"/>
        <xdr:cNvSpPr/>
      </xdr:nvSpPr>
      <xdr:spPr>
        <a:xfrm>
          <a:off x="12763500" y="1332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44190</xdr:rowOff>
    </xdr:from>
    <xdr:ext cx="599010" cy="259045"/>
    <xdr:sp macro="" textlink="">
      <xdr:nvSpPr>
        <xdr:cNvPr id="645" name="テキスト ボックス 644"/>
        <xdr:cNvSpPr txBox="1"/>
      </xdr:nvSpPr>
      <xdr:spPr>
        <a:xfrm>
          <a:off x="12514795" y="1341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50935</xdr:rowOff>
    </xdr:from>
    <xdr:to>
      <xdr:col>85</xdr:col>
      <xdr:colOff>177800</xdr:colOff>
      <xdr:row>77</xdr:row>
      <xdr:rowOff>152535</xdr:rowOff>
    </xdr:to>
    <xdr:sp macro="" textlink="">
      <xdr:nvSpPr>
        <xdr:cNvPr id="651" name="楕円 650"/>
        <xdr:cNvSpPr/>
      </xdr:nvSpPr>
      <xdr:spPr>
        <a:xfrm>
          <a:off x="16268700" y="1325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73812</xdr:rowOff>
    </xdr:from>
    <xdr:ext cx="599010" cy="259045"/>
    <xdr:sp macro="" textlink="">
      <xdr:nvSpPr>
        <xdr:cNvPr id="652" name="公債費該当値テキスト"/>
        <xdr:cNvSpPr txBox="1"/>
      </xdr:nvSpPr>
      <xdr:spPr>
        <a:xfrm>
          <a:off x="16370300" y="13104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122123</xdr:rowOff>
    </xdr:from>
    <xdr:to>
      <xdr:col>81</xdr:col>
      <xdr:colOff>101600</xdr:colOff>
      <xdr:row>77</xdr:row>
      <xdr:rowOff>52273</xdr:rowOff>
    </xdr:to>
    <xdr:sp macro="" textlink="">
      <xdr:nvSpPr>
        <xdr:cNvPr id="653" name="楕円 652"/>
        <xdr:cNvSpPr/>
      </xdr:nvSpPr>
      <xdr:spPr>
        <a:xfrm>
          <a:off x="15430500" y="1315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68801</xdr:rowOff>
    </xdr:from>
    <xdr:ext cx="599010" cy="259045"/>
    <xdr:sp macro="" textlink="">
      <xdr:nvSpPr>
        <xdr:cNvPr id="654" name="テキスト ボックス 653"/>
        <xdr:cNvSpPr txBox="1"/>
      </xdr:nvSpPr>
      <xdr:spPr>
        <a:xfrm>
          <a:off x="15181795" y="12927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28426</xdr:rowOff>
    </xdr:from>
    <xdr:to>
      <xdr:col>76</xdr:col>
      <xdr:colOff>165100</xdr:colOff>
      <xdr:row>77</xdr:row>
      <xdr:rowOff>130026</xdr:rowOff>
    </xdr:to>
    <xdr:sp macro="" textlink="">
      <xdr:nvSpPr>
        <xdr:cNvPr id="655" name="楕円 654"/>
        <xdr:cNvSpPr/>
      </xdr:nvSpPr>
      <xdr:spPr>
        <a:xfrm>
          <a:off x="14541500" y="1323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146553</xdr:rowOff>
    </xdr:from>
    <xdr:ext cx="599010" cy="259045"/>
    <xdr:sp macro="" textlink="">
      <xdr:nvSpPr>
        <xdr:cNvPr id="656" name="テキスト ボックス 655"/>
        <xdr:cNvSpPr txBox="1"/>
      </xdr:nvSpPr>
      <xdr:spPr>
        <a:xfrm>
          <a:off x="14292795" y="13005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72842</xdr:rowOff>
    </xdr:from>
    <xdr:to>
      <xdr:col>72</xdr:col>
      <xdr:colOff>38100</xdr:colOff>
      <xdr:row>78</xdr:row>
      <xdr:rowOff>2992</xdr:rowOff>
    </xdr:to>
    <xdr:sp macro="" textlink="">
      <xdr:nvSpPr>
        <xdr:cNvPr id="657" name="楕円 656"/>
        <xdr:cNvSpPr/>
      </xdr:nvSpPr>
      <xdr:spPr>
        <a:xfrm>
          <a:off x="13652500" y="1327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165569</xdr:rowOff>
    </xdr:from>
    <xdr:ext cx="599010" cy="259045"/>
    <xdr:sp macro="" textlink="">
      <xdr:nvSpPr>
        <xdr:cNvPr id="658" name="テキスト ボックス 657"/>
        <xdr:cNvSpPr txBox="1"/>
      </xdr:nvSpPr>
      <xdr:spPr>
        <a:xfrm>
          <a:off x="13403795" y="1336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149633</xdr:rowOff>
    </xdr:from>
    <xdr:to>
      <xdr:col>67</xdr:col>
      <xdr:colOff>101600</xdr:colOff>
      <xdr:row>76</xdr:row>
      <xdr:rowOff>79783</xdr:rowOff>
    </xdr:to>
    <xdr:sp macro="" textlink="">
      <xdr:nvSpPr>
        <xdr:cNvPr id="659" name="楕円 658"/>
        <xdr:cNvSpPr/>
      </xdr:nvSpPr>
      <xdr:spPr>
        <a:xfrm>
          <a:off x="12763500" y="1300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96311</xdr:rowOff>
    </xdr:from>
    <xdr:ext cx="599010" cy="259045"/>
    <xdr:sp macro="" textlink="">
      <xdr:nvSpPr>
        <xdr:cNvPr id="660" name="テキスト ボックス 659"/>
        <xdr:cNvSpPr txBox="1"/>
      </xdr:nvSpPr>
      <xdr:spPr>
        <a:xfrm>
          <a:off x="12514795" y="1278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74" name="テキスト ボックス 673"/>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6" name="テキスト ボックス 675"/>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8" name="テキスト ボックス 677"/>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738</xdr:rowOff>
    </xdr:from>
    <xdr:to>
      <xdr:col>85</xdr:col>
      <xdr:colOff>126364</xdr:colOff>
      <xdr:row>98</xdr:row>
      <xdr:rowOff>139700</xdr:rowOff>
    </xdr:to>
    <xdr:cxnSp macro="">
      <xdr:nvCxnSpPr>
        <xdr:cNvPr id="682" name="直線コネクタ 681"/>
        <xdr:cNvCxnSpPr/>
      </xdr:nvCxnSpPr>
      <xdr:spPr>
        <a:xfrm flipV="1">
          <a:off x="16317595" y="15774138"/>
          <a:ext cx="1269" cy="1167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163471</xdr:rowOff>
    </xdr:from>
    <xdr:ext cx="249299" cy="259045"/>
    <xdr:sp macro="" textlink="">
      <xdr:nvSpPr>
        <xdr:cNvPr id="683" name="積立金最小値テキスト"/>
        <xdr:cNvSpPr txBox="1"/>
      </xdr:nvSpPr>
      <xdr:spPr>
        <a:xfrm>
          <a:off x="16370300" y="169655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4" name="直線コネクタ 683"/>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118865</xdr:rowOff>
    </xdr:from>
    <xdr:ext cx="690189" cy="259045"/>
    <xdr:sp macro="" textlink="">
      <xdr:nvSpPr>
        <xdr:cNvPr id="685" name="積立金最大値テキスト"/>
        <xdr:cNvSpPr txBox="1"/>
      </xdr:nvSpPr>
      <xdr:spPr>
        <a:xfrm>
          <a:off x="16370300" y="155493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738</xdr:rowOff>
    </xdr:from>
    <xdr:to>
      <xdr:col>86</xdr:col>
      <xdr:colOff>25400</xdr:colOff>
      <xdr:row>92</xdr:row>
      <xdr:rowOff>738</xdr:rowOff>
    </xdr:to>
    <xdr:cxnSp macro="">
      <xdr:nvCxnSpPr>
        <xdr:cNvPr id="686" name="直線コネクタ 685"/>
        <xdr:cNvCxnSpPr/>
      </xdr:nvCxnSpPr>
      <xdr:spPr>
        <a:xfrm>
          <a:off x="16230600" y="157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71926</xdr:rowOff>
    </xdr:from>
    <xdr:to>
      <xdr:col>85</xdr:col>
      <xdr:colOff>127000</xdr:colOff>
      <xdr:row>98</xdr:row>
      <xdr:rowOff>91362</xdr:rowOff>
    </xdr:to>
    <xdr:cxnSp macro="">
      <xdr:nvCxnSpPr>
        <xdr:cNvPr id="687" name="直線コネクタ 686"/>
        <xdr:cNvCxnSpPr/>
      </xdr:nvCxnSpPr>
      <xdr:spPr>
        <a:xfrm>
          <a:off x="15481300" y="16874026"/>
          <a:ext cx="838200" cy="1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36472</xdr:rowOff>
    </xdr:from>
    <xdr:ext cx="534377" cy="259045"/>
    <xdr:sp macro="" textlink="">
      <xdr:nvSpPr>
        <xdr:cNvPr id="688" name="積立金平均値テキスト"/>
        <xdr:cNvSpPr txBox="1"/>
      </xdr:nvSpPr>
      <xdr:spPr>
        <a:xfrm>
          <a:off x="16370300" y="16838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58045</xdr:rowOff>
    </xdr:from>
    <xdr:to>
      <xdr:col>85</xdr:col>
      <xdr:colOff>177800</xdr:colOff>
      <xdr:row>98</xdr:row>
      <xdr:rowOff>159645</xdr:rowOff>
    </xdr:to>
    <xdr:sp macro="" textlink="">
      <xdr:nvSpPr>
        <xdr:cNvPr id="689" name="フローチャート: 判断 688"/>
        <xdr:cNvSpPr/>
      </xdr:nvSpPr>
      <xdr:spPr>
        <a:xfrm>
          <a:off x="162687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17143</xdr:rowOff>
    </xdr:from>
    <xdr:to>
      <xdr:col>81</xdr:col>
      <xdr:colOff>50800</xdr:colOff>
      <xdr:row>98</xdr:row>
      <xdr:rowOff>71926</xdr:rowOff>
    </xdr:to>
    <xdr:cxnSp macro="">
      <xdr:nvCxnSpPr>
        <xdr:cNvPr id="690" name="直線コネクタ 689"/>
        <xdr:cNvCxnSpPr/>
      </xdr:nvCxnSpPr>
      <xdr:spPr>
        <a:xfrm>
          <a:off x="14592300" y="16819243"/>
          <a:ext cx="889000" cy="5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56229</xdr:rowOff>
    </xdr:from>
    <xdr:to>
      <xdr:col>81</xdr:col>
      <xdr:colOff>101600</xdr:colOff>
      <xdr:row>98</xdr:row>
      <xdr:rowOff>157829</xdr:rowOff>
    </xdr:to>
    <xdr:sp macro="" textlink="">
      <xdr:nvSpPr>
        <xdr:cNvPr id="691" name="フローチャート: 判断 690"/>
        <xdr:cNvSpPr/>
      </xdr:nvSpPr>
      <xdr:spPr>
        <a:xfrm>
          <a:off x="15430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148956</xdr:rowOff>
    </xdr:from>
    <xdr:ext cx="534377" cy="259045"/>
    <xdr:sp macro="" textlink="">
      <xdr:nvSpPr>
        <xdr:cNvPr id="692" name="テキスト ボックス 691"/>
        <xdr:cNvSpPr txBox="1"/>
      </xdr:nvSpPr>
      <xdr:spPr>
        <a:xfrm>
          <a:off x="15214111" y="1695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17143</xdr:rowOff>
    </xdr:from>
    <xdr:to>
      <xdr:col>76</xdr:col>
      <xdr:colOff>114300</xdr:colOff>
      <xdr:row>98</xdr:row>
      <xdr:rowOff>38333</xdr:rowOff>
    </xdr:to>
    <xdr:cxnSp macro="">
      <xdr:nvCxnSpPr>
        <xdr:cNvPr id="693" name="直線コネクタ 692"/>
        <xdr:cNvCxnSpPr/>
      </xdr:nvCxnSpPr>
      <xdr:spPr>
        <a:xfrm flipV="1">
          <a:off x="13703300" y="16819243"/>
          <a:ext cx="889000" cy="2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51739</xdr:rowOff>
    </xdr:from>
    <xdr:to>
      <xdr:col>76</xdr:col>
      <xdr:colOff>165100</xdr:colOff>
      <xdr:row>98</xdr:row>
      <xdr:rowOff>153339</xdr:rowOff>
    </xdr:to>
    <xdr:sp macro="" textlink="">
      <xdr:nvSpPr>
        <xdr:cNvPr id="694" name="フローチャート: 判断 693"/>
        <xdr:cNvSpPr/>
      </xdr:nvSpPr>
      <xdr:spPr>
        <a:xfrm>
          <a:off x="14541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144466</xdr:rowOff>
    </xdr:from>
    <xdr:ext cx="534377" cy="259045"/>
    <xdr:sp macro="" textlink="">
      <xdr:nvSpPr>
        <xdr:cNvPr id="695" name="テキスト ボックス 694"/>
        <xdr:cNvSpPr txBox="1"/>
      </xdr:nvSpPr>
      <xdr:spPr>
        <a:xfrm>
          <a:off x="14325111" y="169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28191</xdr:rowOff>
    </xdr:from>
    <xdr:to>
      <xdr:col>71</xdr:col>
      <xdr:colOff>177800</xdr:colOff>
      <xdr:row>98</xdr:row>
      <xdr:rowOff>38333</xdr:rowOff>
    </xdr:to>
    <xdr:cxnSp macro="">
      <xdr:nvCxnSpPr>
        <xdr:cNvPr id="696" name="直線コネクタ 695"/>
        <xdr:cNvCxnSpPr/>
      </xdr:nvCxnSpPr>
      <xdr:spPr>
        <a:xfrm>
          <a:off x="12814300" y="16830291"/>
          <a:ext cx="889000" cy="1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56291</xdr:rowOff>
    </xdr:from>
    <xdr:to>
      <xdr:col>72</xdr:col>
      <xdr:colOff>38100</xdr:colOff>
      <xdr:row>98</xdr:row>
      <xdr:rowOff>157891</xdr:rowOff>
    </xdr:to>
    <xdr:sp macro="" textlink="">
      <xdr:nvSpPr>
        <xdr:cNvPr id="697" name="フローチャート: 判断 696"/>
        <xdr:cNvSpPr/>
      </xdr:nvSpPr>
      <xdr:spPr>
        <a:xfrm>
          <a:off x="13652500" y="168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149018</xdr:rowOff>
    </xdr:from>
    <xdr:ext cx="534377" cy="259045"/>
    <xdr:sp macro="" textlink="">
      <xdr:nvSpPr>
        <xdr:cNvPr id="698" name="テキスト ボックス 697"/>
        <xdr:cNvSpPr txBox="1"/>
      </xdr:nvSpPr>
      <xdr:spPr>
        <a:xfrm>
          <a:off x="13436111" y="1695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51938</xdr:rowOff>
    </xdr:from>
    <xdr:to>
      <xdr:col>67</xdr:col>
      <xdr:colOff>101600</xdr:colOff>
      <xdr:row>98</xdr:row>
      <xdr:rowOff>153538</xdr:rowOff>
    </xdr:to>
    <xdr:sp macro="" textlink="">
      <xdr:nvSpPr>
        <xdr:cNvPr id="699" name="フローチャート: 判断 698"/>
        <xdr:cNvSpPr/>
      </xdr:nvSpPr>
      <xdr:spPr>
        <a:xfrm>
          <a:off x="12763500" y="1685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144665</xdr:rowOff>
    </xdr:from>
    <xdr:ext cx="534377" cy="259045"/>
    <xdr:sp macro="" textlink="">
      <xdr:nvSpPr>
        <xdr:cNvPr id="700" name="テキスト ボックス 699"/>
        <xdr:cNvSpPr txBox="1"/>
      </xdr:nvSpPr>
      <xdr:spPr>
        <a:xfrm>
          <a:off x="12547111" y="1694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40562</xdr:rowOff>
    </xdr:from>
    <xdr:to>
      <xdr:col>85</xdr:col>
      <xdr:colOff>177800</xdr:colOff>
      <xdr:row>98</xdr:row>
      <xdr:rowOff>142162</xdr:rowOff>
    </xdr:to>
    <xdr:sp macro="" textlink="">
      <xdr:nvSpPr>
        <xdr:cNvPr id="706" name="楕円 705"/>
        <xdr:cNvSpPr/>
      </xdr:nvSpPr>
      <xdr:spPr>
        <a:xfrm>
          <a:off x="16268700" y="1684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171389</xdr:rowOff>
    </xdr:from>
    <xdr:ext cx="599010" cy="259045"/>
    <xdr:sp macro="" textlink="">
      <xdr:nvSpPr>
        <xdr:cNvPr id="707" name="積立金該当値テキスト"/>
        <xdr:cNvSpPr txBox="1"/>
      </xdr:nvSpPr>
      <xdr:spPr>
        <a:xfrm>
          <a:off x="16370300" y="16630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21126</xdr:rowOff>
    </xdr:from>
    <xdr:to>
      <xdr:col>81</xdr:col>
      <xdr:colOff>101600</xdr:colOff>
      <xdr:row>98</xdr:row>
      <xdr:rowOff>122726</xdr:rowOff>
    </xdr:to>
    <xdr:sp macro="" textlink="">
      <xdr:nvSpPr>
        <xdr:cNvPr id="708" name="楕円 707"/>
        <xdr:cNvSpPr/>
      </xdr:nvSpPr>
      <xdr:spPr>
        <a:xfrm>
          <a:off x="15430500" y="1682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139253</xdr:rowOff>
    </xdr:from>
    <xdr:ext cx="599010" cy="259045"/>
    <xdr:sp macro="" textlink="">
      <xdr:nvSpPr>
        <xdr:cNvPr id="709" name="テキスト ボックス 708"/>
        <xdr:cNvSpPr txBox="1"/>
      </xdr:nvSpPr>
      <xdr:spPr>
        <a:xfrm>
          <a:off x="15181795" y="1659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137793</xdr:rowOff>
    </xdr:from>
    <xdr:to>
      <xdr:col>76</xdr:col>
      <xdr:colOff>165100</xdr:colOff>
      <xdr:row>98</xdr:row>
      <xdr:rowOff>67943</xdr:rowOff>
    </xdr:to>
    <xdr:sp macro="" textlink="">
      <xdr:nvSpPr>
        <xdr:cNvPr id="710" name="楕円 709"/>
        <xdr:cNvSpPr/>
      </xdr:nvSpPr>
      <xdr:spPr>
        <a:xfrm>
          <a:off x="14541500" y="1676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84470</xdr:rowOff>
    </xdr:from>
    <xdr:ext cx="599010" cy="259045"/>
    <xdr:sp macro="" textlink="">
      <xdr:nvSpPr>
        <xdr:cNvPr id="711" name="テキスト ボックス 710"/>
        <xdr:cNvSpPr txBox="1"/>
      </xdr:nvSpPr>
      <xdr:spPr>
        <a:xfrm>
          <a:off x="14292795" y="16543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158983</xdr:rowOff>
    </xdr:from>
    <xdr:to>
      <xdr:col>72</xdr:col>
      <xdr:colOff>38100</xdr:colOff>
      <xdr:row>98</xdr:row>
      <xdr:rowOff>89133</xdr:rowOff>
    </xdr:to>
    <xdr:sp macro="" textlink="">
      <xdr:nvSpPr>
        <xdr:cNvPr id="712" name="楕円 711"/>
        <xdr:cNvSpPr/>
      </xdr:nvSpPr>
      <xdr:spPr>
        <a:xfrm>
          <a:off x="13652500" y="1678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105660</xdr:rowOff>
    </xdr:from>
    <xdr:ext cx="599010" cy="259045"/>
    <xdr:sp macro="" textlink="">
      <xdr:nvSpPr>
        <xdr:cNvPr id="713" name="テキスト ボックス 712"/>
        <xdr:cNvSpPr txBox="1"/>
      </xdr:nvSpPr>
      <xdr:spPr>
        <a:xfrm>
          <a:off x="13403795" y="1656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148841</xdr:rowOff>
    </xdr:from>
    <xdr:to>
      <xdr:col>67</xdr:col>
      <xdr:colOff>101600</xdr:colOff>
      <xdr:row>98</xdr:row>
      <xdr:rowOff>78991</xdr:rowOff>
    </xdr:to>
    <xdr:sp macro="" textlink="">
      <xdr:nvSpPr>
        <xdr:cNvPr id="714" name="楕円 713"/>
        <xdr:cNvSpPr/>
      </xdr:nvSpPr>
      <xdr:spPr>
        <a:xfrm>
          <a:off x="12763500" y="1677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95518</xdr:rowOff>
    </xdr:from>
    <xdr:ext cx="599010" cy="259045"/>
    <xdr:sp macro="" textlink="">
      <xdr:nvSpPr>
        <xdr:cNvPr id="715" name="テキスト ボックス 714"/>
        <xdr:cNvSpPr txBox="1"/>
      </xdr:nvSpPr>
      <xdr:spPr>
        <a:xfrm>
          <a:off x="12514795" y="16554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28296</xdr:rowOff>
    </xdr:from>
    <xdr:to>
      <xdr:col>116</xdr:col>
      <xdr:colOff>62864</xdr:colOff>
      <xdr:row>39</xdr:row>
      <xdr:rowOff>44450</xdr:rowOff>
    </xdr:to>
    <xdr:cxnSp macro="">
      <xdr:nvCxnSpPr>
        <xdr:cNvPr id="739" name="直線コネクタ 738"/>
        <xdr:cNvCxnSpPr/>
      </xdr:nvCxnSpPr>
      <xdr:spPr>
        <a:xfrm flipV="1">
          <a:off x="22159595" y="5343246"/>
          <a:ext cx="1269" cy="1387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78598</xdr:rowOff>
    </xdr:from>
    <xdr:ext cx="249299" cy="259045"/>
    <xdr:sp macro="" textlink="">
      <xdr:nvSpPr>
        <xdr:cNvPr id="740" name="投資及び出資金最小値テキスト"/>
        <xdr:cNvSpPr txBox="1"/>
      </xdr:nvSpPr>
      <xdr:spPr>
        <a:xfrm>
          <a:off x="22212300" y="6765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146423</xdr:rowOff>
    </xdr:from>
    <xdr:ext cx="534377" cy="259045"/>
    <xdr:sp macro="" textlink="">
      <xdr:nvSpPr>
        <xdr:cNvPr id="742" name="投資及び出資金最大値テキスト"/>
        <xdr:cNvSpPr txBox="1"/>
      </xdr:nvSpPr>
      <xdr:spPr>
        <a:xfrm>
          <a:off x="22212300" y="511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28296</xdr:rowOff>
    </xdr:from>
    <xdr:to>
      <xdr:col>116</xdr:col>
      <xdr:colOff>152400</xdr:colOff>
      <xdr:row>31</xdr:row>
      <xdr:rowOff>28296</xdr:rowOff>
    </xdr:to>
    <xdr:cxnSp macro="">
      <xdr:nvCxnSpPr>
        <xdr:cNvPr id="743" name="直線コネクタ 742"/>
        <xdr:cNvCxnSpPr/>
      </xdr:nvCxnSpPr>
      <xdr:spPr>
        <a:xfrm>
          <a:off x="22072600" y="53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167498</xdr:rowOff>
    </xdr:from>
    <xdr:ext cx="469744" cy="259045"/>
    <xdr:sp macro="" textlink="">
      <xdr:nvSpPr>
        <xdr:cNvPr id="745" name="投資及び出資金平均値テキスト"/>
        <xdr:cNvSpPr txBox="1"/>
      </xdr:nvSpPr>
      <xdr:spPr>
        <a:xfrm>
          <a:off x="22212300" y="651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144621</xdr:rowOff>
    </xdr:from>
    <xdr:to>
      <xdr:col>116</xdr:col>
      <xdr:colOff>114300</xdr:colOff>
      <xdr:row>39</xdr:row>
      <xdr:rowOff>74771</xdr:rowOff>
    </xdr:to>
    <xdr:sp macro="" textlink="">
      <xdr:nvSpPr>
        <xdr:cNvPr id="746" name="フローチャート: 判断 745"/>
        <xdr:cNvSpPr/>
      </xdr:nvSpPr>
      <xdr:spPr>
        <a:xfrm>
          <a:off x="221107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44317</xdr:rowOff>
    </xdr:from>
    <xdr:to>
      <xdr:col>111</xdr:col>
      <xdr:colOff>177800</xdr:colOff>
      <xdr:row>39</xdr:row>
      <xdr:rowOff>44450</xdr:rowOff>
    </xdr:to>
    <xdr:cxnSp macro="">
      <xdr:nvCxnSpPr>
        <xdr:cNvPr id="747" name="直線コネクタ 746"/>
        <xdr:cNvCxnSpPr/>
      </xdr:nvCxnSpPr>
      <xdr:spPr>
        <a:xfrm>
          <a:off x="20434300" y="6730867"/>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140316</xdr:rowOff>
    </xdr:from>
    <xdr:to>
      <xdr:col>112</xdr:col>
      <xdr:colOff>38100</xdr:colOff>
      <xdr:row>39</xdr:row>
      <xdr:rowOff>70466</xdr:rowOff>
    </xdr:to>
    <xdr:sp macro="" textlink="">
      <xdr:nvSpPr>
        <xdr:cNvPr id="748" name="フローチャート: 判断 747"/>
        <xdr:cNvSpPr/>
      </xdr:nvSpPr>
      <xdr:spPr>
        <a:xfrm>
          <a:off x="212725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86993</xdr:rowOff>
    </xdr:from>
    <xdr:ext cx="469744" cy="259045"/>
    <xdr:sp macro="" textlink="">
      <xdr:nvSpPr>
        <xdr:cNvPr id="749" name="テキスト ボックス 748"/>
        <xdr:cNvSpPr txBox="1"/>
      </xdr:nvSpPr>
      <xdr:spPr>
        <a:xfrm>
          <a:off x="21088428" y="643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44317</xdr:rowOff>
    </xdr:from>
    <xdr:to>
      <xdr:col>107</xdr:col>
      <xdr:colOff>50800</xdr:colOff>
      <xdr:row>39</xdr:row>
      <xdr:rowOff>44450</xdr:rowOff>
    </xdr:to>
    <xdr:cxnSp macro="">
      <xdr:nvCxnSpPr>
        <xdr:cNvPr id="750" name="直線コネクタ 749"/>
        <xdr:cNvCxnSpPr/>
      </xdr:nvCxnSpPr>
      <xdr:spPr>
        <a:xfrm flipV="1">
          <a:off x="19545300" y="6730867"/>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147174</xdr:rowOff>
    </xdr:from>
    <xdr:to>
      <xdr:col>107</xdr:col>
      <xdr:colOff>101600</xdr:colOff>
      <xdr:row>39</xdr:row>
      <xdr:rowOff>77324</xdr:rowOff>
    </xdr:to>
    <xdr:sp macro="" textlink="">
      <xdr:nvSpPr>
        <xdr:cNvPr id="751" name="フローチャート: 判断 750"/>
        <xdr:cNvSpPr/>
      </xdr:nvSpPr>
      <xdr:spPr>
        <a:xfrm>
          <a:off x="20383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93851</xdr:rowOff>
    </xdr:from>
    <xdr:ext cx="378565" cy="259045"/>
    <xdr:sp macro="" textlink="">
      <xdr:nvSpPr>
        <xdr:cNvPr id="752" name="テキスト ボックス 751"/>
        <xdr:cNvSpPr txBox="1"/>
      </xdr:nvSpPr>
      <xdr:spPr>
        <a:xfrm>
          <a:off x="20245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132906</xdr:rowOff>
    </xdr:from>
    <xdr:to>
      <xdr:col>102</xdr:col>
      <xdr:colOff>165100</xdr:colOff>
      <xdr:row>39</xdr:row>
      <xdr:rowOff>63056</xdr:rowOff>
    </xdr:to>
    <xdr:sp macro="" textlink="">
      <xdr:nvSpPr>
        <xdr:cNvPr id="754" name="フローチャート: 判断 753"/>
        <xdr:cNvSpPr/>
      </xdr:nvSpPr>
      <xdr:spPr>
        <a:xfrm>
          <a:off x="19494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79582</xdr:rowOff>
    </xdr:from>
    <xdr:ext cx="469744" cy="259045"/>
    <xdr:sp macro="" textlink="">
      <xdr:nvSpPr>
        <xdr:cNvPr id="755" name="テキスト ボックス 754"/>
        <xdr:cNvSpPr txBox="1"/>
      </xdr:nvSpPr>
      <xdr:spPr>
        <a:xfrm>
          <a:off x="19310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147593</xdr:rowOff>
    </xdr:from>
    <xdr:to>
      <xdr:col>98</xdr:col>
      <xdr:colOff>38100</xdr:colOff>
      <xdr:row>39</xdr:row>
      <xdr:rowOff>77743</xdr:rowOff>
    </xdr:to>
    <xdr:sp macro="" textlink="">
      <xdr:nvSpPr>
        <xdr:cNvPr id="756" name="フローチャート: 判断 755"/>
        <xdr:cNvSpPr/>
      </xdr:nvSpPr>
      <xdr:spPr>
        <a:xfrm>
          <a:off x="18605500" y="666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94270</xdr:rowOff>
    </xdr:from>
    <xdr:ext cx="378565" cy="259045"/>
    <xdr:sp macro="" textlink="">
      <xdr:nvSpPr>
        <xdr:cNvPr id="757" name="テキスト ボックス 756"/>
        <xdr:cNvSpPr txBox="1"/>
      </xdr:nvSpPr>
      <xdr:spPr>
        <a:xfrm>
          <a:off x="18467017" y="6437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123048</xdr:rowOff>
    </xdr:from>
    <xdr:ext cx="249299" cy="259045"/>
    <xdr:sp macro="" textlink="">
      <xdr:nvSpPr>
        <xdr:cNvPr id="764" name="投資及び出資金該当値テキスト"/>
        <xdr:cNvSpPr txBox="1"/>
      </xdr:nvSpPr>
      <xdr:spPr>
        <a:xfrm>
          <a:off x="22212300" y="6638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164967</xdr:rowOff>
    </xdr:from>
    <xdr:to>
      <xdr:col>107</xdr:col>
      <xdr:colOff>101600</xdr:colOff>
      <xdr:row>39</xdr:row>
      <xdr:rowOff>95117</xdr:rowOff>
    </xdr:to>
    <xdr:sp macro="" textlink="">
      <xdr:nvSpPr>
        <xdr:cNvPr id="767" name="楕円 766"/>
        <xdr:cNvSpPr/>
      </xdr:nvSpPr>
      <xdr:spPr>
        <a:xfrm>
          <a:off x="20383500" y="668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86244</xdr:rowOff>
    </xdr:from>
    <xdr:ext cx="249299" cy="259045"/>
    <xdr:sp macro="" textlink="">
      <xdr:nvSpPr>
        <xdr:cNvPr id="768" name="テキスト ボックス 767"/>
        <xdr:cNvSpPr txBox="1"/>
      </xdr:nvSpPr>
      <xdr:spPr>
        <a:xfrm>
          <a:off x="20309650" y="67727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125299</xdr:rowOff>
    </xdr:from>
    <xdr:to>
      <xdr:col>116</xdr:col>
      <xdr:colOff>62864</xdr:colOff>
      <xdr:row>59</xdr:row>
      <xdr:rowOff>44450</xdr:rowOff>
    </xdr:to>
    <xdr:cxnSp macro="">
      <xdr:nvCxnSpPr>
        <xdr:cNvPr id="796" name="直線コネクタ 795"/>
        <xdr:cNvCxnSpPr/>
      </xdr:nvCxnSpPr>
      <xdr:spPr>
        <a:xfrm flipV="1">
          <a:off x="22159595" y="8526349"/>
          <a:ext cx="1269" cy="1633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71976</xdr:rowOff>
    </xdr:from>
    <xdr:ext cx="534377" cy="259045"/>
    <xdr:sp macro="" textlink="">
      <xdr:nvSpPr>
        <xdr:cNvPr id="799" name="貸付金最大値テキスト"/>
        <xdr:cNvSpPr txBox="1"/>
      </xdr:nvSpPr>
      <xdr:spPr>
        <a:xfrm>
          <a:off x="22212300" y="83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125299</xdr:rowOff>
    </xdr:from>
    <xdr:to>
      <xdr:col>116</xdr:col>
      <xdr:colOff>152400</xdr:colOff>
      <xdr:row>49</xdr:row>
      <xdr:rowOff>125299</xdr:rowOff>
    </xdr:to>
    <xdr:cxnSp macro="">
      <xdr:nvCxnSpPr>
        <xdr:cNvPr id="800" name="直線コネクタ 799"/>
        <xdr:cNvCxnSpPr/>
      </xdr:nvCxnSpPr>
      <xdr:spPr>
        <a:xfrm>
          <a:off x="22072600" y="852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35768</xdr:rowOff>
    </xdr:from>
    <xdr:ext cx="469744" cy="259045"/>
    <xdr:sp macro="" textlink="">
      <xdr:nvSpPr>
        <xdr:cNvPr id="802" name="貸付金平均値テキスト"/>
        <xdr:cNvSpPr txBox="1"/>
      </xdr:nvSpPr>
      <xdr:spPr>
        <a:xfrm>
          <a:off x="22212300" y="9808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12891</xdr:rowOff>
    </xdr:from>
    <xdr:to>
      <xdr:col>116</xdr:col>
      <xdr:colOff>114300</xdr:colOff>
      <xdr:row>58</xdr:row>
      <xdr:rowOff>114491</xdr:rowOff>
    </xdr:to>
    <xdr:sp macro="" textlink="">
      <xdr:nvSpPr>
        <xdr:cNvPr id="803" name="フローチャート: 判断 802"/>
        <xdr:cNvSpPr/>
      </xdr:nvSpPr>
      <xdr:spPr>
        <a:xfrm>
          <a:off x="22110700" y="995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38144</xdr:rowOff>
    </xdr:from>
    <xdr:to>
      <xdr:col>111</xdr:col>
      <xdr:colOff>177800</xdr:colOff>
      <xdr:row>59</xdr:row>
      <xdr:rowOff>44450</xdr:rowOff>
    </xdr:to>
    <xdr:cxnSp macro="">
      <xdr:nvCxnSpPr>
        <xdr:cNvPr id="804" name="直線コネクタ 803"/>
        <xdr:cNvCxnSpPr/>
      </xdr:nvCxnSpPr>
      <xdr:spPr>
        <a:xfrm>
          <a:off x="20434300" y="10153694"/>
          <a:ext cx="889000" cy="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17900</xdr:rowOff>
    </xdr:from>
    <xdr:to>
      <xdr:col>112</xdr:col>
      <xdr:colOff>38100</xdr:colOff>
      <xdr:row>58</xdr:row>
      <xdr:rowOff>119500</xdr:rowOff>
    </xdr:to>
    <xdr:sp macro="" textlink="">
      <xdr:nvSpPr>
        <xdr:cNvPr id="805" name="フローチャート: 判断 804"/>
        <xdr:cNvSpPr/>
      </xdr:nvSpPr>
      <xdr:spPr>
        <a:xfrm>
          <a:off x="212725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136027</xdr:rowOff>
    </xdr:from>
    <xdr:ext cx="469744" cy="259045"/>
    <xdr:sp macro="" textlink="">
      <xdr:nvSpPr>
        <xdr:cNvPr id="806" name="テキスト ボックス 805"/>
        <xdr:cNvSpPr txBox="1"/>
      </xdr:nvSpPr>
      <xdr:spPr>
        <a:xfrm>
          <a:off x="21088428" y="97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38144</xdr:rowOff>
    </xdr:from>
    <xdr:to>
      <xdr:col>107</xdr:col>
      <xdr:colOff>50800</xdr:colOff>
      <xdr:row>59</xdr:row>
      <xdr:rowOff>44450</xdr:rowOff>
    </xdr:to>
    <xdr:cxnSp macro="">
      <xdr:nvCxnSpPr>
        <xdr:cNvPr id="807" name="直線コネクタ 806"/>
        <xdr:cNvCxnSpPr/>
      </xdr:nvCxnSpPr>
      <xdr:spPr>
        <a:xfrm flipV="1">
          <a:off x="19545300" y="10153694"/>
          <a:ext cx="889000" cy="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3632</xdr:rowOff>
    </xdr:from>
    <xdr:to>
      <xdr:col>107</xdr:col>
      <xdr:colOff>101600</xdr:colOff>
      <xdr:row>58</xdr:row>
      <xdr:rowOff>105232</xdr:rowOff>
    </xdr:to>
    <xdr:sp macro="" textlink="">
      <xdr:nvSpPr>
        <xdr:cNvPr id="808" name="フローチャート: 判断 807"/>
        <xdr:cNvSpPr/>
      </xdr:nvSpPr>
      <xdr:spPr>
        <a:xfrm>
          <a:off x="20383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121759</xdr:rowOff>
    </xdr:from>
    <xdr:ext cx="469744" cy="259045"/>
    <xdr:sp macro="" textlink="">
      <xdr:nvSpPr>
        <xdr:cNvPr id="809" name="テキスト ボックス 808"/>
        <xdr:cNvSpPr txBox="1"/>
      </xdr:nvSpPr>
      <xdr:spPr>
        <a:xfrm>
          <a:off x="20199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2718</xdr:rowOff>
    </xdr:from>
    <xdr:to>
      <xdr:col>102</xdr:col>
      <xdr:colOff>165100</xdr:colOff>
      <xdr:row>58</xdr:row>
      <xdr:rowOff>104318</xdr:rowOff>
    </xdr:to>
    <xdr:sp macro="" textlink="">
      <xdr:nvSpPr>
        <xdr:cNvPr id="811" name="フローチャート: 判断 810"/>
        <xdr:cNvSpPr/>
      </xdr:nvSpPr>
      <xdr:spPr>
        <a:xfrm>
          <a:off x="19494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120845</xdr:rowOff>
    </xdr:from>
    <xdr:ext cx="469744" cy="259045"/>
    <xdr:sp macro="" textlink="">
      <xdr:nvSpPr>
        <xdr:cNvPr id="812" name="テキスト ボックス 811"/>
        <xdr:cNvSpPr txBox="1"/>
      </xdr:nvSpPr>
      <xdr:spPr>
        <a:xfrm>
          <a:off x="19310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11119</xdr:rowOff>
    </xdr:from>
    <xdr:to>
      <xdr:col>98</xdr:col>
      <xdr:colOff>38100</xdr:colOff>
      <xdr:row>58</xdr:row>
      <xdr:rowOff>112719</xdr:rowOff>
    </xdr:to>
    <xdr:sp macro="" textlink="">
      <xdr:nvSpPr>
        <xdr:cNvPr id="813" name="フローチャート: 判断 812"/>
        <xdr:cNvSpPr/>
      </xdr:nvSpPr>
      <xdr:spPr>
        <a:xfrm>
          <a:off x="18605500" y="995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129246</xdr:rowOff>
    </xdr:from>
    <xdr:ext cx="469744" cy="259045"/>
    <xdr:sp macro="" textlink="">
      <xdr:nvSpPr>
        <xdr:cNvPr id="814" name="テキスト ボックス 813"/>
        <xdr:cNvSpPr txBox="1"/>
      </xdr:nvSpPr>
      <xdr:spPr>
        <a:xfrm>
          <a:off x="18421428" y="973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158794</xdr:rowOff>
    </xdr:from>
    <xdr:to>
      <xdr:col>107</xdr:col>
      <xdr:colOff>101600</xdr:colOff>
      <xdr:row>59</xdr:row>
      <xdr:rowOff>88944</xdr:rowOff>
    </xdr:to>
    <xdr:sp macro="" textlink="">
      <xdr:nvSpPr>
        <xdr:cNvPr id="824" name="楕円 823"/>
        <xdr:cNvSpPr/>
      </xdr:nvSpPr>
      <xdr:spPr>
        <a:xfrm>
          <a:off x="20383500" y="1010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80071</xdr:rowOff>
    </xdr:from>
    <xdr:ext cx="378565" cy="259045"/>
    <xdr:sp macro="" textlink="">
      <xdr:nvSpPr>
        <xdr:cNvPr id="825" name="テキスト ボックス 824"/>
        <xdr:cNvSpPr txBox="1"/>
      </xdr:nvSpPr>
      <xdr:spPr>
        <a:xfrm>
          <a:off x="20245017" y="10195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151343</xdr:rowOff>
    </xdr:from>
    <xdr:to>
      <xdr:col>116</xdr:col>
      <xdr:colOff>62864</xdr:colOff>
      <xdr:row>78</xdr:row>
      <xdr:rowOff>59046</xdr:rowOff>
    </xdr:to>
    <xdr:cxnSp macro="">
      <xdr:nvCxnSpPr>
        <xdr:cNvPr id="853" name="直線コネクタ 852"/>
        <xdr:cNvCxnSpPr/>
      </xdr:nvCxnSpPr>
      <xdr:spPr>
        <a:xfrm flipV="1">
          <a:off x="22159595" y="11981393"/>
          <a:ext cx="1269" cy="1450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62873</xdr:rowOff>
    </xdr:from>
    <xdr:ext cx="534377" cy="259045"/>
    <xdr:sp macro="" textlink="">
      <xdr:nvSpPr>
        <xdr:cNvPr id="854" name="繰出金最小値テキスト"/>
        <xdr:cNvSpPr txBox="1"/>
      </xdr:nvSpPr>
      <xdr:spPr>
        <a:xfrm>
          <a:off x="22212300" y="1343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59046</xdr:rowOff>
    </xdr:from>
    <xdr:to>
      <xdr:col>116</xdr:col>
      <xdr:colOff>152400</xdr:colOff>
      <xdr:row>78</xdr:row>
      <xdr:rowOff>59046</xdr:rowOff>
    </xdr:to>
    <xdr:cxnSp macro="">
      <xdr:nvCxnSpPr>
        <xdr:cNvPr id="855" name="直線コネクタ 854"/>
        <xdr:cNvCxnSpPr/>
      </xdr:nvCxnSpPr>
      <xdr:spPr>
        <a:xfrm>
          <a:off x="22072600" y="134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98020</xdr:rowOff>
    </xdr:from>
    <xdr:ext cx="599010" cy="259045"/>
    <xdr:sp macro="" textlink="">
      <xdr:nvSpPr>
        <xdr:cNvPr id="856" name="繰出金最大値テキスト"/>
        <xdr:cNvSpPr txBox="1"/>
      </xdr:nvSpPr>
      <xdr:spPr>
        <a:xfrm>
          <a:off x="22212300" y="117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151343</xdr:rowOff>
    </xdr:from>
    <xdr:to>
      <xdr:col>116</xdr:col>
      <xdr:colOff>152400</xdr:colOff>
      <xdr:row>69</xdr:row>
      <xdr:rowOff>151343</xdr:rowOff>
    </xdr:to>
    <xdr:cxnSp macro="">
      <xdr:nvCxnSpPr>
        <xdr:cNvPr id="857" name="直線コネクタ 856"/>
        <xdr:cNvCxnSpPr/>
      </xdr:nvCxnSpPr>
      <xdr:spPr>
        <a:xfrm>
          <a:off x="22072600" y="1198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79293</xdr:rowOff>
    </xdr:from>
    <xdr:to>
      <xdr:col>116</xdr:col>
      <xdr:colOff>63500</xdr:colOff>
      <xdr:row>76</xdr:row>
      <xdr:rowOff>99763</xdr:rowOff>
    </xdr:to>
    <xdr:cxnSp macro="">
      <xdr:nvCxnSpPr>
        <xdr:cNvPr id="858" name="直線コネクタ 857"/>
        <xdr:cNvCxnSpPr/>
      </xdr:nvCxnSpPr>
      <xdr:spPr>
        <a:xfrm flipV="1">
          <a:off x="21323300" y="13109493"/>
          <a:ext cx="838200" cy="2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65944</xdr:rowOff>
    </xdr:from>
    <xdr:ext cx="599010" cy="259045"/>
    <xdr:sp macro="" textlink="">
      <xdr:nvSpPr>
        <xdr:cNvPr id="859" name="繰出金平均値テキスト"/>
        <xdr:cNvSpPr txBox="1"/>
      </xdr:nvSpPr>
      <xdr:spPr>
        <a:xfrm>
          <a:off x="22212300" y="130961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87517</xdr:rowOff>
    </xdr:from>
    <xdr:to>
      <xdr:col>116</xdr:col>
      <xdr:colOff>114300</xdr:colOff>
      <xdr:row>77</xdr:row>
      <xdr:rowOff>17667</xdr:rowOff>
    </xdr:to>
    <xdr:sp macro="" textlink="">
      <xdr:nvSpPr>
        <xdr:cNvPr id="860" name="フローチャート: 判断 859"/>
        <xdr:cNvSpPr/>
      </xdr:nvSpPr>
      <xdr:spPr>
        <a:xfrm>
          <a:off x="221107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46081</xdr:rowOff>
    </xdr:from>
    <xdr:to>
      <xdr:col>111</xdr:col>
      <xdr:colOff>177800</xdr:colOff>
      <xdr:row>76</xdr:row>
      <xdr:rowOff>99763</xdr:rowOff>
    </xdr:to>
    <xdr:cxnSp macro="">
      <xdr:nvCxnSpPr>
        <xdr:cNvPr id="861" name="直線コネクタ 860"/>
        <xdr:cNvCxnSpPr/>
      </xdr:nvCxnSpPr>
      <xdr:spPr>
        <a:xfrm>
          <a:off x="20434300" y="13076281"/>
          <a:ext cx="889000" cy="5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97727</xdr:rowOff>
    </xdr:from>
    <xdr:to>
      <xdr:col>112</xdr:col>
      <xdr:colOff>38100</xdr:colOff>
      <xdr:row>77</xdr:row>
      <xdr:rowOff>27877</xdr:rowOff>
    </xdr:to>
    <xdr:sp macro="" textlink="">
      <xdr:nvSpPr>
        <xdr:cNvPr id="862" name="フローチャート: 判断 861"/>
        <xdr:cNvSpPr/>
      </xdr:nvSpPr>
      <xdr:spPr>
        <a:xfrm>
          <a:off x="21272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19004</xdr:rowOff>
    </xdr:from>
    <xdr:ext cx="599010" cy="259045"/>
    <xdr:sp macro="" textlink="">
      <xdr:nvSpPr>
        <xdr:cNvPr id="863" name="テキスト ボックス 862"/>
        <xdr:cNvSpPr txBox="1"/>
      </xdr:nvSpPr>
      <xdr:spPr>
        <a:xfrm>
          <a:off x="21023795" y="1322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46081</xdr:rowOff>
    </xdr:from>
    <xdr:to>
      <xdr:col>107</xdr:col>
      <xdr:colOff>50800</xdr:colOff>
      <xdr:row>76</xdr:row>
      <xdr:rowOff>170199</xdr:rowOff>
    </xdr:to>
    <xdr:cxnSp macro="">
      <xdr:nvCxnSpPr>
        <xdr:cNvPr id="864" name="直線コネクタ 863"/>
        <xdr:cNvCxnSpPr/>
      </xdr:nvCxnSpPr>
      <xdr:spPr>
        <a:xfrm flipV="1">
          <a:off x="19545300" y="13076281"/>
          <a:ext cx="889000" cy="12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88847</xdr:rowOff>
    </xdr:from>
    <xdr:to>
      <xdr:col>107</xdr:col>
      <xdr:colOff>101600</xdr:colOff>
      <xdr:row>77</xdr:row>
      <xdr:rowOff>18997</xdr:rowOff>
    </xdr:to>
    <xdr:sp macro="" textlink="">
      <xdr:nvSpPr>
        <xdr:cNvPr id="865" name="フローチャート: 判断 864"/>
        <xdr:cNvSpPr/>
      </xdr:nvSpPr>
      <xdr:spPr>
        <a:xfrm>
          <a:off x="20383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10124</xdr:rowOff>
    </xdr:from>
    <xdr:ext cx="599010" cy="259045"/>
    <xdr:sp macro="" textlink="">
      <xdr:nvSpPr>
        <xdr:cNvPr id="866" name="テキスト ボックス 865"/>
        <xdr:cNvSpPr txBox="1"/>
      </xdr:nvSpPr>
      <xdr:spPr>
        <a:xfrm>
          <a:off x="20134795" y="1321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146988</xdr:rowOff>
    </xdr:from>
    <xdr:to>
      <xdr:col>102</xdr:col>
      <xdr:colOff>114300</xdr:colOff>
      <xdr:row>76</xdr:row>
      <xdr:rowOff>170199</xdr:rowOff>
    </xdr:to>
    <xdr:cxnSp macro="">
      <xdr:nvCxnSpPr>
        <xdr:cNvPr id="867" name="直線コネクタ 866"/>
        <xdr:cNvCxnSpPr/>
      </xdr:nvCxnSpPr>
      <xdr:spPr>
        <a:xfrm>
          <a:off x="18656300" y="13177188"/>
          <a:ext cx="889000" cy="2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98337</xdr:rowOff>
    </xdr:from>
    <xdr:to>
      <xdr:col>102</xdr:col>
      <xdr:colOff>165100</xdr:colOff>
      <xdr:row>77</xdr:row>
      <xdr:rowOff>28487</xdr:rowOff>
    </xdr:to>
    <xdr:sp macro="" textlink="">
      <xdr:nvSpPr>
        <xdr:cNvPr id="868" name="フローチャート: 判断 867"/>
        <xdr:cNvSpPr/>
      </xdr:nvSpPr>
      <xdr:spPr>
        <a:xfrm>
          <a:off x="19494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45014</xdr:rowOff>
    </xdr:from>
    <xdr:ext cx="599010" cy="259045"/>
    <xdr:sp macro="" textlink="">
      <xdr:nvSpPr>
        <xdr:cNvPr id="869" name="テキスト ボックス 868"/>
        <xdr:cNvSpPr txBox="1"/>
      </xdr:nvSpPr>
      <xdr:spPr>
        <a:xfrm>
          <a:off x="19245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112801</xdr:rowOff>
    </xdr:from>
    <xdr:to>
      <xdr:col>98</xdr:col>
      <xdr:colOff>38100</xdr:colOff>
      <xdr:row>77</xdr:row>
      <xdr:rowOff>42951</xdr:rowOff>
    </xdr:to>
    <xdr:sp macro="" textlink="">
      <xdr:nvSpPr>
        <xdr:cNvPr id="870" name="フローチャート: 判断 869"/>
        <xdr:cNvSpPr/>
      </xdr:nvSpPr>
      <xdr:spPr>
        <a:xfrm>
          <a:off x="18605500" y="1314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34078</xdr:rowOff>
    </xdr:from>
    <xdr:ext cx="599010" cy="259045"/>
    <xdr:sp macro="" textlink="">
      <xdr:nvSpPr>
        <xdr:cNvPr id="871" name="テキスト ボックス 870"/>
        <xdr:cNvSpPr txBox="1"/>
      </xdr:nvSpPr>
      <xdr:spPr>
        <a:xfrm>
          <a:off x="18356795" y="1323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28493</xdr:rowOff>
    </xdr:from>
    <xdr:to>
      <xdr:col>116</xdr:col>
      <xdr:colOff>114300</xdr:colOff>
      <xdr:row>76</xdr:row>
      <xdr:rowOff>130093</xdr:rowOff>
    </xdr:to>
    <xdr:sp macro="" textlink="">
      <xdr:nvSpPr>
        <xdr:cNvPr id="877" name="楕円 876"/>
        <xdr:cNvSpPr/>
      </xdr:nvSpPr>
      <xdr:spPr>
        <a:xfrm>
          <a:off x="22110700" y="1305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51370</xdr:rowOff>
    </xdr:from>
    <xdr:ext cx="599010" cy="259045"/>
    <xdr:sp macro="" textlink="">
      <xdr:nvSpPr>
        <xdr:cNvPr id="878" name="繰出金該当値テキスト"/>
        <xdr:cNvSpPr txBox="1"/>
      </xdr:nvSpPr>
      <xdr:spPr>
        <a:xfrm>
          <a:off x="22212300" y="12910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48963</xdr:rowOff>
    </xdr:from>
    <xdr:to>
      <xdr:col>112</xdr:col>
      <xdr:colOff>38100</xdr:colOff>
      <xdr:row>76</xdr:row>
      <xdr:rowOff>150563</xdr:rowOff>
    </xdr:to>
    <xdr:sp macro="" textlink="">
      <xdr:nvSpPr>
        <xdr:cNvPr id="879" name="楕円 878"/>
        <xdr:cNvSpPr/>
      </xdr:nvSpPr>
      <xdr:spPr>
        <a:xfrm>
          <a:off x="21272500" y="1307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167091</xdr:rowOff>
    </xdr:from>
    <xdr:ext cx="599010" cy="259045"/>
    <xdr:sp macro="" textlink="">
      <xdr:nvSpPr>
        <xdr:cNvPr id="880" name="テキスト ボックス 879"/>
        <xdr:cNvSpPr txBox="1"/>
      </xdr:nvSpPr>
      <xdr:spPr>
        <a:xfrm>
          <a:off x="21023795" y="12854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166731</xdr:rowOff>
    </xdr:from>
    <xdr:to>
      <xdr:col>107</xdr:col>
      <xdr:colOff>101600</xdr:colOff>
      <xdr:row>76</xdr:row>
      <xdr:rowOff>96881</xdr:rowOff>
    </xdr:to>
    <xdr:sp macro="" textlink="">
      <xdr:nvSpPr>
        <xdr:cNvPr id="881" name="楕円 880"/>
        <xdr:cNvSpPr/>
      </xdr:nvSpPr>
      <xdr:spPr>
        <a:xfrm>
          <a:off x="20383500" y="1302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113408</xdr:rowOff>
    </xdr:from>
    <xdr:ext cx="599010" cy="259045"/>
    <xdr:sp macro="" textlink="">
      <xdr:nvSpPr>
        <xdr:cNvPr id="882" name="テキスト ボックス 881"/>
        <xdr:cNvSpPr txBox="1"/>
      </xdr:nvSpPr>
      <xdr:spPr>
        <a:xfrm>
          <a:off x="20134795" y="1280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119399</xdr:rowOff>
    </xdr:from>
    <xdr:to>
      <xdr:col>102</xdr:col>
      <xdr:colOff>165100</xdr:colOff>
      <xdr:row>77</xdr:row>
      <xdr:rowOff>49549</xdr:rowOff>
    </xdr:to>
    <xdr:sp macro="" textlink="">
      <xdr:nvSpPr>
        <xdr:cNvPr id="883" name="楕円 882"/>
        <xdr:cNvSpPr/>
      </xdr:nvSpPr>
      <xdr:spPr>
        <a:xfrm>
          <a:off x="19494500" y="1314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40676</xdr:rowOff>
    </xdr:from>
    <xdr:ext cx="599010" cy="259045"/>
    <xdr:sp macro="" textlink="">
      <xdr:nvSpPr>
        <xdr:cNvPr id="884" name="テキスト ボックス 883"/>
        <xdr:cNvSpPr txBox="1"/>
      </xdr:nvSpPr>
      <xdr:spPr>
        <a:xfrm>
          <a:off x="19245795" y="13242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96188</xdr:rowOff>
    </xdr:from>
    <xdr:to>
      <xdr:col>98</xdr:col>
      <xdr:colOff>38100</xdr:colOff>
      <xdr:row>77</xdr:row>
      <xdr:rowOff>26338</xdr:rowOff>
    </xdr:to>
    <xdr:sp macro="" textlink="">
      <xdr:nvSpPr>
        <xdr:cNvPr id="885" name="楕円 884"/>
        <xdr:cNvSpPr/>
      </xdr:nvSpPr>
      <xdr:spPr>
        <a:xfrm>
          <a:off x="18605500" y="1312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42866</xdr:rowOff>
    </xdr:from>
    <xdr:ext cx="599010" cy="259045"/>
    <xdr:sp macro="" textlink="">
      <xdr:nvSpPr>
        <xdr:cNvPr id="886" name="テキスト ボックス 885"/>
        <xdr:cNvSpPr txBox="1"/>
      </xdr:nvSpPr>
      <xdr:spPr>
        <a:xfrm>
          <a:off x="18356795" y="1290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7" name="直線コネクタ 896"/>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8" name="テキスト ボックス 897"/>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9" name="直線コネクタ 898"/>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900" name="テキスト ボックス 899"/>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1" name="直線コネクタ 900"/>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2" name="テキスト ボックス 901"/>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3" name="直線コネクタ 902"/>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4" name="テキスト ボックス 903"/>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6" name="テキスト ボックス 90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8" name="直線コネクタ 907"/>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9"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0" name="直線コネクタ 90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1"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2" name="直線コネクタ 91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3" name="直線コネクタ 912"/>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4"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フローチャート: 判断 91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6" name="直線コネクタ 915"/>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89</xdr:row>
      <xdr:rowOff>123189</xdr:rowOff>
    </xdr:from>
    <xdr:to>
      <xdr:col>112</xdr:col>
      <xdr:colOff>38100</xdr:colOff>
      <xdr:row>90</xdr:row>
      <xdr:rowOff>53339</xdr:rowOff>
    </xdr:to>
    <xdr:sp macro="" textlink="">
      <xdr:nvSpPr>
        <xdr:cNvPr id="917" name="フローチャート: 判断 916"/>
        <xdr:cNvSpPr/>
      </xdr:nvSpPr>
      <xdr:spPr>
        <a:xfrm>
          <a:off x="21272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88</xdr:row>
      <xdr:rowOff>69866</xdr:rowOff>
    </xdr:from>
    <xdr:ext cx="313932" cy="259045"/>
    <xdr:sp macro="" textlink="">
      <xdr:nvSpPr>
        <xdr:cNvPr id="918" name="テキスト ボックス 917"/>
        <xdr:cNvSpPr txBox="1"/>
      </xdr:nvSpPr>
      <xdr:spPr>
        <a:xfrm>
          <a:off x="21166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9" name="直線コネクタ 918"/>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20" name="フローチャート: 判断 919"/>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1" name="テキスト ボックス 920"/>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2" name="直線コネクタ 921"/>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3" name="フローチャート: 判断 92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4" name="テキスト ボックス 923"/>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5" name="フローチャート: 判断 924"/>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6" name="テキスト ボックス 925"/>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2" name="楕円 93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3"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4" name="楕円 93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35" name="テキスト ボックス 934"/>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6" name="楕円 93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7" name="テキスト ボックス 936"/>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8" name="楕円 93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9" name="テキスト ボックス 938"/>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40" name="楕円 93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41" name="テキスト ボックス 940"/>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歳出決算総額は、住民一人当たり</a:t>
          </a:r>
          <a:r>
            <a:rPr kumimoji="1" lang="en-US" altLang="ja-JP" sz="1050">
              <a:solidFill>
                <a:schemeClr val="dk1"/>
              </a:solidFill>
              <a:effectLst/>
              <a:latin typeface="+mn-lt"/>
              <a:ea typeface="+mn-ea"/>
              <a:cs typeface="+mn-cs"/>
            </a:rPr>
            <a:t>2,069,777</a:t>
          </a:r>
          <a:r>
            <a:rPr kumimoji="1" lang="ja-JP" altLang="ja-JP" sz="1050">
              <a:solidFill>
                <a:schemeClr val="dk1"/>
              </a:solidFill>
              <a:effectLst/>
              <a:latin typeface="+mn-lt"/>
              <a:ea typeface="+mn-ea"/>
              <a:cs typeface="+mn-cs"/>
            </a:rPr>
            <a:t>円となっている。</a:t>
          </a:r>
          <a:endParaRPr lang="ja-JP" altLang="ja-JP" sz="1200">
            <a:effectLst/>
          </a:endParaRPr>
        </a:p>
        <a:p>
          <a:r>
            <a:rPr kumimoji="1" lang="ja-JP" altLang="ja-JP" sz="1050">
              <a:solidFill>
                <a:schemeClr val="dk1"/>
              </a:solidFill>
              <a:effectLst/>
              <a:latin typeface="+mn-lt"/>
              <a:ea typeface="+mn-ea"/>
              <a:cs typeface="+mn-cs"/>
            </a:rPr>
            <a:t>　人件費は住民一人当たり</a:t>
          </a:r>
          <a:r>
            <a:rPr kumimoji="1" lang="en-US" altLang="ja-JP" sz="1050">
              <a:solidFill>
                <a:schemeClr val="dk1"/>
              </a:solidFill>
              <a:effectLst/>
              <a:latin typeface="+mn-lt"/>
              <a:ea typeface="+mn-ea"/>
              <a:cs typeface="+mn-cs"/>
            </a:rPr>
            <a:t>280,774</a:t>
          </a:r>
          <a:r>
            <a:rPr kumimoji="1" lang="ja-JP" altLang="ja-JP" sz="1050">
              <a:solidFill>
                <a:schemeClr val="dk1"/>
              </a:solidFill>
              <a:effectLst/>
              <a:latin typeface="+mn-lt"/>
              <a:ea typeface="+mn-ea"/>
              <a:cs typeface="+mn-cs"/>
            </a:rPr>
            <a:t>円となっており年々増加傾向にある。さらに、平成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年度から比較すると</a:t>
          </a:r>
          <a:r>
            <a:rPr kumimoji="1" lang="en-US" altLang="ja-JP" sz="1050">
              <a:solidFill>
                <a:schemeClr val="dk1"/>
              </a:solidFill>
              <a:effectLst/>
              <a:latin typeface="+mn-lt"/>
              <a:ea typeface="+mn-ea"/>
              <a:cs typeface="+mn-cs"/>
            </a:rPr>
            <a:t>17.8</a:t>
          </a:r>
          <a:r>
            <a:rPr kumimoji="1" lang="ja-JP" altLang="ja-JP" sz="1050">
              <a:solidFill>
                <a:schemeClr val="dk1"/>
              </a:solidFill>
              <a:effectLst/>
              <a:latin typeface="+mn-lt"/>
              <a:ea typeface="+mn-ea"/>
              <a:cs typeface="+mn-cs"/>
            </a:rPr>
            <a:t>％増加していることから、類似団体平均と比較すると高い水準にある。類似団体平均と比較して職員数が多いこと及び地域おこし協力隊員</a:t>
          </a:r>
          <a:r>
            <a:rPr kumimoji="1" lang="ja-JP" altLang="en-US" sz="1050">
              <a:solidFill>
                <a:schemeClr val="dk1"/>
              </a:solidFill>
              <a:effectLst/>
              <a:latin typeface="+mn-lt"/>
              <a:ea typeface="+mn-ea"/>
              <a:cs typeface="+mn-cs"/>
            </a:rPr>
            <a:t>・地域支援員</a:t>
          </a:r>
          <a:r>
            <a:rPr kumimoji="1" lang="ja-JP" altLang="ja-JP" sz="1050">
              <a:solidFill>
                <a:schemeClr val="dk1"/>
              </a:solidFill>
              <a:effectLst/>
              <a:latin typeface="+mn-lt"/>
              <a:ea typeface="+mn-ea"/>
              <a:cs typeface="+mn-cs"/>
            </a:rPr>
            <a:t>が</a:t>
          </a:r>
          <a:r>
            <a:rPr kumimoji="1" lang="ja-JP" altLang="en-US" sz="1050">
              <a:solidFill>
                <a:schemeClr val="dk1"/>
              </a:solidFill>
              <a:effectLst/>
              <a:latin typeface="+mn-lt"/>
              <a:ea typeface="+mn-ea"/>
              <a:cs typeface="+mn-cs"/>
            </a:rPr>
            <a:t>多く</a:t>
          </a:r>
          <a:r>
            <a:rPr kumimoji="1" lang="ja-JP" altLang="ja-JP" sz="1050">
              <a:solidFill>
                <a:schemeClr val="dk1"/>
              </a:solidFill>
              <a:effectLst/>
              <a:latin typeface="+mn-lt"/>
              <a:ea typeface="+mn-ea"/>
              <a:cs typeface="+mn-cs"/>
            </a:rPr>
            <a:t>在籍していたことが主な要因である。</a:t>
          </a:r>
          <a:endParaRPr lang="ja-JP" altLang="ja-JP" sz="1200">
            <a:effectLst/>
          </a:endParaRPr>
        </a:p>
        <a:p>
          <a:r>
            <a:rPr kumimoji="1" lang="ja-JP" altLang="ja-JP" sz="1050">
              <a:solidFill>
                <a:schemeClr val="dk1"/>
              </a:solidFill>
              <a:effectLst/>
              <a:latin typeface="+mn-lt"/>
              <a:ea typeface="+mn-ea"/>
              <a:cs typeface="+mn-cs"/>
            </a:rPr>
            <a:t>　物件費は住民一人当たり</a:t>
          </a:r>
          <a:r>
            <a:rPr kumimoji="1" lang="en-US" altLang="ja-JP" sz="1050">
              <a:solidFill>
                <a:schemeClr val="dk1"/>
              </a:solidFill>
              <a:effectLst/>
              <a:latin typeface="+mn-lt"/>
              <a:ea typeface="+mn-ea"/>
              <a:cs typeface="+mn-cs"/>
            </a:rPr>
            <a:t>203,824</a:t>
          </a:r>
          <a:r>
            <a:rPr kumimoji="1" lang="ja-JP" altLang="ja-JP" sz="1050">
              <a:solidFill>
                <a:schemeClr val="dk1"/>
              </a:solidFill>
              <a:effectLst/>
              <a:latin typeface="+mn-lt"/>
              <a:ea typeface="+mn-ea"/>
              <a:cs typeface="+mn-cs"/>
            </a:rPr>
            <a:t>円となっており前年度比較で</a:t>
          </a:r>
          <a:r>
            <a:rPr kumimoji="1" lang="en-US" altLang="ja-JP" sz="1050">
              <a:solidFill>
                <a:schemeClr val="dk1"/>
              </a:solidFill>
              <a:effectLst/>
              <a:latin typeface="+mn-lt"/>
              <a:ea typeface="+mn-ea"/>
              <a:cs typeface="+mn-cs"/>
            </a:rPr>
            <a:t>38.5%</a:t>
          </a:r>
          <a:r>
            <a:rPr kumimoji="1" lang="ja-JP" altLang="ja-JP" sz="1050">
              <a:solidFill>
                <a:schemeClr val="dk1"/>
              </a:solidFill>
              <a:effectLst/>
              <a:latin typeface="+mn-lt"/>
              <a:ea typeface="+mn-ea"/>
              <a:cs typeface="+mn-cs"/>
            </a:rPr>
            <a:t>減少しているが、ふるさと納税</a:t>
          </a:r>
          <a:r>
            <a:rPr kumimoji="1" lang="ja-JP" altLang="en-US" sz="1050">
              <a:solidFill>
                <a:schemeClr val="dk1"/>
              </a:solidFill>
              <a:effectLst/>
              <a:latin typeface="+mn-lt"/>
              <a:ea typeface="+mn-ea"/>
              <a:cs typeface="+mn-cs"/>
            </a:rPr>
            <a:t>及び地籍調査委託金などの</a:t>
          </a:r>
          <a:r>
            <a:rPr kumimoji="1" lang="ja-JP" altLang="ja-JP" sz="1050">
              <a:solidFill>
                <a:schemeClr val="dk1"/>
              </a:solidFill>
              <a:effectLst/>
              <a:latin typeface="+mn-lt"/>
              <a:ea typeface="+mn-ea"/>
              <a:cs typeface="+mn-cs"/>
            </a:rPr>
            <a:t>減少によ</a:t>
          </a:r>
          <a:r>
            <a:rPr kumimoji="1" lang="ja-JP" altLang="en-US" sz="1050">
              <a:solidFill>
                <a:schemeClr val="dk1"/>
              </a:solidFill>
              <a:effectLst/>
              <a:latin typeface="+mn-lt"/>
              <a:ea typeface="+mn-ea"/>
              <a:cs typeface="+mn-cs"/>
            </a:rPr>
            <a:t>るため</a:t>
          </a:r>
          <a:r>
            <a:rPr kumimoji="1" lang="ja-JP" altLang="ja-JP" sz="1050">
              <a:solidFill>
                <a:schemeClr val="dk1"/>
              </a:solidFill>
              <a:effectLst/>
              <a:latin typeface="+mn-lt"/>
              <a:ea typeface="+mn-ea"/>
              <a:cs typeface="+mn-cs"/>
            </a:rPr>
            <a:t>である。　　　　　　　　　</a:t>
          </a:r>
          <a:r>
            <a:rPr kumimoji="1" lang="en-US" altLang="ja-JP" sz="1050">
              <a:solidFill>
                <a:schemeClr val="dk1"/>
              </a:solidFill>
              <a:effectLst/>
              <a:latin typeface="+mn-lt"/>
              <a:ea typeface="+mn-ea"/>
              <a:cs typeface="+mn-cs"/>
            </a:rPr>
            <a:t/>
          </a:r>
          <a:br>
            <a:rPr kumimoji="1" lang="en-US" altLang="ja-JP" sz="1050">
              <a:solidFill>
                <a:schemeClr val="dk1"/>
              </a:solidFill>
              <a:effectLst/>
              <a:latin typeface="+mn-lt"/>
              <a:ea typeface="+mn-ea"/>
              <a:cs typeface="+mn-cs"/>
            </a:rPr>
          </a:br>
          <a:r>
            <a:rPr kumimoji="1" lang="ja-JP" altLang="ja-JP" sz="1050">
              <a:solidFill>
                <a:schemeClr val="dk1"/>
              </a:solidFill>
              <a:effectLst/>
              <a:latin typeface="+mn-lt"/>
              <a:ea typeface="+mn-ea"/>
              <a:cs typeface="+mn-cs"/>
            </a:rPr>
            <a:t>　普通建設事業費は住民一人当たり</a:t>
          </a:r>
          <a:r>
            <a:rPr kumimoji="1" lang="en-US" altLang="ja-JP" sz="1050">
              <a:solidFill>
                <a:schemeClr val="dk1"/>
              </a:solidFill>
              <a:effectLst/>
              <a:latin typeface="+mn-lt"/>
              <a:ea typeface="+mn-ea"/>
              <a:cs typeface="+mn-cs"/>
            </a:rPr>
            <a:t>877,433</a:t>
          </a:r>
          <a:r>
            <a:rPr kumimoji="1" lang="ja-JP" altLang="ja-JP" sz="1050">
              <a:solidFill>
                <a:schemeClr val="dk1"/>
              </a:solidFill>
              <a:effectLst/>
              <a:latin typeface="+mn-lt"/>
              <a:ea typeface="+mn-ea"/>
              <a:cs typeface="+mn-cs"/>
            </a:rPr>
            <a:t>円となっており、</a:t>
          </a:r>
          <a:r>
            <a:rPr kumimoji="1" lang="ja-JP" altLang="en-US" sz="1050">
              <a:solidFill>
                <a:schemeClr val="dk1"/>
              </a:solidFill>
              <a:effectLst/>
              <a:latin typeface="+mn-lt"/>
              <a:ea typeface="+mn-ea"/>
              <a:cs typeface="+mn-cs"/>
            </a:rPr>
            <a:t>前年度比較で</a:t>
          </a:r>
          <a:r>
            <a:rPr kumimoji="1" lang="en-US" altLang="ja-JP" sz="1050">
              <a:solidFill>
                <a:schemeClr val="dk1"/>
              </a:solidFill>
              <a:effectLst/>
              <a:latin typeface="+mn-lt"/>
              <a:ea typeface="+mn-ea"/>
              <a:cs typeface="+mn-cs"/>
            </a:rPr>
            <a:t>314.5</a:t>
          </a:r>
          <a:r>
            <a:rPr kumimoji="1" lang="ja-JP" altLang="en-US" sz="1050">
              <a:solidFill>
                <a:schemeClr val="dk1"/>
              </a:solidFill>
              <a:effectLst/>
              <a:latin typeface="+mn-lt"/>
              <a:ea typeface="+mn-ea"/>
              <a:cs typeface="+mn-cs"/>
            </a:rPr>
            <a:t>％増加しているが、これは、小中一貫教育施設整備事業など大規模事業を行ったことによる。</a:t>
          </a:r>
          <a:r>
            <a:rPr kumimoji="1" lang="ja-JP" altLang="ja-JP" sz="1050">
              <a:solidFill>
                <a:schemeClr val="dk1"/>
              </a:solidFill>
              <a:effectLst/>
              <a:latin typeface="+mn-lt"/>
              <a:ea typeface="+mn-ea"/>
              <a:cs typeface="+mn-cs"/>
            </a:rPr>
            <a:t>新規整備に関しては</a:t>
          </a:r>
          <a:r>
            <a:rPr kumimoji="1" lang="ja-JP" altLang="en-US" sz="1050">
              <a:solidFill>
                <a:schemeClr val="dk1"/>
              </a:solidFill>
              <a:effectLst/>
              <a:latin typeface="+mn-lt"/>
              <a:ea typeface="+mn-ea"/>
              <a:cs typeface="+mn-cs"/>
            </a:rPr>
            <a:t>、移住促進のための若者住宅建設を行ったことによる。</a:t>
          </a:r>
          <a:r>
            <a:rPr kumimoji="1" lang="ja-JP" altLang="ja-JP" sz="1050">
              <a:solidFill>
                <a:schemeClr val="dk1"/>
              </a:solidFill>
              <a:effectLst/>
              <a:latin typeface="+mn-lt"/>
              <a:ea typeface="+mn-ea"/>
              <a:cs typeface="+mn-cs"/>
            </a:rPr>
            <a:t>今後、施設改修については平成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年度に策定した公共施設等総合管理計画</a:t>
          </a:r>
          <a:r>
            <a:rPr kumimoji="1" lang="ja-JP" altLang="en-US" sz="1050">
              <a:solidFill>
                <a:schemeClr val="dk1"/>
              </a:solidFill>
              <a:effectLst/>
              <a:latin typeface="+mn-lt"/>
              <a:ea typeface="+mn-ea"/>
              <a:cs typeface="+mn-cs"/>
            </a:rPr>
            <a:t>、現在策定中の個別施設計　　</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　画</a:t>
          </a:r>
          <a:r>
            <a:rPr kumimoji="1" lang="ja-JP" altLang="ja-JP" sz="1050">
              <a:solidFill>
                <a:schemeClr val="dk1"/>
              </a:solidFill>
              <a:effectLst/>
              <a:latin typeface="+mn-lt"/>
              <a:ea typeface="+mn-ea"/>
              <a:cs typeface="+mn-cs"/>
            </a:rPr>
            <a:t>に基づき、事業の取捨選択を徹底していくことで、更なる事業費の削減を目指す。</a:t>
          </a:r>
          <a:r>
            <a:rPr kumimoji="1" lang="en-US" altLang="ja-JP" sz="1050">
              <a:solidFill>
                <a:schemeClr val="dk1"/>
              </a:solidFill>
              <a:effectLst/>
              <a:latin typeface="+mn-lt"/>
              <a:ea typeface="+mn-ea"/>
              <a:cs typeface="+mn-cs"/>
            </a:rPr>
            <a:t/>
          </a:r>
          <a:br>
            <a:rPr kumimoji="1" lang="en-US" altLang="ja-JP" sz="1050">
              <a:solidFill>
                <a:schemeClr val="dk1"/>
              </a:solidFill>
              <a:effectLst/>
              <a:latin typeface="+mn-lt"/>
              <a:ea typeface="+mn-ea"/>
              <a:cs typeface="+mn-cs"/>
            </a:rPr>
          </a:br>
          <a:r>
            <a:rPr kumimoji="1" lang="ja-JP" altLang="ja-JP" sz="1050">
              <a:solidFill>
                <a:schemeClr val="dk1"/>
              </a:solidFill>
              <a:effectLst/>
              <a:latin typeface="+mn-lt"/>
              <a:ea typeface="+mn-ea"/>
              <a:cs typeface="+mn-cs"/>
            </a:rPr>
            <a:t>　積立金は住民一人当たり</a:t>
          </a:r>
          <a:r>
            <a:rPr kumimoji="1" lang="en-US" altLang="ja-JP" sz="1050">
              <a:solidFill>
                <a:schemeClr val="dk1"/>
              </a:solidFill>
              <a:effectLst/>
              <a:latin typeface="+mn-lt"/>
              <a:ea typeface="+mn-ea"/>
              <a:cs typeface="+mn-cs"/>
            </a:rPr>
            <a:t>105,727</a:t>
          </a:r>
          <a:r>
            <a:rPr kumimoji="1" lang="ja-JP" altLang="ja-JP" sz="1050">
              <a:solidFill>
                <a:schemeClr val="dk1"/>
              </a:solidFill>
              <a:effectLst/>
              <a:latin typeface="+mn-lt"/>
              <a:ea typeface="+mn-ea"/>
              <a:cs typeface="+mn-cs"/>
            </a:rPr>
            <a:t>円となっており、前年度比較</a:t>
          </a:r>
          <a:r>
            <a:rPr kumimoji="1" lang="en-US" altLang="ja-JP" sz="1050">
              <a:solidFill>
                <a:schemeClr val="dk1"/>
              </a:solidFill>
              <a:effectLst/>
              <a:latin typeface="+mn-lt"/>
              <a:ea typeface="+mn-ea"/>
              <a:cs typeface="+mn-cs"/>
            </a:rPr>
            <a:t>28.7%</a:t>
          </a:r>
          <a:r>
            <a:rPr kumimoji="1" lang="ja-JP" altLang="ja-JP" sz="1050">
              <a:solidFill>
                <a:schemeClr val="dk1"/>
              </a:solidFill>
              <a:effectLst/>
              <a:latin typeface="+mn-lt"/>
              <a:ea typeface="+mn-ea"/>
              <a:cs typeface="+mn-cs"/>
            </a:rPr>
            <a:t>減少しているが、ふるさと納税基金の減少</a:t>
          </a:r>
          <a:r>
            <a:rPr kumimoji="1" lang="ja-JP" altLang="en-US" sz="1050">
              <a:solidFill>
                <a:schemeClr val="dk1"/>
              </a:solidFill>
              <a:effectLst/>
              <a:latin typeface="+mn-lt"/>
              <a:ea typeface="+mn-ea"/>
              <a:cs typeface="+mn-cs"/>
            </a:rPr>
            <a:t>、公共施設整備基金の減少</a:t>
          </a:r>
          <a:r>
            <a:rPr kumimoji="1" lang="ja-JP" altLang="ja-JP" sz="1050">
              <a:solidFill>
                <a:schemeClr val="dk1"/>
              </a:solidFill>
              <a:effectLst/>
              <a:latin typeface="+mn-lt"/>
              <a:ea typeface="+mn-ea"/>
              <a:cs typeface="+mn-cs"/>
            </a:rPr>
            <a:t>が主な要因である。</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1,427
1,411
47.76
3,029,192
2,953,572
58,014
1,166,942
2,510,875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147968</xdr:rowOff>
    </xdr:from>
    <xdr:to>
      <xdr:col>24</xdr:col>
      <xdr:colOff>62865</xdr:colOff>
      <xdr:row>38</xdr:row>
      <xdr:rowOff>90532</xdr:rowOff>
    </xdr:to>
    <xdr:cxnSp macro="">
      <xdr:nvCxnSpPr>
        <xdr:cNvPr id="55" name="直線コネクタ 54"/>
        <xdr:cNvCxnSpPr/>
      </xdr:nvCxnSpPr>
      <xdr:spPr>
        <a:xfrm flipV="1">
          <a:off x="4633595" y="5291468"/>
          <a:ext cx="1270" cy="131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94359</xdr:rowOff>
    </xdr:from>
    <xdr:ext cx="469744" cy="259045"/>
    <xdr:sp macro="" textlink="">
      <xdr:nvSpPr>
        <xdr:cNvPr id="56" name="議会費最小値テキスト"/>
        <xdr:cNvSpPr txBox="1"/>
      </xdr:nvSpPr>
      <xdr:spPr>
        <a:xfrm>
          <a:off x="4686300" y="6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90532</xdr:rowOff>
    </xdr:from>
    <xdr:to>
      <xdr:col>24</xdr:col>
      <xdr:colOff>152400</xdr:colOff>
      <xdr:row>38</xdr:row>
      <xdr:rowOff>90532</xdr:rowOff>
    </xdr:to>
    <xdr:cxnSp macro="">
      <xdr:nvCxnSpPr>
        <xdr:cNvPr id="57" name="直線コネクタ 56"/>
        <xdr:cNvCxnSpPr/>
      </xdr:nvCxnSpPr>
      <xdr:spPr>
        <a:xfrm>
          <a:off x="4546600" y="660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94645</xdr:rowOff>
    </xdr:from>
    <xdr:ext cx="534377" cy="259045"/>
    <xdr:sp macro="" textlink="">
      <xdr:nvSpPr>
        <xdr:cNvPr id="58" name="議会費最大値テキスト"/>
        <xdr:cNvSpPr txBox="1"/>
      </xdr:nvSpPr>
      <xdr:spPr>
        <a:xfrm>
          <a:off x="4686300" y="506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147968</xdr:rowOff>
    </xdr:from>
    <xdr:to>
      <xdr:col>24</xdr:col>
      <xdr:colOff>152400</xdr:colOff>
      <xdr:row>30</xdr:row>
      <xdr:rowOff>147968</xdr:rowOff>
    </xdr:to>
    <xdr:cxnSp macro="">
      <xdr:nvCxnSpPr>
        <xdr:cNvPr id="59" name="直線コネクタ 58"/>
        <xdr:cNvCxnSpPr/>
      </xdr:nvCxnSpPr>
      <xdr:spPr>
        <a:xfrm>
          <a:off x="4546600" y="5291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57080</xdr:rowOff>
    </xdr:from>
    <xdr:to>
      <xdr:col>24</xdr:col>
      <xdr:colOff>63500</xdr:colOff>
      <xdr:row>36</xdr:row>
      <xdr:rowOff>60185</xdr:rowOff>
    </xdr:to>
    <xdr:cxnSp macro="">
      <xdr:nvCxnSpPr>
        <xdr:cNvPr id="60" name="直線コネクタ 59"/>
        <xdr:cNvCxnSpPr/>
      </xdr:nvCxnSpPr>
      <xdr:spPr>
        <a:xfrm>
          <a:off x="3797300" y="6229280"/>
          <a:ext cx="838200" cy="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148556</xdr:rowOff>
    </xdr:from>
    <xdr:ext cx="534377" cy="259045"/>
    <xdr:sp macro="" textlink="">
      <xdr:nvSpPr>
        <xdr:cNvPr id="61" name="議会費平均値テキスト"/>
        <xdr:cNvSpPr txBox="1"/>
      </xdr:nvSpPr>
      <xdr:spPr>
        <a:xfrm>
          <a:off x="4686300" y="6320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170129</xdr:rowOff>
    </xdr:from>
    <xdr:to>
      <xdr:col>24</xdr:col>
      <xdr:colOff>114300</xdr:colOff>
      <xdr:row>37</xdr:row>
      <xdr:rowOff>100279</xdr:rowOff>
    </xdr:to>
    <xdr:sp macro="" textlink="">
      <xdr:nvSpPr>
        <xdr:cNvPr id="62" name="フローチャート: 判断 61"/>
        <xdr:cNvSpPr/>
      </xdr:nvSpPr>
      <xdr:spPr>
        <a:xfrm>
          <a:off x="45847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57080</xdr:rowOff>
    </xdr:from>
    <xdr:to>
      <xdr:col>19</xdr:col>
      <xdr:colOff>177800</xdr:colOff>
      <xdr:row>36</xdr:row>
      <xdr:rowOff>77883</xdr:rowOff>
    </xdr:to>
    <xdr:cxnSp macro="">
      <xdr:nvCxnSpPr>
        <xdr:cNvPr id="63" name="直線コネクタ 62"/>
        <xdr:cNvCxnSpPr/>
      </xdr:nvCxnSpPr>
      <xdr:spPr>
        <a:xfrm flipV="1">
          <a:off x="2908300" y="6229280"/>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5252</xdr:rowOff>
    </xdr:from>
    <xdr:to>
      <xdr:col>20</xdr:col>
      <xdr:colOff>38100</xdr:colOff>
      <xdr:row>37</xdr:row>
      <xdr:rowOff>106852</xdr:rowOff>
    </xdr:to>
    <xdr:sp macro="" textlink="">
      <xdr:nvSpPr>
        <xdr:cNvPr id="64" name="フローチャート: 判断 63"/>
        <xdr:cNvSpPr/>
      </xdr:nvSpPr>
      <xdr:spPr>
        <a:xfrm>
          <a:off x="3746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97979</xdr:rowOff>
    </xdr:from>
    <xdr:ext cx="534377" cy="259045"/>
    <xdr:sp macro="" textlink="">
      <xdr:nvSpPr>
        <xdr:cNvPr id="65" name="テキスト ボックス 64"/>
        <xdr:cNvSpPr txBox="1"/>
      </xdr:nvSpPr>
      <xdr:spPr>
        <a:xfrm>
          <a:off x="3530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77883</xdr:rowOff>
    </xdr:from>
    <xdr:to>
      <xdr:col>15</xdr:col>
      <xdr:colOff>50800</xdr:colOff>
      <xdr:row>36</xdr:row>
      <xdr:rowOff>90570</xdr:rowOff>
    </xdr:to>
    <xdr:cxnSp macro="">
      <xdr:nvCxnSpPr>
        <xdr:cNvPr id="66" name="直線コネクタ 65"/>
        <xdr:cNvCxnSpPr/>
      </xdr:nvCxnSpPr>
      <xdr:spPr>
        <a:xfrm flipV="1">
          <a:off x="2019300" y="6250083"/>
          <a:ext cx="8890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2984</xdr:rowOff>
    </xdr:from>
    <xdr:to>
      <xdr:col>15</xdr:col>
      <xdr:colOff>101600</xdr:colOff>
      <xdr:row>37</xdr:row>
      <xdr:rowOff>104584</xdr:rowOff>
    </xdr:to>
    <xdr:sp macro="" textlink="">
      <xdr:nvSpPr>
        <xdr:cNvPr id="67" name="フローチャート: 判断 66"/>
        <xdr:cNvSpPr/>
      </xdr:nvSpPr>
      <xdr:spPr>
        <a:xfrm>
          <a:off x="2857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95711</xdr:rowOff>
    </xdr:from>
    <xdr:ext cx="534377" cy="259045"/>
    <xdr:sp macro="" textlink="">
      <xdr:nvSpPr>
        <xdr:cNvPr id="68" name="テキスト ボックス 67"/>
        <xdr:cNvSpPr txBox="1"/>
      </xdr:nvSpPr>
      <xdr:spPr>
        <a:xfrm>
          <a:off x="2641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90551</xdr:rowOff>
    </xdr:from>
    <xdr:to>
      <xdr:col>10</xdr:col>
      <xdr:colOff>114300</xdr:colOff>
      <xdr:row>36</xdr:row>
      <xdr:rowOff>90570</xdr:rowOff>
    </xdr:to>
    <xdr:cxnSp macro="">
      <xdr:nvCxnSpPr>
        <xdr:cNvPr id="69" name="直線コネクタ 68"/>
        <xdr:cNvCxnSpPr/>
      </xdr:nvCxnSpPr>
      <xdr:spPr>
        <a:xfrm>
          <a:off x="1130300" y="6262751"/>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3270</xdr:rowOff>
    </xdr:from>
    <xdr:to>
      <xdr:col>10</xdr:col>
      <xdr:colOff>165100</xdr:colOff>
      <xdr:row>37</xdr:row>
      <xdr:rowOff>104870</xdr:rowOff>
    </xdr:to>
    <xdr:sp macro="" textlink="">
      <xdr:nvSpPr>
        <xdr:cNvPr id="70" name="フローチャート: 判断 69"/>
        <xdr:cNvSpPr/>
      </xdr:nvSpPr>
      <xdr:spPr>
        <a:xfrm>
          <a:off x="1968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95997</xdr:rowOff>
    </xdr:from>
    <xdr:ext cx="534377" cy="259045"/>
    <xdr:sp macro="" textlink="">
      <xdr:nvSpPr>
        <xdr:cNvPr id="71" name="テキスト ボックス 70"/>
        <xdr:cNvSpPr txBox="1"/>
      </xdr:nvSpPr>
      <xdr:spPr>
        <a:xfrm>
          <a:off x="1752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29445</xdr:rowOff>
    </xdr:from>
    <xdr:to>
      <xdr:col>6</xdr:col>
      <xdr:colOff>38100</xdr:colOff>
      <xdr:row>37</xdr:row>
      <xdr:rowOff>131045</xdr:rowOff>
    </xdr:to>
    <xdr:sp macro="" textlink="">
      <xdr:nvSpPr>
        <xdr:cNvPr id="72" name="フローチャート: 判断 71"/>
        <xdr:cNvSpPr/>
      </xdr:nvSpPr>
      <xdr:spPr>
        <a:xfrm>
          <a:off x="1079500" y="637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122172</xdr:rowOff>
    </xdr:from>
    <xdr:ext cx="534377" cy="259045"/>
    <xdr:sp macro="" textlink="">
      <xdr:nvSpPr>
        <xdr:cNvPr id="73" name="テキスト ボックス 72"/>
        <xdr:cNvSpPr txBox="1"/>
      </xdr:nvSpPr>
      <xdr:spPr>
        <a:xfrm>
          <a:off x="863111" y="646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9385</xdr:rowOff>
    </xdr:from>
    <xdr:to>
      <xdr:col>24</xdr:col>
      <xdr:colOff>114300</xdr:colOff>
      <xdr:row>36</xdr:row>
      <xdr:rowOff>110985</xdr:rowOff>
    </xdr:to>
    <xdr:sp macro="" textlink="">
      <xdr:nvSpPr>
        <xdr:cNvPr id="79" name="楕円 78"/>
        <xdr:cNvSpPr/>
      </xdr:nvSpPr>
      <xdr:spPr>
        <a:xfrm>
          <a:off x="4584700" y="618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32262</xdr:rowOff>
    </xdr:from>
    <xdr:ext cx="534377" cy="259045"/>
    <xdr:sp macro="" textlink="">
      <xdr:nvSpPr>
        <xdr:cNvPr id="80" name="議会費該当値テキスト"/>
        <xdr:cNvSpPr txBox="1"/>
      </xdr:nvSpPr>
      <xdr:spPr>
        <a:xfrm>
          <a:off x="4686300" y="603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6280</xdr:rowOff>
    </xdr:from>
    <xdr:to>
      <xdr:col>20</xdr:col>
      <xdr:colOff>38100</xdr:colOff>
      <xdr:row>36</xdr:row>
      <xdr:rowOff>107880</xdr:rowOff>
    </xdr:to>
    <xdr:sp macro="" textlink="">
      <xdr:nvSpPr>
        <xdr:cNvPr id="81" name="楕円 80"/>
        <xdr:cNvSpPr/>
      </xdr:nvSpPr>
      <xdr:spPr>
        <a:xfrm>
          <a:off x="3746500" y="61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124407</xdr:rowOff>
    </xdr:from>
    <xdr:ext cx="534377" cy="259045"/>
    <xdr:sp macro="" textlink="">
      <xdr:nvSpPr>
        <xdr:cNvPr id="82" name="テキスト ボックス 81"/>
        <xdr:cNvSpPr txBox="1"/>
      </xdr:nvSpPr>
      <xdr:spPr>
        <a:xfrm>
          <a:off x="3530111" y="595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27083</xdr:rowOff>
    </xdr:from>
    <xdr:to>
      <xdr:col>15</xdr:col>
      <xdr:colOff>101600</xdr:colOff>
      <xdr:row>36</xdr:row>
      <xdr:rowOff>128683</xdr:rowOff>
    </xdr:to>
    <xdr:sp macro="" textlink="">
      <xdr:nvSpPr>
        <xdr:cNvPr id="83" name="楕円 82"/>
        <xdr:cNvSpPr/>
      </xdr:nvSpPr>
      <xdr:spPr>
        <a:xfrm>
          <a:off x="2857500" y="61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145210</xdr:rowOff>
    </xdr:from>
    <xdr:ext cx="534377" cy="259045"/>
    <xdr:sp macro="" textlink="">
      <xdr:nvSpPr>
        <xdr:cNvPr id="84" name="テキスト ボックス 83"/>
        <xdr:cNvSpPr txBox="1"/>
      </xdr:nvSpPr>
      <xdr:spPr>
        <a:xfrm>
          <a:off x="2641111" y="597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39770</xdr:rowOff>
    </xdr:from>
    <xdr:to>
      <xdr:col>10</xdr:col>
      <xdr:colOff>165100</xdr:colOff>
      <xdr:row>36</xdr:row>
      <xdr:rowOff>141370</xdr:rowOff>
    </xdr:to>
    <xdr:sp macro="" textlink="">
      <xdr:nvSpPr>
        <xdr:cNvPr id="85" name="楕円 84"/>
        <xdr:cNvSpPr/>
      </xdr:nvSpPr>
      <xdr:spPr>
        <a:xfrm>
          <a:off x="1968500" y="621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157897</xdr:rowOff>
    </xdr:from>
    <xdr:ext cx="534377" cy="259045"/>
    <xdr:sp macro="" textlink="">
      <xdr:nvSpPr>
        <xdr:cNvPr id="86" name="テキスト ボックス 85"/>
        <xdr:cNvSpPr txBox="1"/>
      </xdr:nvSpPr>
      <xdr:spPr>
        <a:xfrm>
          <a:off x="1752111" y="598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39751</xdr:rowOff>
    </xdr:from>
    <xdr:to>
      <xdr:col>6</xdr:col>
      <xdr:colOff>38100</xdr:colOff>
      <xdr:row>36</xdr:row>
      <xdr:rowOff>141351</xdr:rowOff>
    </xdr:to>
    <xdr:sp macro="" textlink="">
      <xdr:nvSpPr>
        <xdr:cNvPr id="87" name="楕円 86"/>
        <xdr:cNvSpPr/>
      </xdr:nvSpPr>
      <xdr:spPr>
        <a:xfrm>
          <a:off x="1079500" y="621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157878</xdr:rowOff>
    </xdr:from>
    <xdr:ext cx="534377" cy="259045"/>
    <xdr:sp macro="" textlink="">
      <xdr:nvSpPr>
        <xdr:cNvPr id="88" name="テキスト ボックス 87"/>
        <xdr:cNvSpPr txBox="1"/>
      </xdr:nvSpPr>
      <xdr:spPr>
        <a:xfrm>
          <a:off x="863111" y="598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91654</xdr:rowOff>
    </xdr:from>
    <xdr:to>
      <xdr:col>24</xdr:col>
      <xdr:colOff>62865</xdr:colOff>
      <xdr:row>58</xdr:row>
      <xdr:rowOff>169657</xdr:rowOff>
    </xdr:to>
    <xdr:cxnSp macro="">
      <xdr:nvCxnSpPr>
        <xdr:cNvPr id="112" name="直線コネクタ 111"/>
        <xdr:cNvCxnSpPr/>
      </xdr:nvCxnSpPr>
      <xdr:spPr>
        <a:xfrm flipV="1">
          <a:off x="4633595" y="8835604"/>
          <a:ext cx="1270" cy="127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2034</xdr:rowOff>
    </xdr:from>
    <xdr:ext cx="599010" cy="259045"/>
    <xdr:sp macro="" textlink="">
      <xdr:nvSpPr>
        <xdr:cNvPr id="113" name="総務費最小値テキスト"/>
        <xdr:cNvSpPr txBox="1"/>
      </xdr:nvSpPr>
      <xdr:spPr>
        <a:xfrm>
          <a:off x="4686300" y="1011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169657</xdr:rowOff>
    </xdr:from>
    <xdr:to>
      <xdr:col>24</xdr:col>
      <xdr:colOff>152400</xdr:colOff>
      <xdr:row>58</xdr:row>
      <xdr:rowOff>169657</xdr:rowOff>
    </xdr:to>
    <xdr:cxnSp macro="">
      <xdr:nvCxnSpPr>
        <xdr:cNvPr id="114" name="直線コネクタ 113"/>
        <xdr:cNvCxnSpPr/>
      </xdr:nvCxnSpPr>
      <xdr:spPr>
        <a:xfrm>
          <a:off x="4546600" y="101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38331</xdr:rowOff>
    </xdr:from>
    <xdr:ext cx="690189" cy="259045"/>
    <xdr:sp macro="" textlink="">
      <xdr:nvSpPr>
        <xdr:cNvPr id="115" name="総務費最大値テキスト"/>
        <xdr:cNvSpPr txBox="1"/>
      </xdr:nvSpPr>
      <xdr:spPr>
        <a:xfrm>
          <a:off x="4686300" y="86108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3,476,104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91654</xdr:rowOff>
    </xdr:from>
    <xdr:to>
      <xdr:col>24</xdr:col>
      <xdr:colOff>152400</xdr:colOff>
      <xdr:row>51</xdr:row>
      <xdr:rowOff>91654</xdr:rowOff>
    </xdr:to>
    <xdr:cxnSp macro="">
      <xdr:nvCxnSpPr>
        <xdr:cNvPr id="116" name="直線コネクタ 115"/>
        <xdr:cNvCxnSpPr/>
      </xdr:nvCxnSpPr>
      <xdr:spPr>
        <a:xfrm>
          <a:off x="4546600" y="883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7305</xdr:rowOff>
    </xdr:from>
    <xdr:to>
      <xdr:col>24</xdr:col>
      <xdr:colOff>63500</xdr:colOff>
      <xdr:row>58</xdr:row>
      <xdr:rowOff>25509</xdr:rowOff>
    </xdr:to>
    <xdr:cxnSp macro="">
      <xdr:nvCxnSpPr>
        <xdr:cNvPr id="117" name="直線コネクタ 116"/>
        <xdr:cNvCxnSpPr/>
      </xdr:nvCxnSpPr>
      <xdr:spPr>
        <a:xfrm>
          <a:off x="3797300" y="9951405"/>
          <a:ext cx="838200" cy="1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35622</xdr:rowOff>
    </xdr:from>
    <xdr:ext cx="599010" cy="259045"/>
    <xdr:sp macro="" textlink="">
      <xdr:nvSpPr>
        <xdr:cNvPr id="118" name="総務費平均値テキスト"/>
        <xdr:cNvSpPr txBox="1"/>
      </xdr:nvSpPr>
      <xdr:spPr>
        <a:xfrm>
          <a:off x="4686300" y="9979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57195</xdr:rowOff>
    </xdr:from>
    <xdr:to>
      <xdr:col>24</xdr:col>
      <xdr:colOff>114300</xdr:colOff>
      <xdr:row>58</xdr:row>
      <xdr:rowOff>158795</xdr:rowOff>
    </xdr:to>
    <xdr:sp macro="" textlink="">
      <xdr:nvSpPr>
        <xdr:cNvPr id="119" name="フローチャート: 判断 118"/>
        <xdr:cNvSpPr/>
      </xdr:nvSpPr>
      <xdr:spPr>
        <a:xfrm>
          <a:off x="4584700" y="10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83777</xdr:rowOff>
    </xdr:from>
    <xdr:to>
      <xdr:col>19</xdr:col>
      <xdr:colOff>177800</xdr:colOff>
      <xdr:row>58</xdr:row>
      <xdr:rowOff>7305</xdr:rowOff>
    </xdr:to>
    <xdr:cxnSp macro="">
      <xdr:nvCxnSpPr>
        <xdr:cNvPr id="120" name="直線コネクタ 119"/>
        <xdr:cNvCxnSpPr/>
      </xdr:nvCxnSpPr>
      <xdr:spPr>
        <a:xfrm>
          <a:off x="2908300" y="9856427"/>
          <a:ext cx="889000" cy="9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57544</xdr:rowOff>
    </xdr:from>
    <xdr:to>
      <xdr:col>20</xdr:col>
      <xdr:colOff>38100</xdr:colOff>
      <xdr:row>58</xdr:row>
      <xdr:rowOff>159144</xdr:rowOff>
    </xdr:to>
    <xdr:sp macro="" textlink="">
      <xdr:nvSpPr>
        <xdr:cNvPr id="121" name="フローチャート: 判断 120"/>
        <xdr:cNvSpPr/>
      </xdr:nvSpPr>
      <xdr:spPr>
        <a:xfrm>
          <a:off x="3746500" y="100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150271</xdr:rowOff>
    </xdr:from>
    <xdr:ext cx="599010" cy="259045"/>
    <xdr:sp macro="" textlink="">
      <xdr:nvSpPr>
        <xdr:cNvPr id="122" name="テキスト ボックス 121"/>
        <xdr:cNvSpPr txBox="1"/>
      </xdr:nvSpPr>
      <xdr:spPr>
        <a:xfrm>
          <a:off x="3497795" y="1009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83777</xdr:rowOff>
    </xdr:from>
    <xdr:to>
      <xdr:col>15</xdr:col>
      <xdr:colOff>50800</xdr:colOff>
      <xdr:row>58</xdr:row>
      <xdr:rowOff>9957</xdr:rowOff>
    </xdr:to>
    <xdr:cxnSp macro="">
      <xdr:nvCxnSpPr>
        <xdr:cNvPr id="123" name="直線コネクタ 122"/>
        <xdr:cNvCxnSpPr/>
      </xdr:nvCxnSpPr>
      <xdr:spPr>
        <a:xfrm flipV="1">
          <a:off x="2019300" y="9856427"/>
          <a:ext cx="889000" cy="9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56978</xdr:rowOff>
    </xdr:from>
    <xdr:to>
      <xdr:col>15</xdr:col>
      <xdr:colOff>101600</xdr:colOff>
      <xdr:row>58</xdr:row>
      <xdr:rowOff>158578</xdr:rowOff>
    </xdr:to>
    <xdr:sp macro="" textlink="">
      <xdr:nvSpPr>
        <xdr:cNvPr id="124" name="フローチャート: 判断 123"/>
        <xdr:cNvSpPr/>
      </xdr:nvSpPr>
      <xdr:spPr>
        <a:xfrm>
          <a:off x="2857500" y="1000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149705</xdr:rowOff>
    </xdr:from>
    <xdr:ext cx="599010" cy="259045"/>
    <xdr:sp macro="" textlink="">
      <xdr:nvSpPr>
        <xdr:cNvPr id="125" name="テキスト ボックス 124"/>
        <xdr:cNvSpPr txBox="1"/>
      </xdr:nvSpPr>
      <xdr:spPr>
        <a:xfrm>
          <a:off x="2608795" y="1009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9957</xdr:rowOff>
    </xdr:from>
    <xdr:to>
      <xdr:col>10</xdr:col>
      <xdr:colOff>114300</xdr:colOff>
      <xdr:row>58</xdr:row>
      <xdr:rowOff>38488</xdr:rowOff>
    </xdr:to>
    <xdr:cxnSp macro="">
      <xdr:nvCxnSpPr>
        <xdr:cNvPr id="126" name="直線コネクタ 125"/>
        <xdr:cNvCxnSpPr/>
      </xdr:nvCxnSpPr>
      <xdr:spPr>
        <a:xfrm flipV="1">
          <a:off x="1130300" y="9954057"/>
          <a:ext cx="889000" cy="2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63390</xdr:rowOff>
    </xdr:from>
    <xdr:to>
      <xdr:col>10</xdr:col>
      <xdr:colOff>165100</xdr:colOff>
      <xdr:row>58</xdr:row>
      <xdr:rowOff>164990</xdr:rowOff>
    </xdr:to>
    <xdr:sp macro="" textlink="">
      <xdr:nvSpPr>
        <xdr:cNvPr id="127" name="フローチャート: 判断 126"/>
        <xdr:cNvSpPr/>
      </xdr:nvSpPr>
      <xdr:spPr>
        <a:xfrm>
          <a:off x="1968500" y="1000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156117</xdr:rowOff>
    </xdr:from>
    <xdr:ext cx="599010" cy="259045"/>
    <xdr:sp macro="" textlink="">
      <xdr:nvSpPr>
        <xdr:cNvPr id="128" name="テキスト ボックス 127"/>
        <xdr:cNvSpPr txBox="1"/>
      </xdr:nvSpPr>
      <xdr:spPr>
        <a:xfrm>
          <a:off x="1719795" y="1010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78282</xdr:rowOff>
    </xdr:from>
    <xdr:to>
      <xdr:col>6</xdr:col>
      <xdr:colOff>38100</xdr:colOff>
      <xdr:row>59</xdr:row>
      <xdr:rowOff>8432</xdr:rowOff>
    </xdr:to>
    <xdr:sp macro="" textlink="">
      <xdr:nvSpPr>
        <xdr:cNvPr id="129" name="フローチャート: 判断 128"/>
        <xdr:cNvSpPr/>
      </xdr:nvSpPr>
      <xdr:spPr>
        <a:xfrm>
          <a:off x="1079500" y="1002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171009</xdr:rowOff>
    </xdr:from>
    <xdr:ext cx="599010" cy="259045"/>
    <xdr:sp macro="" textlink="">
      <xdr:nvSpPr>
        <xdr:cNvPr id="130" name="テキスト ボックス 129"/>
        <xdr:cNvSpPr txBox="1"/>
      </xdr:nvSpPr>
      <xdr:spPr>
        <a:xfrm>
          <a:off x="830795" y="1011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146159</xdr:rowOff>
    </xdr:from>
    <xdr:to>
      <xdr:col>24</xdr:col>
      <xdr:colOff>114300</xdr:colOff>
      <xdr:row>58</xdr:row>
      <xdr:rowOff>76309</xdr:rowOff>
    </xdr:to>
    <xdr:sp macro="" textlink="">
      <xdr:nvSpPr>
        <xdr:cNvPr id="136" name="楕円 135"/>
        <xdr:cNvSpPr/>
      </xdr:nvSpPr>
      <xdr:spPr>
        <a:xfrm>
          <a:off x="4584700" y="991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169036</xdr:rowOff>
    </xdr:from>
    <xdr:ext cx="599010" cy="259045"/>
    <xdr:sp macro="" textlink="">
      <xdr:nvSpPr>
        <xdr:cNvPr id="137" name="総務費該当値テキスト"/>
        <xdr:cNvSpPr txBox="1"/>
      </xdr:nvSpPr>
      <xdr:spPr>
        <a:xfrm>
          <a:off x="4686300" y="9770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127955</xdr:rowOff>
    </xdr:from>
    <xdr:to>
      <xdr:col>20</xdr:col>
      <xdr:colOff>38100</xdr:colOff>
      <xdr:row>58</xdr:row>
      <xdr:rowOff>58105</xdr:rowOff>
    </xdr:to>
    <xdr:sp macro="" textlink="">
      <xdr:nvSpPr>
        <xdr:cNvPr id="138" name="楕円 137"/>
        <xdr:cNvSpPr/>
      </xdr:nvSpPr>
      <xdr:spPr>
        <a:xfrm>
          <a:off x="3746500" y="99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74632</xdr:rowOff>
    </xdr:from>
    <xdr:ext cx="599010" cy="259045"/>
    <xdr:sp macro="" textlink="">
      <xdr:nvSpPr>
        <xdr:cNvPr id="139" name="テキスト ボックス 138"/>
        <xdr:cNvSpPr txBox="1"/>
      </xdr:nvSpPr>
      <xdr:spPr>
        <a:xfrm>
          <a:off x="3497795" y="9675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32977</xdr:rowOff>
    </xdr:from>
    <xdr:to>
      <xdr:col>15</xdr:col>
      <xdr:colOff>101600</xdr:colOff>
      <xdr:row>57</xdr:row>
      <xdr:rowOff>134577</xdr:rowOff>
    </xdr:to>
    <xdr:sp macro="" textlink="">
      <xdr:nvSpPr>
        <xdr:cNvPr id="140" name="楕円 139"/>
        <xdr:cNvSpPr/>
      </xdr:nvSpPr>
      <xdr:spPr>
        <a:xfrm>
          <a:off x="2857500" y="980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151104</xdr:rowOff>
    </xdr:from>
    <xdr:ext cx="599010" cy="259045"/>
    <xdr:sp macro="" textlink="">
      <xdr:nvSpPr>
        <xdr:cNvPr id="141" name="テキスト ボックス 140"/>
        <xdr:cNvSpPr txBox="1"/>
      </xdr:nvSpPr>
      <xdr:spPr>
        <a:xfrm>
          <a:off x="2608795" y="9580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130607</xdr:rowOff>
    </xdr:from>
    <xdr:to>
      <xdr:col>10</xdr:col>
      <xdr:colOff>165100</xdr:colOff>
      <xdr:row>58</xdr:row>
      <xdr:rowOff>60757</xdr:rowOff>
    </xdr:to>
    <xdr:sp macro="" textlink="">
      <xdr:nvSpPr>
        <xdr:cNvPr id="142" name="楕円 141"/>
        <xdr:cNvSpPr/>
      </xdr:nvSpPr>
      <xdr:spPr>
        <a:xfrm>
          <a:off x="1968500" y="990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77284</xdr:rowOff>
    </xdr:from>
    <xdr:ext cx="599010" cy="259045"/>
    <xdr:sp macro="" textlink="">
      <xdr:nvSpPr>
        <xdr:cNvPr id="143" name="テキスト ボックス 142"/>
        <xdr:cNvSpPr txBox="1"/>
      </xdr:nvSpPr>
      <xdr:spPr>
        <a:xfrm>
          <a:off x="1719795" y="967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159138</xdr:rowOff>
    </xdr:from>
    <xdr:to>
      <xdr:col>6</xdr:col>
      <xdr:colOff>38100</xdr:colOff>
      <xdr:row>58</xdr:row>
      <xdr:rowOff>89288</xdr:rowOff>
    </xdr:to>
    <xdr:sp macro="" textlink="">
      <xdr:nvSpPr>
        <xdr:cNvPr id="144" name="楕円 143"/>
        <xdr:cNvSpPr/>
      </xdr:nvSpPr>
      <xdr:spPr>
        <a:xfrm>
          <a:off x="1079500" y="993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105815</xdr:rowOff>
    </xdr:from>
    <xdr:ext cx="599010" cy="259045"/>
    <xdr:sp macro="" textlink="">
      <xdr:nvSpPr>
        <xdr:cNvPr id="145" name="テキスト ボックス 144"/>
        <xdr:cNvSpPr txBox="1"/>
      </xdr:nvSpPr>
      <xdr:spPr>
        <a:xfrm>
          <a:off x="830795" y="97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7" name="テキスト ボックス 166"/>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18507</xdr:rowOff>
    </xdr:from>
    <xdr:to>
      <xdr:col>24</xdr:col>
      <xdr:colOff>62865</xdr:colOff>
      <xdr:row>78</xdr:row>
      <xdr:rowOff>70081</xdr:rowOff>
    </xdr:to>
    <xdr:cxnSp macro="">
      <xdr:nvCxnSpPr>
        <xdr:cNvPr id="171" name="直線コネクタ 170"/>
        <xdr:cNvCxnSpPr/>
      </xdr:nvCxnSpPr>
      <xdr:spPr>
        <a:xfrm flipV="1">
          <a:off x="4633595" y="12020007"/>
          <a:ext cx="1270" cy="1423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73908</xdr:rowOff>
    </xdr:from>
    <xdr:ext cx="599010" cy="259045"/>
    <xdr:sp macro="" textlink="">
      <xdr:nvSpPr>
        <xdr:cNvPr id="172" name="民生費最小値テキスト"/>
        <xdr:cNvSpPr txBox="1"/>
      </xdr:nvSpPr>
      <xdr:spPr>
        <a:xfrm>
          <a:off x="4686300" y="1344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70081</xdr:rowOff>
    </xdr:from>
    <xdr:to>
      <xdr:col>24</xdr:col>
      <xdr:colOff>152400</xdr:colOff>
      <xdr:row>78</xdr:row>
      <xdr:rowOff>70081</xdr:rowOff>
    </xdr:to>
    <xdr:cxnSp macro="">
      <xdr:nvCxnSpPr>
        <xdr:cNvPr id="173" name="直線コネクタ 172"/>
        <xdr:cNvCxnSpPr/>
      </xdr:nvCxnSpPr>
      <xdr:spPr>
        <a:xfrm>
          <a:off x="4546600" y="1344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136634</xdr:rowOff>
    </xdr:from>
    <xdr:ext cx="599010" cy="259045"/>
    <xdr:sp macro="" textlink="">
      <xdr:nvSpPr>
        <xdr:cNvPr id="174" name="民生費最大値テキスト"/>
        <xdr:cNvSpPr txBox="1"/>
      </xdr:nvSpPr>
      <xdr:spPr>
        <a:xfrm>
          <a:off x="4686300" y="1179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18507</xdr:rowOff>
    </xdr:from>
    <xdr:to>
      <xdr:col>24</xdr:col>
      <xdr:colOff>152400</xdr:colOff>
      <xdr:row>70</xdr:row>
      <xdr:rowOff>18507</xdr:rowOff>
    </xdr:to>
    <xdr:cxnSp macro="">
      <xdr:nvCxnSpPr>
        <xdr:cNvPr id="175" name="直線コネクタ 174"/>
        <xdr:cNvCxnSpPr/>
      </xdr:nvCxnSpPr>
      <xdr:spPr>
        <a:xfrm>
          <a:off x="4546600" y="1202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31621</xdr:rowOff>
    </xdr:from>
    <xdr:to>
      <xdr:col>24</xdr:col>
      <xdr:colOff>63500</xdr:colOff>
      <xdr:row>77</xdr:row>
      <xdr:rowOff>32096</xdr:rowOff>
    </xdr:to>
    <xdr:cxnSp macro="">
      <xdr:nvCxnSpPr>
        <xdr:cNvPr id="176" name="直線コネクタ 175"/>
        <xdr:cNvCxnSpPr/>
      </xdr:nvCxnSpPr>
      <xdr:spPr>
        <a:xfrm flipV="1">
          <a:off x="3797300" y="13233271"/>
          <a:ext cx="8382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13645</xdr:rowOff>
    </xdr:from>
    <xdr:ext cx="599010" cy="259045"/>
    <xdr:sp macro="" textlink="">
      <xdr:nvSpPr>
        <xdr:cNvPr id="177" name="民生費平均値テキスト"/>
        <xdr:cNvSpPr txBox="1"/>
      </xdr:nvSpPr>
      <xdr:spPr>
        <a:xfrm>
          <a:off x="4686300" y="13215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35218</xdr:rowOff>
    </xdr:from>
    <xdr:to>
      <xdr:col>24</xdr:col>
      <xdr:colOff>114300</xdr:colOff>
      <xdr:row>77</xdr:row>
      <xdr:rowOff>136818</xdr:rowOff>
    </xdr:to>
    <xdr:sp macro="" textlink="">
      <xdr:nvSpPr>
        <xdr:cNvPr id="178" name="フローチャート: 判断 177"/>
        <xdr:cNvSpPr/>
      </xdr:nvSpPr>
      <xdr:spPr>
        <a:xfrm>
          <a:off x="4584700" y="1323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32096</xdr:rowOff>
    </xdr:from>
    <xdr:to>
      <xdr:col>19</xdr:col>
      <xdr:colOff>177800</xdr:colOff>
      <xdr:row>77</xdr:row>
      <xdr:rowOff>104642</xdr:rowOff>
    </xdr:to>
    <xdr:cxnSp macro="">
      <xdr:nvCxnSpPr>
        <xdr:cNvPr id="179" name="直線コネクタ 178"/>
        <xdr:cNvCxnSpPr/>
      </xdr:nvCxnSpPr>
      <xdr:spPr>
        <a:xfrm flipV="1">
          <a:off x="2908300" y="13233746"/>
          <a:ext cx="889000" cy="7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50381</xdr:rowOff>
    </xdr:from>
    <xdr:to>
      <xdr:col>20</xdr:col>
      <xdr:colOff>38100</xdr:colOff>
      <xdr:row>77</xdr:row>
      <xdr:rowOff>151981</xdr:rowOff>
    </xdr:to>
    <xdr:sp macro="" textlink="">
      <xdr:nvSpPr>
        <xdr:cNvPr id="180" name="フローチャート: 判断 179"/>
        <xdr:cNvSpPr/>
      </xdr:nvSpPr>
      <xdr:spPr>
        <a:xfrm>
          <a:off x="37465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143108</xdr:rowOff>
    </xdr:from>
    <xdr:ext cx="599010" cy="259045"/>
    <xdr:sp macro="" textlink="">
      <xdr:nvSpPr>
        <xdr:cNvPr id="181" name="テキスト ボックス 180"/>
        <xdr:cNvSpPr txBox="1"/>
      </xdr:nvSpPr>
      <xdr:spPr>
        <a:xfrm>
          <a:off x="3497795" y="1334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104642</xdr:rowOff>
    </xdr:from>
    <xdr:to>
      <xdr:col>15</xdr:col>
      <xdr:colOff>50800</xdr:colOff>
      <xdr:row>77</xdr:row>
      <xdr:rowOff>113547</xdr:rowOff>
    </xdr:to>
    <xdr:cxnSp macro="">
      <xdr:nvCxnSpPr>
        <xdr:cNvPr id="182" name="直線コネクタ 181"/>
        <xdr:cNvCxnSpPr/>
      </xdr:nvCxnSpPr>
      <xdr:spPr>
        <a:xfrm flipV="1">
          <a:off x="2019300" y="13306292"/>
          <a:ext cx="889000" cy="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32810</xdr:rowOff>
    </xdr:from>
    <xdr:to>
      <xdr:col>15</xdr:col>
      <xdr:colOff>101600</xdr:colOff>
      <xdr:row>77</xdr:row>
      <xdr:rowOff>134410</xdr:rowOff>
    </xdr:to>
    <xdr:sp macro="" textlink="">
      <xdr:nvSpPr>
        <xdr:cNvPr id="183" name="フローチャート: 判断 182"/>
        <xdr:cNvSpPr/>
      </xdr:nvSpPr>
      <xdr:spPr>
        <a:xfrm>
          <a:off x="2857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150937</xdr:rowOff>
    </xdr:from>
    <xdr:ext cx="599010" cy="259045"/>
    <xdr:sp macro="" textlink="">
      <xdr:nvSpPr>
        <xdr:cNvPr id="184" name="テキスト ボックス 183"/>
        <xdr:cNvSpPr txBox="1"/>
      </xdr:nvSpPr>
      <xdr:spPr>
        <a:xfrm>
          <a:off x="2608795" y="1300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95867</xdr:rowOff>
    </xdr:from>
    <xdr:to>
      <xdr:col>10</xdr:col>
      <xdr:colOff>114300</xdr:colOff>
      <xdr:row>77</xdr:row>
      <xdr:rowOff>113547</xdr:rowOff>
    </xdr:to>
    <xdr:cxnSp macro="">
      <xdr:nvCxnSpPr>
        <xdr:cNvPr id="185" name="直線コネクタ 184"/>
        <xdr:cNvCxnSpPr/>
      </xdr:nvCxnSpPr>
      <xdr:spPr>
        <a:xfrm>
          <a:off x="1130300" y="13297517"/>
          <a:ext cx="889000" cy="1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38067</xdr:rowOff>
    </xdr:from>
    <xdr:to>
      <xdr:col>10</xdr:col>
      <xdr:colOff>165100</xdr:colOff>
      <xdr:row>77</xdr:row>
      <xdr:rowOff>139667</xdr:rowOff>
    </xdr:to>
    <xdr:sp macro="" textlink="">
      <xdr:nvSpPr>
        <xdr:cNvPr id="186" name="フローチャート: 判断 185"/>
        <xdr:cNvSpPr/>
      </xdr:nvSpPr>
      <xdr:spPr>
        <a:xfrm>
          <a:off x="1968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156194</xdr:rowOff>
    </xdr:from>
    <xdr:ext cx="599010" cy="259045"/>
    <xdr:sp macro="" textlink="">
      <xdr:nvSpPr>
        <xdr:cNvPr id="187" name="テキスト ボックス 186"/>
        <xdr:cNvSpPr txBox="1"/>
      </xdr:nvSpPr>
      <xdr:spPr>
        <a:xfrm>
          <a:off x="1719795" y="130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91115</xdr:rowOff>
    </xdr:from>
    <xdr:to>
      <xdr:col>6</xdr:col>
      <xdr:colOff>38100</xdr:colOff>
      <xdr:row>78</xdr:row>
      <xdr:rowOff>21265</xdr:rowOff>
    </xdr:to>
    <xdr:sp macro="" textlink="">
      <xdr:nvSpPr>
        <xdr:cNvPr id="188" name="フローチャート: 判断 187"/>
        <xdr:cNvSpPr/>
      </xdr:nvSpPr>
      <xdr:spPr>
        <a:xfrm>
          <a:off x="1079500" y="1329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12392</xdr:rowOff>
    </xdr:from>
    <xdr:ext cx="599010" cy="259045"/>
    <xdr:sp macro="" textlink="">
      <xdr:nvSpPr>
        <xdr:cNvPr id="189" name="テキスト ボックス 188"/>
        <xdr:cNvSpPr txBox="1"/>
      </xdr:nvSpPr>
      <xdr:spPr>
        <a:xfrm>
          <a:off x="830795" y="1338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152271</xdr:rowOff>
    </xdr:from>
    <xdr:to>
      <xdr:col>24</xdr:col>
      <xdr:colOff>114300</xdr:colOff>
      <xdr:row>77</xdr:row>
      <xdr:rowOff>82421</xdr:rowOff>
    </xdr:to>
    <xdr:sp macro="" textlink="">
      <xdr:nvSpPr>
        <xdr:cNvPr id="195" name="楕円 194"/>
        <xdr:cNvSpPr/>
      </xdr:nvSpPr>
      <xdr:spPr>
        <a:xfrm>
          <a:off x="4584700" y="1318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3698</xdr:rowOff>
    </xdr:from>
    <xdr:ext cx="599010" cy="259045"/>
    <xdr:sp macro="" textlink="">
      <xdr:nvSpPr>
        <xdr:cNvPr id="196" name="民生費該当値テキスト"/>
        <xdr:cNvSpPr txBox="1"/>
      </xdr:nvSpPr>
      <xdr:spPr>
        <a:xfrm>
          <a:off x="4686300" y="1303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152746</xdr:rowOff>
    </xdr:from>
    <xdr:to>
      <xdr:col>20</xdr:col>
      <xdr:colOff>38100</xdr:colOff>
      <xdr:row>77</xdr:row>
      <xdr:rowOff>82896</xdr:rowOff>
    </xdr:to>
    <xdr:sp macro="" textlink="">
      <xdr:nvSpPr>
        <xdr:cNvPr id="197" name="楕円 196"/>
        <xdr:cNvSpPr/>
      </xdr:nvSpPr>
      <xdr:spPr>
        <a:xfrm>
          <a:off x="3746500" y="1318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99423</xdr:rowOff>
    </xdr:from>
    <xdr:ext cx="599010" cy="259045"/>
    <xdr:sp macro="" textlink="">
      <xdr:nvSpPr>
        <xdr:cNvPr id="198" name="テキスト ボックス 197"/>
        <xdr:cNvSpPr txBox="1"/>
      </xdr:nvSpPr>
      <xdr:spPr>
        <a:xfrm>
          <a:off x="3497795" y="12958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53842</xdr:rowOff>
    </xdr:from>
    <xdr:to>
      <xdr:col>15</xdr:col>
      <xdr:colOff>101600</xdr:colOff>
      <xdr:row>77</xdr:row>
      <xdr:rowOff>155442</xdr:rowOff>
    </xdr:to>
    <xdr:sp macro="" textlink="">
      <xdr:nvSpPr>
        <xdr:cNvPr id="199" name="楕円 198"/>
        <xdr:cNvSpPr/>
      </xdr:nvSpPr>
      <xdr:spPr>
        <a:xfrm>
          <a:off x="2857500" y="132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146569</xdr:rowOff>
    </xdr:from>
    <xdr:ext cx="599010" cy="259045"/>
    <xdr:sp macro="" textlink="">
      <xdr:nvSpPr>
        <xdr:cNvPr id="200" name="テキスト ボックス 199"/>
        <xdr:cNvSpPr txBox="1"/>
      </xdr:nvSpPr>
      <xdr:spPr>
        <a:xfrm>
          <a:off x="2608795" y="1334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62747</xdr:rowOff>
    </xdr:from>
    <xdr:to>
      <xdr:col>10</xdr:col>
      <xdr:colOff>165100</xdr:colOff>
      <xdr:row>77</xdr:row>
      <xdr:rowOff>164347</xdr:rowOff>
    </xdr:to>
    <xdr:sp macro="" textlink="">
      <xdr:nvSpPr>
        <xdr:cNvPr id="201" name="楕円 200"/>
        <xdr:cNvSpPr/>
      </xdr:nvSpPr>
      <xdr:spPr>
        <a:xfrm>
          <a:off x="1968500" y="1326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155474</xdr:rowOff>
    </xdr:from>
    <xdr:ext cx="599010" cy="259045"/>
    <xdr:sp macro="" textlink="">
      <xdr:nvSpPr>
        <xdr:cNvPr id="202" name="テキスト ボックス 201"/>
        <xdr:cNvSpPr txBox="1"/>
      </xdr:nvSpPr>
      <xdr:spPr>
        <a:xfrm>
          <a:off x="1719795" y="13357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45067</xdr:rowOff>
    </xdr:from>
    <xdr:to>
      <xdr:col>6</xdr:col>
      <xdr:colOff>38100</xdr:colOff>
      <xdr:row>77</xdr:row>
      <xdr:rowOff>146667</xdr:rowOff>
    </xdr:to>
    <xdr:sp macro="" textlink="">
      <xdr:nvSpPr>
        <xdr:cNvPr id="203" name="楕円 202"/>
        <xdr:cNvSpPr/>
      </xdr:nvSpPr>
      <xdr:spPr>
        <a:xfrm>
          <a:off x="1079500" y="1324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163194</xdr:rowOff>
    </xdr:from>
    <xdr:ext cx="599010" cy="259045"/>
    <xdr:sp macro="" textlink="">
      <xdr:nvSpPr>
        <xdr:cNvPr id="204" name="テキスト ボックス 203"/>
        <xdr:cNvSpPr txBox="1"/>
      </xdr:nvSpPr>
      <xdr:spPr>
        <a:xfrm>
          <a:off x="830795" y="1302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146777</xdr:rowOff>
    </xdr:from>
    <xdr:to>
      <xdr:col>24</xdr:col>
      <xdr:colOff>62865</xdr:colOff>
      <xdr:row>99</xdr:row>
      <xdr:rowOff>597</xdr:rowOff>
    </xdr:to>
    <xdr:cxnSp macro="">
      <xdr:nvCxnSpPr>
        <xdr:cNvPr id="230" name="直線コネクタ 229"/>
        <xdr:cNvCxnSpPr/>
      </xdr:nvCxnSpPr>
      <xdr:spPr>
        <a:xfrm flipV="1">
          <a:off x="4633595" y="15405827"/>
          <a:ext cx="1270" cy="156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4424</xdr:rowOff>
    </xdr:from>
    <xdr:ext cx="534377" cy="259045"/>
    <xdr:sp macro="" textlink="">
      <xdr:nvSpPr>
        <xdr:cNvPr id="231" name="衛生費最小値テキスト"/>
        <xdr:cNvSpPr txBox="1"/>
      </xdr:nvSpPr>
      <xdr:spPr>
        <a:xfrm>
          <a:off x="4686300" y="1697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597</xdr:rowOff>
    </xdr:from>
    <xdr:to>
      <xdr:col>24</xdr:col>
      <xdr:colOff>152400</xdr:colOff>
      <xdr:row>99</xdr:row>
      <xdr:rowOff>597</xdr:rowOff>
    </xdr:to>
    <xdr:cxnSp macro="">
      <xdr:nvCxnSpPr>
        <xdr:cNvPr id="232" name="直線コネクタ 231"/>
        <xdr:cNvCxnSpPr/>
      </xdr:nvCxnSpPr>
      <xdr:spPr>
        <a:xfrm>
          <a:off x="4546600" y="1697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93454</xdr:rowOff>
    </xdr:from>
    <xdr:ext cx="599010" cy="259045"/>
    <xdr:sp macro="" textlink="">
      <xdr:nvSpPr>
        <xdr:cNvPr id="233" name="衛生費最大値テキスト"/>
        <xdr:cNvSpPr txBox="1"/>
      </xdr:nvSpPr>
      <xdr:spPr>
        <a:xfrm>
          <a:off x="4686300" y="1518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146777</xdr:rowOff>
    </xdr:from>
    <xdr:to>
      <xdr:col>24</xdr:col>
      <xdr:colOff>152400</xdr:colOff>
      <xdr:row>89</xdr:row>
      <xdr:rowOff>146777</xdr:rowOff>
    </xdr:to>
    <xdr:cxnSp macro="">
      <xdr:nvCxnSpPr>
        <xdr:cNvPr id="234" name="直線コネクタ 233"/>
        <xdr:cNvCxnSpPr/>
      </xdr:nvCxnSpPr>
      <xdr:spPr>
        <a:xfrm>
          <a:off x="4546600" y="1540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152054</xdr:rowOff>
    </xdr:from>
    <xdr:to>
      <xdr:col>24</xdr:col>
      <xdr:colOff>63500</xdr:colOff>
      <xdr:row>98</xdr:row>
      <xdr:rowOff>36582</xdr:rowOff>
    </xdr:to>
    <xdr:cxnSp macro="">
      <xdr:nvCxnSpPr>
        <xdr:cNvPr id="235" name="直線コネクタ 234"/>
        <xdr:cNvCxnSpPr/>
      </xdr:nvCxnSpPr>
      <xdr:spPr>
        <a:xfrm flipV="1">
          <a:off x="3797300" y="16782704"/>
          <a:ext cx="838200" cy="5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45319</xdr:rowOff>
    </xdr:from>
    <xdr:ext cx="599010" cy="259045"/>
    <xdr:sp macro="" textlink="">
      <xdr:nvSpPr>
        <xdr:cNvPr id="236" name="衛生費平均値テキスト"/>
        <xdr:cNvSpPr txBox="1"/>
      </xdr:nvSpPr>
      <xdr:spPr>
        <a:xfrm>
          <a:off x="4686300" y="165045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22442</xdr:rowOff>
    </xdr:from>
    <xdr:to>
      <xdr:col>24</xdr:col>
      <xdr:colOff>114300</xdr:colOff>
      <xdr:row>97</xdr:row>
      <xdr:rowOff>124042</xdr:rowOff>
    </xdr:to>
    <xdr:sp macro="" textlink="">
      <xdr:nvSpPr>
        <xdr:cNvPr id="237" name="フローチャート: 判断 236"/>
        <xdr:cNvSpPr/>
      </xdr:nvSpPr>
      <xdr:spPr>
        <a:xfrm>
          <a:off x="45847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126552</xdr:rowOff>
    </xdr:from>
    <xdr:to>
      <xdr:col>19</xdr:col>
      <xdr:colOff>177800</xdr:colOff>
      <xdr:row>98</xdr:row>
      <xdr:rowOff>36582</xdr:rowOff>
    </xdr:to>
    <xdr:cxnSp macro="">
      <xdr:nvCxnSpPr>
        <xdr:cNvPr id="238" name="直線コネクタ 237"/>
        <xdr:cNvCxnSpPr/>
      </xdr:nvCxnSpPr>
      <xdr:spPr>
        <a:xfrm>
          <a:off x="2908300" y="16757202"/>
          <a:ext cx="889000" cy="8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50691</xdr:rowOff>
    </xdr:from>
    <xdr:to>
      <xdr:col>20</xdr:col>
      <xdr:colOff>38100</xdr:colOff>
      <xdr:row>97</xdr:row>
      <xdr:rowOff>152291</xdr:rowOff>
    </xdr:to>
    <xdr:sp macro="" textlink="">
      <xdr:nvSpPr>
        <xdr:cNvPr id="239" name="フローチャート: 判断 238"/>
        <xdr:cNvSpPr/>
      </xdr:nvSpPr>
      <xdr:spPr>
        <a:xfrm>
          <a:off x="3746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168818</xdr:rowOff>
    </xdr:from>
    <xdr:ext cx="599010" cy="259045"/>
    <xdr:sp macro="" textlink="">
      <xdr:nvSpPr>
        <xdr:cNvPr id="240" name="テキスト ボックス 239"/>
        <xdr:cNvSpPr txBox="1"/>
      </xdr:nvSpPr>
      <xdr:spPr>
        <a:xfrm>
          <a:off x="3497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126552</xdr:rowOff>
    </xdr:from>
    <xdr:to>
      <xdr:col>15</xdr:col>
      <xdr:colOff>50800</xdr:colOff>
      <xdr:row>98</xdr:row>
      <xdr:rowOff>36641</xdr:rowOff>
    </xdr:to>
    <xdr:cxnSp macro="">
      <xdr:nvCxnSpPr>
        <xdr:cNvPr id="241" name="直線コネクタ 240"/>
        <xdr:cNvCxnSpPr/>
      </xdr:nvCxnSpPr>
      <xdr:spPr>
        <a:xfrm flipV="1">
          <a:off x="2019300" y="16757202"/>
          <a:ext cx="889000" cy="8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27260</xdr:rowOff>
    </xdr:from>
    <xdr:to>
      <xdr:col>15</xdr:col>
      <xdr:colOff>101600</xdr:colOff>
      <xdr:row>97</xdr:row>
      <xdr:rowOff>128860</xdr:rowOff>
    </xdr:to>
    <xdr:sp macro="" textlink="">
      <xdr:nvSpPr>
        <xdr:cNvPr id="242" name="フローチャート: 判断 241"/>
        <xdr:cNvSpPr/>
      </xdr:nvSpPr>
      <xdr:spPr>
        <a:xfrm>
          <a:off x="2857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145387</xdr:rowOff>
    </xdr:from>
    <xdr:ext cx="599010" cy="259045"/>
    <xdr:sp macro="" textlink="">
      <xdr:nvSpPr>
        <xdr:cNvPr id="243" name="テキスト ボックス 242"/>
        <xdr:cNvSpPr txBox="1"/>
      </xdr:nvSpPr>
      <xdr:spPr>
        <a:xfrm>
          <a:off x="2608795" y="1643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36641</xdr:rowOff>
    </xdr:from>
    <xdr:to>
      <xdr:col>10</xdr:col>
      <xdr:colOff>114300</xdr:colOff>
      <xdr:row>98</xdr:row>
      <xdr:rowOff>47016</xdr:rowOff>
    </xdr:to>
    <xdr:cxnSp macro="">
      <xdr:nvCxnSpPr>
        <xdr:cNvPr id="244" name="直線コネクタ 243"/>
        <xdr:cNvCxnSpPr/>
      </xdr:nvCxnSpPr>
      <xdr:spPr>
        <a:xfrm flipV="1">
          <a:off x="1130300" y="16838741"/>
          <a:ext cx="889000" cy="1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33269</xdr:rowOff>
    </xdr:from>
    <xdr:to>
      <xdr:col>10</xdr:col>
      <xdr:colOff>165100</xdr:colOff>
      <xdr:row>97</xdr:row>
      <xdr:rowOff>134869</xdr:rowOff>
    </xdr:to>
    <xdr:sp macro="" textlink="">
      <xdr:nvSpPr>
        <xdr:cNvPr id="245" name="フローチャート: 判断 244"/>
        <xdr:cNvSpPr/>
      </xdr:nvSpPr>
      <xdr:spPr>
        <a:xfrm>
          <a:off x="1968500" y="166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151396</xdr:rowOff>
    </xdr:from>
    <xdr:ext cx="599010" cy="259045"/>
    <xdr:sp macro="" textlink="">
      <xdr:nvSpPr>
        <xdr:cNvPr id="246" name="テキスト ボックス 245"/>
        <xdr:cNvSpPr txBox="1"/>
      </xdr:nvSpPr>
      <xdr:spPr>
        <a:xfrm>
          <a:off x="1719795" y="1643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117328</xdr:rowOff>
    </xdr:from>
    <xdr:to>
      <xdr:col>6</xdr:col>
      <xdr:colOff>38100</xdr:colOff>
      <xdr:row>98</xdr:row>
      <xdr:rowOff>47478</xdr:rowOff>
    </xdr:to>
    <xdr:sp macro="" textlink="">
      <xdr:nvSpPr>
        <xdr:cNvPr id="247" name="フローチャート: 判断 246"/>
        <xdr:cNvSpPr/>
      </xdr:nvSpPr>
      <xdr:spPr>
        <a:xfrm>
          <a:off x="1079500" y="1674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64005</xdr:rowOff>
    </xdr:from>
    <xdr:ext cx="534377" cy="259045"/>
    <xdr:sp macro="" textlink="">
      <xdr:nvSpPr>
        <xdr:cNvPr id="248" name="テキスト ボックス 247"/>
        <xdr:cNvSpPr txBox="1"/>
      </xdr:nvSpPr>
      <xdr:spPr>
        <a:xfrm>
          <a:off x="863111" y="1652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101254</xdr:rowOff>
    </xdr:from>
    <xdr:to>
      <xdr:col>24</xdr:col>
      <xdr:colOff>114300</xdr:colOff>
      <xdr:row>98</xdr:row>
      <xdr:rowOff>31404</xdr:rowOff>
    </xdr:to>
    <xdr:sp macro="" textlink="">
      <xdr:nvSpPr>
        <xdr:cNvPr id="254" name="楕円 253"/>
        <xdr:cNvSpPr/>
      </xdr:nvSpPr>
      <xdr:spPr>
        <a:xfrm>
          <a:off x="4584700" y="1673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79681</xdr:rowOff>
    </xdr:from>
    <xdr:ext cx="534377" cy="259045"/>
    <xdr:sp macro="" textlink="">
      <xdr:nvSpPr>
        <xdr:cNvPr id="255" name="衛生費該当値テキスト"/>
        <xdr:cNvSpPr txBox="1"/>
      </xdr:nvSpPr>
      <xdr:spPr>
        <a:xfrm>
          <a:off x="4686300" y="1671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157232</xdr:rowOff>
    </xdr:from>
    <xdr:to>
      <xdr:col>20</xdr:col>
      <xdr:colOff>38100</xdr:colOff>
      <xdr:row>98</xdr:row>
      <xdr:rowOff>87382</xdr:rowOff>
    </xdr:to>
    <xdr:sp macro="" textlink="">
      <xdr:nvSpPr>
        <xdr:cNvPr id="256" name="楕円 255"/>
        <xdr:cNvSpPr/>
      </xdr:nvSpPr>
      <xdr:spPr>
        <a:xfrm>
          <a:off x="3746500" y="1678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78509</xdr:rowOff>
    </xdr:from>
    <xdr:ext cx="534377" cy="259045"/>
    <xdr:sp macro="" textlink="">
      <xdr:nvSpPr>
        <xdr:cNvPr id="257" name="テキスト ボックス 256"/>
        <xdr:cNvSpPr txBox="1"/>
      </xdr:nvSpPr>
      <xdr:spPr>
        <a:xfrm>
          <a:off x="3530111" y="1688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75752</xdr:rowOff>
    </xdr:from>
    <xdr:to>
      <xdr:col>15</xdr:col>
      <xdr:colOff>101600</xdr:colOff>
      <xdr:row>98</xdr:row>
      <xdr:rowOff>5902</xdr:rowOff>
    </xdr:to>
    <xdr:sp macro="" textlink="">
      <xdr:nvSpPr>
        <xdr:cNvPr id="258" name="楕円 257"/>
        <xdr:cNvSpPr/>
      </xdr:nvSpPr>
      <xdr:spPr>
        <a:xfrm>
          <a:off x="2857500" y="1670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168479</xdr:rowOff>
    </xdr:from>
    <xdr:ext cx="534377" cy="259045"/>
    <xdr:sp macro="" textlink="">
      <xdr:nvSpPr>
        <xdr:cNvPr id="259" name="テキスト ボックス 258"/>
        <xdr:cNvSpPr txBox="1"/>
      </xdr:nvSpPr>
      <xdr:spPr>
        <a:xfrm>
          <a:off x="2641111" y="1679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157291</xdr:rowOff>
    </xdr:from>
    <xdr:to>
      <xdr:col>10</xdr:col>
      <xdr:colOff>165100</xdr:colOff>
      <xdr:row>98</xdr:row>
      <xdr:rowOff>87441</xdr:rowOff>
    </xdr:to>
    <xdr:sp macro="" textlink="">
      <xdr:nvSpPr>
        <xdr:cNvPr id="260" name="楕円 259"/>
        <xdr:cNvSpPr/>
      </xdr:nvSpPr>
      <xdr:spPr>
        <a:xfrm>
          <a:off x="1968500" y="1678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78568</xdr:rowOff>
    </xdr:from>
    <xdr:ext cx="534377" cy="259045"/>
    <xdr:sp macro="" textlink="">
      <xdr:nvSpPr>
        <xdr:cNvPr id="261" name="テキスト ボックス 260"/>
        <xdr:cNvSpPr txBox="1"/>
      </xdr:nvSpPr>
      <xdr:spPr>
        <a:xfrm>
          <a:off x="1752111" y="1688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167666</xdr:rowOff>
    </xdr:from>
    <xdr:to>
      <xdr:col>6</xdr:col>
      <xdr:colOff>38100</xdr:colOff>
      <xdr:row>98</xdr:row>
      <xdr:rowOff>97816</xdr:rowOff>
    </xdr:to>
    <xdr:sp macro="" textlink="">
      <xdr:nvSpPr>
        <xdr:cNvPr id="262" name="楕円 261"/>
        <xdr:cNvSpPr/>
      </xdr:nvSpPr>
      <xdr:spPr>
        <a:xfrm>
          <a:off x="1079500" y="1679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88943</xdr:rowOff>
    </xdr:from>
    <xdr:ext cx="534377" cy="259045"/>
    <xdr:sp macro="" textlink="">
      <xdr:nvSpPr>
        <xdr:cNvPr id="263" name="テキスト ボックス 262"/>
        <xdr:cNvSpPr txBox="1"/>
      </xdr:nvSpPr>
      <xdr:spPr>
        <a:xfrm>
          <a:off x="863111" y="1689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90297</xdr:rowOff>
    </xdr:from>
    <xdr:to>
      <xdr:col>54</xdr:col>
      <xdr:colOff>189865</xdr:colOff>
      <xdr:row>39</xdr:row>
      <xdr:rowOff>44450</xdr:rowOff>
    </xdr:to>
    <xdr:cxnSp macro="">
      <xdr:nvCxnSpPr>
        <xdr:cNvPr id="287" name="直線コネクタ 286"/>
        <xdr:cNvCxnSpPr/>
      </xdr:nvCxnSpPr>
      <xdr:spPr>
        <a:xfrm flipV="1">
          <a:off x="10475595" y="5405247"/>
          <a:ext cx="1270" cy="132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36974</xdr:rowOff>
    </xdr:from>
    <xdr:ext cx="534377" cy="259045"/>
    <xdr:sp macro="" textlink="">
      <xdr:nvSpPr>
        <xdr:cNvPr id="290" name="労働費最大値テキスト"/>
        <xdr:cNvSpPr txBox="1"/>
      </xdr:nvSpPr>
      <xdr:spPr>
        <a:xfrm>
          <a:off x="10528300" y="518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90297</xdr:rowOff>
    </xdr:from>
    <xdr:to>
      <xdr:col>55</xdr:col>
      <xdr:colOff>88900</xdr:colOff>
      <xdr:row>31</xdr:row>
      <xdr:rowOff>90297</xdr:rowOff>
    </xdr:to>
    <xdr:cxnSp macro="">
      <xdr:nvCxnSpPr>
        <xdr:cNvPr id="291" name="直線コネクタ 290"/>
        <xdr:cNvCxnSpPr/>
      </xdr:nvCxnSpPr>
      <xdr:spPr>
        <a:xfrm>
          <a:off x="10388600" y="540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116349</xdr:rowOff>
    </xdr:from>
    <xdr:ext cx="378565" cy="259045"/>
    <xdr:sp macro="" textlink="">
      <xdr:nvSpPr>
        <xdr:cNvPr id="293" name="労働費平均値テキスト"/>
        <xdr:cNvSpPr txBox="1"/>
      </xdr:nvSpPr>
      <xdr:spPr>
        <a:xfrm>
          <a:off x="10528300" y="64599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93472</xdr:rowOff>
    </xdr:from>
    <xdr:to>
      <xdr:col>55</xdr:col>
      <xdr:colOff>50800</xdr:colOff>
      <xdr:row>39</xdr:row>
      <xdr:rowOff>23622</xdr:rowOff>
    </xdr:to>
    <xdr:sp macro="" textlink="">
      <xdr:nvSpPr>
        <xdr:cNvPr id="294" name="フローチャート: 判断 293"/>
        <xdr:cNvSpPr/>
      </xdr:nvSpPr>
      <xdr:spPr>
        <a:xfrm>
          <a:off x="104267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98171</xdr:rowOff>
    </xdr:from>
    <xdr:to>
      <xdr:col>50</xdr:col>
      <xdr:colOff>165100</xdr:colOff>
      <xdr:row>39</xdr:row>
      <xdr:rowOff>28321</xdr:rowOff>
    </xdr:to>
    <xdr:sp macro="" textlink="">
      <xdr:nvSpPr>
        <xdr:cNvPr id="296" name="フローチャート: 判断 295"/>
        <xdr:cNvSpPr/>
      </xdr:nvSpPr>
      <xdr:spPr>
        <a:xfrm>
          <a:off x="9588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44848</xdr:rowOff>
    </xdr:from>
    <xdr:ext cx="378565" cy="259045"/>
    <xdr:sp macro="" textlink="">
      <xdr:nvSpPr>
        <xdr:cNvPr id="297" name="テキスト ボックス 296"/>
        <xdr:cNvSpPr txBox="1"/>
      </xdr:nvSpPr>
      <xdr:spPr>
        <a:xfrm>
          <a:off x="9450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97663</xdr:rowOff>
    </xdr:from>
    <xdr:to>
      <xdr:col>46</xdr:col>
      <xdr:colOff>38100</xdr:colOff>
      <xdr:row>39</xdr:row>
      <xdr:rowOff>27813</xdr:rowOff>
    </xdr:to>
    <xdr:sp macro="" textlink="">
      <xdr:nvSpPr>
        <xdr:cNvPr id="299" name="フローチャート: 判断 298"/>
        <xdr:cNvSpPr/>
      </xdr:nvSpPr>
      <xdr:spPr>
        <a:xfrm>
          <a:off x="8699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44340</xdr:rowOff>
    </xdr:from>
    <xdr:ext cx="378565" cy="259045"/>
    <xdr:sp macro="" textlink="">
      <xdr:nvSpPr>
        <xdr:cNvPr id="300" name="テキスト ボックス 299"/>
        <xdr:cNvSpPr txBox="1"/>
      </xdr:nvSpPr>
      <xdr:spPr>
        <a:xfrm>
          <a:off x="8561017" y="638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163830</xdr:rowOff>
    </xdr:from>
    <xdr:to>
      <xdr:col>41</xdr:col>
      <xdr:colOff>101600</xdr:colOff>
      <xdr:row>38</xdr:row>
      <xdr:rowOff>93980</xdr:rowOff>
    </xdr:to>
    <xdr:sp macro="" textlink="">
      <xdr:nvSpPr>
        <xdr:cNvPr id="302" name="フローチャート: 判断 301"/>
        <xdr:cNvSpPr/>
      </xdr:nvSpPr>
      <xdr:spPr>
        <a:xfrm>
          <a:off x="7810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110507</xdr:rowOff>
    </xdr:from>
    <xdr:ext cx="469744" cy="259045"/>
    <xdr:sp macro="" textlink="">
      <xdr:nvSpPr>
        <xdr:cNvPr id="303" name="テキスト ボックス 302"/>
        <xdr:cNvSpPr txBox="1"/>
      </xdr:nvSpPr>
      <xdr:spPr>
        <a:xfrm>
          <a:off x="7626428" y="628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3937</xdr:rowOff>
    </xdr:from>
    <xdr:to>
      <xdr:col>36</xdr:col>
      <xdr:colOff>165100</xdr:colOff>
      <xdr:row>37</xdr:row>
      <xdr:rowOff>105537</xdr:rowOff>
    </xdr:to>
    <xdr:sp macro="" textlink="">
      <xdr:nvSpPr>
        <xdr:cNvPr id="304" name="フローチャート: 判断 303"/>
        <xdr:cNvSpPr/>
      </xdr:nvSpPr>
      <xdr:spPr>
        <a:xfrm>
          <a:off x="6921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122064</xdr:rowOff>
    </xdr:from>
    <xdr:ext cx="469744" cy="259045"/>
    <xdr:sp macro="" textlink="">
      <xdr:nvSpPr>
        <xdr:cNvPr id="305" name="テキスト ボックス 304"/>
        <xdr:cNvSpPr txBox="1"/>
      </xdr:nvSpPr>
      <xdr:spPr>
        <a:xfrm>
          <a:off x="6737428" y="612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0" name="テキスト ボックス 339"/>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76435</xdr:rowOff>
    </xdr:from>
    <xdr:to>
      <xdr:col>54</xdr:col>
      <xdr:colOff>189865</xdr:colOff>
      <xdr:row>59</xdr:row>
      <xdr:rowOff>17046</xdr:rowOff>
    </xdr:to>
    <xdr:cxnSp macro="">
      <xdr:nvCxnSpPr>
        <xdr:cNvPr id="344" name="直線コネクタ 343"/>
        <xdr:cNvCxnSpPr/>
      </xdr:nvCxnSpPr>
      <xdr:spPr>
        <a:xfrm flipV="1">
          <a:off x="10475595" y="8648935"/>
          <a:ext cx="1270" cy="1483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20873</xdr:rowOff>
    </xdr:from>
    <xdr:ext cx="534377" cy="259045"/>
    <xdr:sp macro="" textlink="">
      <xdr:nvSpPr>
        <xdr:cNvPr id="345" name="農林水産業費最小値テキスト"/>
        <xdr:cNvSpPr txBox="1"/>
      </xdr:nvSpPr>
      <xdr:spPr>
        <a:xfrm>
          <a:off x="10528300" y="1013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17046</xdr:rowOff>
    </xdr:from>
    <xdr:to>
      <xdr:col>55</xdr:col>
      <xdr:colOff>88900</xdr:colOff>
      <xdr:row>59</xdr:row>
      <xdr:rowOff>17046</xdr:rowOff>
    </xdr:to>
    <xdr:cxnSp macro="">
      <xdr:nvCxnSpPr>
        <xdr:cNvPr id="346" name="直線コネクタ 345"/>
        <xdr:cNvCxnSpPr/>
      </xdr:nvCxnSpPr>
      <xdr:spPr>
        <a:xfrm>
          <a:off x="10388600" y="1013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23112</xdr:rowOff>
    </xdr:from>
    <xdr:ext cx="690189" cy="259045"/>
    <xdr:sp macro="" textlink="">
      <xdr:nvSpPr>
        <xdr:cNvPr id="347" name="農林水産業費最大値テキスト"/>
        <xdr:cNvSpPr txBox="1"/>
      </xdr:nvSpPr>
      <xdr:spPr>
        <a:xfrm>
          <a:off x="10528300" y="84241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1,189,815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76435</xdr:rowOff>
    </xdr:from>
    <xdr:to>
      <xdr:col>55</xdr:col>
      <xdr:colOff>88900</xdr:colOff>
      <xdr:row>50</xdr:row>
      <xdr:rowOff>76435</xdr:rowOff>
    </xdr:to>
    <xdr:cxnSp macro="">
      <xdr:nvCxnSpPr>
        <xdr:cNvPr id="348" name="直線コネクタ 347"/>
        <xdr:cNvCxnSpPr/>
      </xdr:nvCxnSpPr>
      <xdr:spPr>
        <a:xfrm>
          <a:off x="10388600" y="86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96491</xdr:rowOff>
    </xdr:from>
    <xdr:to>
      <xdr:col>55</xdr:col>
      <xdr:colOff>0</xdr:colOff>
      <xdr:row>58</xdr:row>
      <xdr:rowOff>97415</xdr:rowOff>
    </xdr:to>
    <xdr:cxnSp macro="">
      <xdr:nvCxnSpPr>
        <xdr:cNvPr id="349" name="直線コネクタ 348"/>
        <xdr:cNvCxnSpPr/>
      </xdr:nvCxnSpPr>
      <xdr:spPr>
        <a:xfrm>
          <a:off x="9639300" y="10040591"/>
          <a:ext cx="8382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159557</xdr:rowOff>
    </xdr:from>
    <xdr:ext cx="599010" cy="259045"/>
    <xdr:sp macro="" textlink="">
      <xdr:nvSpPr>
        <xdr:cNvPr id="350" name="農林水産業費平均値テキスト"/>
        <xdr:cNvSpPr txBox="1"/>
      </xdr:nvSpPr>
      <xdr:spPr>
        <a:xfrm>
          <a:off x="10528300" y="9760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136680</xdr:rowOff>
    </xdr:from>
    <xdr:to>
      <xdr:col>55</xdr:col>
      <xdr:colOff>50800</xdr:colOff>
      <xdr:row>58</xdr:row>
      <xdr:rowOff>66830</xdr:rowOff>
    </xdr:to>
    <xdr:sp macro="" textlink="">
      <xdr:nvSpPr>
        <xdr:cNvPr id="351" name="フローチャート: 判断 350"/>
        <xdr:cNvSpPr/>
      </xdr:nvSpPr>
      <xdr:spPr>
        <a:xfrm>
          <a:off x="104267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75235</xdr:rowOff>
    </xdr:from>
    <xdr:to>
      <xdr:col>50</xdr:col>
      <xdr:colOff>114300</xdr:colOff>
      <xdr:row>58</xdr:row>
      <xdr:rowOff>96491</xdr:rowOff>
    </xdr:to>
    <xdr:cxnSp macro="">
      <xdr:nvCxnSpPr>
        <xdr:cNvPr id="352" name="直線コネクタ 351"/>
        <xdr:cNvCxnSpPr/>
      </xdr:nvCxnSpPr>
      <xdr:spPr>
        <a:xfrm>
          <a:off x="8750300" y="10019335"/>
          <a:ext cx="889000" cy="2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130231</xdr:rowOff>
    </xdr:from>
    <xdr:to>
      <xdr:col>50</xdr:col>
      <xdr:colOff>165100</xdr:colOff>
      <xdr:row>58</xdr:row>
      <xdr:rowOff>60381</xdr:rowOff>
    </xdr:to>
    <xdr:sp macro="" textlink="">
      <xdr:nvSpPr>
        <xdr:cNvPr id="353" name="フローチャート: 判断 352"/>
        <xdr:cNvSpPr/>
      </xdr:nvSpPr>
      <xdr:spPr>
        <a:xfrm>
          <a:off x="9588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76908</xdr:rowOff>
    </xdr:from>
    <xdr:ext cx="599010" cy="259045"/>
    <xdr:sp macro="" textlink="">
      <xdr:nvSpPr>
        <xdr:cNvPr id="354" name="テキスト ボックス 353"/>
        <xdr:cNvSpPr txBox="1"/>
      </xdr:nvSpPr>
      <xdr:spPr>
        <a:xfrm>
          <a:off x="9339795" y="967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75235</xdr:rowOff>
    </xdr:from>
    <xdr:to>
      <xdr:col>45</xdr:col>
      <xdr:colOff>177800</xdr:colOff>
      <xdr:row>58</xdr:row>
      <xdr:rowOff>120909</xdr:rowOff>
    </xdr:to>
    <xdr:cxnSp macro="">
      <xdr:nvCxnSpPr>
        <xdr:cNvPr id="355" name="直線コネクタ 354"/>
        <xdr:cNvCxnSpPr/>
      </xdr:nvCxnSpPr>
      <xdr:spPr>
        <a:xfrm flipV="1">
          <a:off x="7861300" y="10019335"/>
          <a:ext cx="889000" cy="4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118786</xdr:rowOff>
    </xdr:from>
    <xdr:to>
      <xdr:col>46</xdr:col>
      <xdr:colOff>38100</xdr:colOff>
      <xdr:row>58</xdr:row>
      <xdr:rowOff>48936</xdr:rowOff>
    </xdr:to>
    <xdr:sp macro="" textlink="">
      <xdr:nvSpPr>
        <xdr:cNvPr id="356" name="フローチャート: 判断 355"/>
        <xdr:cNvSpPr/>
      </xdr:nvSpPr>
      <xdr:spPr>
        <a:xfrm>
          <a:off x="8699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65463</xdr:rowOff>
    </xdr:from>
    <xdr:ext cx="599010" cy="259045"/>
    <xdr:sp macro="" textlink="">
      <xdr:nvSpPr>
        <xdr:cNvPr id="357" name="テキスト ボックス 356"/>
        <xdr:cNvSpPr txBox="1"/>
      </xdr:nvSpPr>
      <xdr:spPr>
        <a:xfrm>
          <a:off x="8450795" y="966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120909</xdr:rowOff>
    </xdr:from>
    <xdr:to>
      <xdr:col>41</xdr:col>
      <xdr:colOff>50800</xdr:colOff>
      <xdr:row>58</xdr:row>
      <xdr:rowOff>122058</xdr:rowOff>
    </xdr:to>
    <xdr:cxnSp macro="">
      <xdr:nvCxnSpPr>
        <xdr:cNvPr id="358" name="直線コネクタ 357"/>
        <xdr:cNvCxnSpPr/>
      </xdr:nvCxnSpPr>
      <xdr:spPr>
        <a:xfrm flipV="1">
          <a:off x="6972300" y="10065009"/>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120186</xdr:rowOff>
    </xdr:from>
    <xdr:to>
      <xdr:col>41</xdr:col>
      <xdr:colOff>101600</xdr:colOff>
      <xdr:row>58</xdr:row>
      <xdr:rowOff>50336</xdr:rowOff>
    </xdr:to>
    <xdr:sp macro="" textlink="">
      <xdr:nvSpPr>
        <xdr:cNvPr id="359" name="フローチャート: 判断 358"/>
        <xdr:cNvSpPr/>
      </xdr:nvSpPr>
      <xdr:spPr>
        <a:xfrm>
          <a:off x="7810500" y="98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66863</xdr:rowOff>
    </xdr:from>
    <xdr:ext cx="599010" cy="259045"/>
    <xdr:sp macro="" textlink="">
      <xdr:nvSpPr>
        <xdr:cNvPr id="360" name="テキスト ボックス 359"/>
        <xdr:cNvSpPr txBox="1"/>
      </xdr:nvSpPr>
      <xdr:spPr>
        <a:xfrm>
          <a:off x="7561795" y="966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36379</xdr:rowOff>
    </xdr:from>
    <xdr:to>
      <xdr:col>36</xdr:col>
      <xdr:colOff>165100</xdr:colOff>
      <xdr:row>58</xdr:row>
      <xdr:rowOff>137979</xdr:rowOff>
    </xdr:to>
    <xdr:sp macro="" textlink="">
      <xdr:nvSpPr>
        <xdr:cNvPr id="361" name="フローチャート: 判断 360"/>
        <xdr:cNvSpPr/>
      </xdr:nvSpPr>
      <xdr:spPr>
        <a:xfrm>
          <a:off x="6921500" y="99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154506</xdr:rowOff>
    </xdr:from>
    <xdr:ext cx="599010" cy="259045"/>
    <xdr:sp macro="" textlink="">
      <xdr:nvSpPr>
        <xdr:cNvPr id="362" name="テキスト ボックス 361"/>
        <xdr:cNvSpPr txBox="1"/>
      </xdr:nvSpPr>
      <xdr:spPr>
        <a:xfrm>
          <a:off x="6672795" y="975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46615</xdr:rowOff>
    </xdr:from>
    <xdr:to>
      <xdr:col>55</xdr:col>
      <xdr:colOff>50800</xdr:colOff>
      <xdr:row>58</xdr:row>
      <xdr:rowOff>148215</xdr:rowOff>
    </xdr:to>
    <xdr:sp macro="" textlink="">
      <xdr:nvSpPr>
        <xdr:cNvPr id="368" name="楕円 367"/>
        <xdr:cNvSpPr/>
      </xdr:nvSpPr>
      <xdr:spPr>
        <a:xfrm>
          <a:off x="10426700" y="999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132992</xdr:rowOff>
    </xdr:from>
    <xdr:ext cx="534377" cy="259045"/>
    <xdr:sp macro="" textlink="">
      <xdr:nvSpPr>
        <xdr:cNvPr id="369" name="農林水産業費該当値テキスト"/>
        <xdr:cNvSpPr txBox="1"/>
      </xdr:nvSpPr>
      <xdr:spPr>
        <a:xfrm>
          <a:off x="10528300" y="990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45691</xdr:rowOff>
    </xdr:from>
    <xdr:to>
      <xdr:col>50</xdr:col>
      <xdr:colOff>165100</xdr:colOff>
      <xdr:row>58</xdr:row>
      <xdr:rowOff>147291</xdr:rowOff>
    </xdr:to>
    <xdr:sp macro="" textlink="">
      <xdr:nvSpPr>
        <xdr:cNvPr id="370" name="楕円 369"/>
        <xdr:cNvSpPr/>
      </xdr:nvSpPr>
      <xdr:spPr>
        <a:xfrm>
          <a:off x="9588500" y="998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138418</xdr:rowOff>
    </xdr:from>
    <xdr:ext cx="534377" cy="259045"/>
    <xdr:sp macro="" textlink="">
      <xdr:nvSpPr>
        <xdr:cNvPr id="371" name="テキスト ボックス 370"/>
        <xdr:cNvSpPr txBox="1"/>
      </xdr:nvSpPr>
      <xdr:spPr>
        <a:xfrm>
          <a:off x="9372111" y="1008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24435</xdr:rowOff>
    </xdr:from>
    <xdr:to>
      <xdr:col>46</xdr:col>
      <xdr:colOff>38100</xdr:colOff>
      <xdr:row>58</xdr:row>
      <xdr:rowOff>126035</xdr:rowOff>
    </xdr:to>
    <xdr:sp macro="" textlink="">
      <xdr:nvSpPr>
        <xdr:cNvPr id="372" name="楕円 371"/>
        <xdr:cNvSpPr/>
      </xdr:nvSpPr>
      <xdr:spPr>
        <a:xfrm>
          <a:off x="8699500" y="99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117162</xdr:rowOff>
    </xdr:from>
    <xdr:ext cx="599010" cy="259045"/>
    <xdr:sp macro="" textlink="">
      <xdr:nvSpPr>
        <xdr:cNvPr id="373" name="テキスト ボックス 372"/>
        <xdr:cNvSpPr txBox="1"/>
      </xdr:nvSpPr>
      <xdr:spPr>
        <a:xfrm>
          <a:off x="8450795" y="1006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70109</xdr:rowOff>
    </xdr:from>
    <xdr:to>
      <xdr:col>41</xdr:col>
      <xdr:colOff>101600</xdr:colOff>
      <xdr:row>59</xdr:row>
      <xdr:rowOff>259</xdr:rowOff>
    </xdr:to>
    <xdr:sp macro="" textlink="">
      <xdr:nvSpPr>
        <xdr:cNvPr id="374" name="楕円 373"/>
        <xdr:cNvSpPr/>
      </xdr:nvSpPr>
      <xdr:spPr>
        <a:xfrm>
          <a:off x="7810500" y="1001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162836</xdr:rowOff>
    </xdr:from>
    <xdr:ext cx="534377" cy="259045"/>
    <xdr:sp macro="" textlink="">
      <xdr:nvSpPr>
        <xdr:cNvPr id="375" name="テキスト ボックス 374"/>
        <xdr:cNvSpPr txBox="1"/>
      </xdr:nvSpPr>
      <xdr:spPr>
        <a:xfrm>
          <a:off x="7594111" y="1010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71258</xdr:rowOff>
    </xdr:from>
    <xdr:to>
      <xdr:col>36</xdr:col>
      <xdr:colOff>165100</xdr:colOff>
      <xdr:row>59</xdr:row>
      <xdr:rowOff>1408</xdr:rowOff>
    </xdr:to>
    <xdr:sp macro="" textlink="">
      <xdr:nvSpPr>
        <xdr:cNvPr id="376" name="楕円 375"/>
        <xdr:cNvSpPr/>
      </xdr:nvSpPr>
      <xdr:spPr>
        <a:xfrm>
          <a:off x="6921500" y="1001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163985</xdr:rowOff>
    </xdr:from>
    <xdr:ext cx="534377" cy="259045"/>
    <xdr:sp macro="" textlink="">
      <xdr:nvSpPr>
        <xdr:cNvPr id="377" name="テキスト ボックス 376"/>
        <xdr:cNvSpPr txBox="1"/>
      </xdr:nvSpPr>
      <xdr:spPr>
        <a:xfrm>
          <a:off x="6705111" y="1010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70994</xdr:rowOff>
    </xdr:from>
    <xdr:to>
      <xdr:col>54</xdr:col>
      <xdr:colOff>189865</xdr:colOff>
      <xdr:row>79</xdr:row>
      <xdr:rowOff>41421</xdr:rowOff>
    </xdr:to>
    <xdr:cxnSp macro="">
      <xdr:nvCxnSpPr>
        <xdr:cNvPr id="401" name="直線コネクタ 400"/>
        <xdr:cNvCxnSpPr/>
      </xdr:nvCxnSpPr>
      <xdr:spPr>
        <a:xfrm flipV="1">
          <a:off x="10475595" y="12072494"/>
          <a:ext cx="1270" cy="151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45248</xdr:rowOff>
    </xdr:from>
    <xdr:ext cx="378565" cy="259045"/>
    <xdr:sp macro="" textlink="">
      <xdr:nvSpPr>
        <xdr:cNvPr id="402" name="商工費最小値テキスト"/>
        <xdr:cNvSpPr txBox="1"/>
      </xdr:nvSpPr>
      <xdr:spPr>
        <a:xfrm>
          <a:off x="10528300" y="13589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41421</xdr:rowOff>
    </xdr:from>
    <xdr:to>
      <xdr:col>55</xdr:col>
      <xdr:colOff>88900</xdr:colOff>
      <xdr:row>79</xdr:row>
      <xdr:rowOff>41421</xdr:rowOff>
    </xdr:to>
    <xdr:cxnSp macro="">
      <xdr:nvCxnSpPr>
        <xdr:cNvPr id="403" name="直線コネクタ 402"/>
        <xdr:cNvCxnSpPr/>
      </xdr:nvCxnSpPr>
      <xdr:spPr>
        <a:xfrm>
          <a:off x="10388600" y="1358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17671</xdr:rowOff>
    </xdr:from>
    <xdr:ext cx="599010" cy="259045"/>
    <xdr:sp macro="" textlink="">
      <xdr:nvSpPr>
        <xdr:cNvPr id="404" name="商工費最大値テキスト"/>
        <xdr:cNvSpPr txBox="1"/>
      </xdr:nvSpPr>
      <xdr:spPr>
        <a:xfrm>
          <a:off x="10528300" y="1184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70994</xdr:rowOff>
    </xdr:from>
    <xdr:to>
      <xdr:col>55</xdr:col>
      <xdr:colOff>88900</xdr:colOff>
      <xdr:row>70</xdr:row>
      <xdr:rowOff>70994</xdr:rowOff>
    </xdr:to>
    <xdr:cxnSp macro="">
      <xdr:nvCxnSpPr>
        <xdr:cNvPr id="405" name="直線コネクタ 404"/>
        <xdr:cNvCxnSpPr/>
      </xdr:nvCxnSpPr>
      <xdr:spPr>
        <a:xfrm>
          <a:off x="10388600" y="1207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169894</xdr:rowOff>
    </xdr:from>
    <xdr:to>
      <xdr:col>55</xdr:col>
      <xdr:colOff>0</xdr:colOff>
      <xdr:row>77</xdr:row>
      <xdr:rowOff>103806</xdr:rowOff>
    </xdr:to>
    <xdr:cxnSp macro="">
      <xdr:nvCxnSpPr>
        <xdr:cNvPr id="406" name="直線コネクタ 405"/>
        <xdr:cNvCxnSpPr/>
      </xdr:nvCxnSpPr>
      <xdr:spPr>
        <a:xfrm flipV="1">
          <a:off x="9639300" y="13028644"/>
          <a:ext cx="838200" cy="27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115284</xdr:rowOff>
    </xdr:from>
    <xdr:ext cx="534377" cy="259045"/>
    <xdr:sp macro="" textlink="">
      <xdr:nvSpPr>
        <xdr:cNvPr id="407" name="商工費平均値テキスト"/>
        <xdr:cNvSpPr txBox="1"/>
      </xdr:nvSpPr>
      <xdr:spPr>
        <a:xfrm>
          <a:off x="10528300" y="13316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136857</xdr:rowOff>
    </xdr:from>
    <xdr:to>
      <xdr:col>55</xdr:col>
      <xdr:colOff>50800</xdr:colOff>
      <xdr:row>78</xdr:row>
      <xdr:rowOff>67007</xdr:rowOff>
    </xdr:to>
    <xdr:sp macro="" textlink="">
      <xdr:nvSpPr>
        <xdr:cNvPr id="408" name="フローチャート: 判断 407"/>
        <xdr:cNvSpPr/>
      </xdr:nvSpPr>
      <xdr:spPr>
        <a:xfrm>
          <a:off x="104267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103806</xdr:rowOff>
    </xdr:from>
    <xdr:to>
      <xdr:col>50</xdr:col>
      <xdr:colOff>114300</xdr:colOff>
      <xdr:row>78</xdr:row>
      <xdr:rowOff>116512</xdr:rowOff>
    </xdr:to>
    <xdr:cxnSp macro="">
      <xdr:nvCxnSpPr>
        <xdr:cNvPr id="409" name="直線コネクタ 408"/>
        <xdr:cNvCxnSpPr/>
      </xdr:nvCxnSpPr>
      <xdr:spPr>
        <a:xfrm flipV="1">
          <a:off x="8750300" y="13305456"/>
          <a:ext cx="889000" cy="18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146115</xdr:rowOff>
    </xdr:from>
    <xdr:to>
      <xdr:col>50</xdr:col>
      <xdr:colOff>165100</xdr:colOff>
      <xdr:row>78</xdr:row>
      <xdr:rowOff>76265</xdr:rowOff>
    </xdr:to>
    <xdr:sp macro="" textlink="">
      <xdr:nvSpPr>
        <xdr:cNvPr id="410" name="フローチャート: 判断 409"/>
        <xdr:cNvSpPr/>
      </xdr:nvSpPr>
      <xdr:spPr>
        <a:xfrm>
          <a:off x="9588500" y="133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67392</xdr:rowOff>
    </xdr:from>
    <xdr:ext cx="534377" cy="259045"/>
    <xdr:sp macro="" textlink="">
      <xdr:nvSpPr>
        <xdr:cNvPr id="411" name="テキスト ボックス 410"/>
        <xdr:cNvSpPr txBox="1"/>
      </xdr:nvSpPr>
      <xdr:spPr>
        <a:xfrm>
          <a:off x="9372111" y="13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116512</xdr:rowOff>
    </xdr:from>
    <xdr:to>
      <xdr:col>45</xdr:col>
      <xdr:colOff>177800</xdr:colOff>
      <xdr:row>78</xdr:row>
      <xdr:rowOff>131767</xdr:rowOff>
    </xdr:to>
    <xdr:cxnSp macro="">
      <xdr:nvCxnSpPr>
        <xdr:cNvPr id="412" name="直線コネクタ 411"/>
        <xdr:cNvCxnSpPr/>
      </xdr:nvCxnSpPr>
      <xdr:spPr>
        <a:xfrm flipV="1">
          <a:off x="7861300" y="13489612"/>
          <a:ext cx="889000" cy="1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158024</xdr:rowOff>
    </xdr:from>
    <xdr:to>
      <xdr:col>46</xdr:col>
      <xdr:colOff>38100</xdr:colOff>
      <xdr:row>78</xdr:row>
      <xdr:rowOff>88174</xdr:rowOff>
    </xdr:to>
    <xdr:sp macro="" textlink="">
      <xdr:nvSpPr>
        <xdr:cNvPr id="413" name="フローチャート: 判断 412"/>
        <xdr:cNvSpPr/>
      </xdr:nvSpPr>
      <xdr:spPr>
        <a:xfrm>
          <a:off x="8699500" y="1335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104701</xdr:rowOff>
    </xdr:from>
    <xdr:ext cx="534377" cy="259045"/>
    <xdr:sp macro="" textlink="">
      <xdr:nvSpPr>
        <xdr:cNvPr id="414" name="テキスト ボックス 413"/>
        <xdr:cNvSpPr txBox="1"/>
      </xdr:nvSpPr>
      <xdr:spPr>
        <a:xfrm>
          <a:off x="8483111" y="1313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89072</xdr:rowOff>
    </xdr:from>
    <xdr:to>
      <xdr:col>41</xdr:col>
      <xdr:colOff>50800</xdr:colOff>
      <xdr:row>78</xdr:row>
      <xdr:rowOff>131767</xdr:rowOff>
    </xdr:to>
    <xdr:cxnSp macro="">
      <xdr:nvCxnSpPr>
        <xdr:cNvPr id="415" name="直線コネクタ 414"/>
        <xdr:cNvCxnSpPr/>
      </xdr:nvCxnSpPr>
      <xdr:spPr>
        <a:xfrm>
          <a:off x="6972300" y="13462172"/>
          <a:ext cx="889000" cy="4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162792</xdr:rowOff>
    </xdr:from>
    <xdr:to>
      <xdr:col>41</xdr:col>
      <xdr:colOff>101600</xdr:colOff>
      <xdr:row>78</xdr:row>
      <xdr:rowOff>92942</xdr:rowOff>
    </xdr:to>
    <xdr:sp macro="" textlink="">
      <xdr:nvSpPr>
        <xdr:cNvPr id="416" name="フローチャート: 判断 415"/>
        <xdr:cNvSpPr/>
      </xdr:nvSpPr>
      <xdr:spPr>
        <a:xfrm>
          <a:off x="78105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109469</xdr:rowOff>
    </xdr:from>
    <xdr:ext cx="534377" cy="259045"/>
    <xdr:sp macro="" textlink="">
      <xdr:nvSpPr>
        <xdr:cNvPr id="417" name="テキスト ボックス 416"/>
        <xdr:cNvSpPr txBox="1"/>
      </xdr:nvSpPr>
      <xdr:spPr>
        <a:xfrm>
          <a:off x="7594111" y="1313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6238</xdr:rowOff>
    </xdr:from>
    <xdr:to>
      <xdr:col>36</xdr:col>
      <xdr:colOff>165100</xdr:colOff>
      <xdr:row>78</xdr:row>
      <xdr:rowOff>107838</xdr:rowOff>
    </xdr:to>
    <xdr:sp macro="" textlink="">
      <xdr:nvSpPr>
        <xdr:cNvPr id="418" name="フローチャート: 判断 417"/>
        <xdr:cNvSpPr/>
      </xdr:nvSpPr>
      <xdr:spPr>
        <a:xfrm>
          <a:off x="69215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124365</xdr:rowOff>
    </xdr:from>
    <xdr:ext cx="534377" cy="259045"/>
    <xdr:sp macro="" textlink="">
      <xdr:nvSpPr>
        <xdr:cNvPr id="419" name="テキスト ボックス 418"/>
        <xdr:cNvSpPr txBox="1"/>
      </xdr:nvSpPr>
      <xdr:spPr>
        <a:xfrm>
          <a:off x="6705111" y="1315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119094</xdr:rowOff>
    </xdr:from>
    <xdr:to>
      <xdr:col>55</xdr:col>
      <xdr:colOff>50800</xdr:colOff>
      <xdr:row>76</xdr:row>
      <xdr:rowOff>49244</xdr:rowOff>
    </xdr:to>
    <xdr:sp macro="" textlink="">
      <xdr:nvSpPr>
        <xdr:cNvPr id="425" name="楕円 424"/>
        <xdr:cNvSpPr/>
      </xdr:nvSpPr>
      <xdr:spPr>
        <a:xfrm>
          <a:off x="10426700" y="1297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141971</xdr:rowOff>
    </xdr:from>
    <xdr:ext cx="599010" cy="259045"/>
    <xdr:sp macro="" textlink="">
      <xdr:nvSpPr>
        <xdr:cNvPr id="426" name="商工費該当値テキスト"/>
        <xdr:cNvSpPr txBox="1"/>
      </xdr:nvSpPr>
      <xdr:spPr>
        <a:xfrm>
          <a:off x="10528300" y="1282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53006</xdr:rowOff>
    </xdr:from>
    <xdr:to>
      <xdr:col>50</xdr:col>
      <xdr:colOff>165100</xdr:colOff>
      <xdr:row>77</xdr:row>
      <xdr:rowOff>154606</xdr:rowOff>
    </xdr:to>
    <xdr:sp macro="" textlink="">
      <xdr:nvSpPr>
        <xdr:cNvPr id="427" name="楕円 426"/>
        <xdr:cNvSpPr/>
      </xdr:nvSpPr>
      <xdr:spPr>
        <a:xfrm>
          <a:off x="9588500" y="1325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171133</xdr:rowOff>
    </xdr:from>
    <xdr:ext cx="534377" cy="259045"/>
    <xdr:sp macro="" textlink="">
      <xdr:nvSpPr>
        <xdr:cNvPr id="428" name="テキスト ボックス 427"/>
        <xdr:cNvSpPr txBox="1"/>
      </xdr:nvSpPr>
      <xdr:spPr>
        <a:xfrm>
          <a:off x="9372111" y="1302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65712</xdr:rowOff>
    </xdr:from>
    <xdr:to>
      <xdr:col>46</xdr:col>
      <xdr:colOff>38100</xdr:colOff>
      <xdr:row>78</xdr:row>
      <xdr:rowOff>167312</xdr:rowOff>
    </xdr:to>
    <xdr:sp macro="" textlink="">
      <xdr:nvSpPr>
        <xdr:cNvPr id="429" name="楕円 428"/>
        <xdr:cNvSpPr/>
      </xdr:nvSpPr>
      <xdr:spPr>
        <a:xfrm>
          <a:off x="8699500" y="1343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158439</xdr:rowOff>
    </xdr:from>
    <xdr:ext cx="534377" cy="259045"/>
    <xdr:sp macro="" textlink="">
      <xdr:nvSpPr>
        <xdr:cNvPr id="430" name="テキスト ボックス 429"/>
        <xdr:cNvSpPr txBox="1"/>
      </xdr:nvSpPr>
      <xdr:spPr>
        <a:xfrm>
          <a:off x="8483111" y="1353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80967</xdr:rowOff>
    </xdr:from>
    <xdr:to>
      <xdr:col>41</xdr:col>
      <xdr:colOff>101600</xdr:colOff>
      <xdr:row>79</xdr:row>
      <xdr:rowOff>11117</xdr:rowOff>
    </xdr:to>
    <xdr:sp macro="" textlink="">
      <xdr:nvSpPr>
        <xdr:cNvPr id="431" name="楕円 430"/>
        <xdr:cNvSpPr/>
      </xdr:nvSpPr>
      <xdr:spPr>
        <a:xfrm>
          <a:off x="7810500" y="1345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2244</xdr:rowOff>
    </xdr:from>
    <xdr:ext cx="534377" cy="259045"/>
    <xdr:sp macro="" textlink="">
      <xdr:nvSpPr>
        <xdr:cNvPr id="432" name="テキスト ボックス 431"/>
        <xdr:cNvSpPr txBox="1"/>
      </xdr:nvSpPr>
      <xdr:spPr>
        <a:xfrm>
          <a:off x="7594111" y="1354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38272</xdr:rowOff>
    </xdr:from>
    <xdr:to>
      <xdr:col>36</xdr:col>
      <xdr:colOff>165100</xdr:colOff>
      <xdr:row>78</xdr:row>
      <xdr:rowOff>139872</xdr:rowOff>
    </xdr:to>
    <xdr:sp macro="" textlink="">
      <xdr:nvSpPr>
        <xdr:cNvPr id="433" name="楕円 432"/>
        <xdr:cNvSpPr/>
      </xdr:nvSpPr>
      <xdr:spPr>
        <a:xfrm>
          <a:off x="6921500" y="1341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130999</xdr:rowOff>
    </xdr:from>
    <xdr:ext cx="534377" cy="259045"/>
    <xdr:sp macro="" textlink="">
      <xdr:nvSpPr>
        <xdr:cNvPr id="434" name="テキスト ボックス 433"/>
        <xdr:cNvSpPr txBox="1"/>
      </xdr:nvSpPr>
      <xdr:spPr>
        <a:xfrm>
          <a:off x="6705111" y="1350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93889</xdr:rowOff>
    </xdr:from>
    <xdr:to>
      <xdr:col>54</xdr:col>
      <xdr:colOff>189865</xdr:colOff>
      <xdr:row>99</xdr:row>
      <xdr:rowOff>69628</xdr:rowOff>
    </xdr:to>
    <xdr:cxnSp macro="">
      <xdr:nvCxnSpPr>
        <xdr:cNvPr id="460" name="直線コネクタ 459"/>
        <xdr:cNvCxnSpPr/>
      </xdr:nvCxnSpPr>
      <xdr:spPr>
        <a:xfrm flipV="1">
          <a:off x="10475595" y="15524389"/>
          <a:ext cx="1270" cy="15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73455</xdr:rowOff>
    </xdr:from>
    <xdr:ext cx="534377" cy="259045"/>
    <xdr:sp macro="" textlink="">
      <xdr:nvSpPr>
        <xdr:cNvPr id="461" name="土木費最小値テキスト"/>
        <xdr:cNvSpPr txBox="1"/>
      </xdr:nvSpPr>
      <xdr:spPr>
        <a:xfrm>
          <a:off x="10528300" y="1704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69628</xdr:rowOff>
    </xdr:from>
    <xdr:to>
      <xdr:col>55</xdr:col>
      <xdr:colOff>88900</xdr:colOff>
      <xdr:row>99</xdr:row>
      <xdr:rowOff>69628</xdr:rowOff>
    </xdr:to>
    <xdr:cxnSp macro="">
      <xdr:nvCxnSpPr>
        <xdr:cNvPr id="462" name="直線コネクタ 461"/>
        <xdr:cNvCxnSpPr/>
      </xdr:nvCxnSpPr>
      <xdr:spPr>
        <a:xfrm>
          <a:off x="10388600" y="1704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40566</xdr:rowOff>
    </xdr:from>
    <xdr:ext cx="599010" cy="259045"/>
    <xdr:sp macro="" textlink="">
      <xdr:nvSpPr>
        <xdr:cNvPr id="463" name="土木費最大値テキスト"/>
        <xdr:cNvSpPr txBox="1"/>
      </xdr:nvSpPr>
      <xdr:spPr>
        <a:xfrm>
          <a:off x="10528300" y="1529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948,056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93889</xdr:rowOff>
    </xdr:from>
    <xdr:to>
      <xdr:col>55</xdr:col>
      <xdr:colOff>88900</xdr:colOff>
      <xdr:row>90</xdr:row>
      <xdr:rowOff>93889</xdr:rowOff>
    </xdr:to>
    <xdr:cxnSp macro="">
      <xdr:nvCxnSpPr>
        <xdr:cNvPr id="464" name="直線コネクタ 463"/>
        <xdr:cNvCxnSpPr/>
      </xdr:nvCxnSpPr>
      <xdr:spPr>
        <a:xfrm>
          <a:off x="10388600" y="1552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170850</xdr:rowOff>
    </xdr:from>
    <xdr:to>
      <xdr:col>55</xdr:col>
      <xdr:colOff>0</xdr:colOff>
      <xdr:row>98</xdr:row>
      <xdr:rowOff>85506</xdr:rowOff>
    </xdr:to>
    <xdr:cxnSp macro="">
      <xdr:nvCxnSpPr>
        <xdr:cNvPr id="465" name="直線コネクタ 464"/>
        <xdr:cNvCxnSpPr/>
      </xdr:nvCxnSpPr>
      <xdr:spPr>
        <a:xfrm>
          <a:off x="9639300" y="16801500"/>
          <a:ext cx="8382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2523</xdr:rowOff>
    </xdr:from>
    <xdr:ext cx="599010" cy="259045"/>
    <xdr:sp macro="" textlink="">
      <xdr:nvSpPr>
        <xdr:cNvPr id="466" name="土木費平均値テキスト"/>
        <xdr:cNvSpPr txBox="1"/>
      </xdr:nvSpPr>
      <xdr:spPr>
        <a:xfrm>
          <a:off x="10528300" y="16633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151096</xdr:rowOff>
    </xdr:from>
    <xdr:to>
      <xdr:col>55</xdr:col>
      <xdr:colOff>50800</xdr:colOff>
      <xdr:row>98</xdr:row>
      <xdr:rowOff>81246</xdr:rowOff>
    </xdr:to>
    <xdr:sp macro="" textlink="">
      <xdr:nvSpPr>
        <xdr:cNvPr id="467" name="フローチャート: 判断 466"/>
        <xdr:cNvSpPr/>
      </xdr:nvSpPr>
      <xdr:spPr>
        <a:xfrm>
          <a:off x="104267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170850</xdr:rowOff>
    </xdr:from>
    <xdr:to>
      <xdr:col>50</xdr:col>
      <xdr:colOff>114300</xdr:colOff>
      <xdr:row>98</xdr:row>
      <xdr:rowOff>64810</xdr:rowOff>
    </xdr:to>
    <xdr:cxnSp macro="">
      <xdr:nvCxnSpPr>
        <xdr:cNvPr id="468" name="直線コネクタ 467"/>
        <xdr:cNvCxnSpPr/>
      </xdr:nvCxnSpPr>
      <xdr:spPr>
        <a:xfrm flipV="1">
          <a:off x="8750300" y="16801500"/>
          <a:ext cx="889000" cy="6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155215</xdr:rowOff>
    </xdr:from>
    <xdr:to>
      <xdr:col>50</xdr:col>
      <xdr:colOff>165100</xdr:colOff>
      <xdr:row>98</xdr:row>
      <xdr:rowOff>85365</xdr:rowOff>
    </xdr:to>
    <xdr:sp macro="" textlink="">
      <xdr:nvSpPr>
        <xdr:cNvPr id="469" name="フローチャート: 判断 468"/>
        <xdr:cNvSpPr/>
      </xdr:nvSpPr>
      <xdr:spPr>
        <a:xfrm>
          <a:off x="9588500" y="167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76492</xdr:rowOff>
    </xdr:from>
    <xdr:ext cx="599010" cy="259045"/>
    <xdr:sp macro="" textlink="">
      <xdr:nvSpPr>
        <xdr:cNvPr id="470" name="テキスト ボックス 469"/>
        <xdr:cNvSpPr txBox="1"/>
      </xdr:nvSpPr>
      <xdr:spPr>
        <a:xfrm>
          <a:off x="9339795" y="1687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30397</xdr:rowOff>
    </xdr:from>
    <xdr:to>
      <xdr:col>45</xdr:col>
      <xdr:colOff>177800</xdr:colOff>
      <xdr:row>98</xdr:row>
      <xdr:rowOff>64810</xdr:rowOff>
    </xdr:to>
    <xdr:cxnSp macro="">
      <xdr:nvCxnSpPr>
        <xdr:cNvPr id="471" name="直線コネクタ 470"/>
        <xdr:cNvCxnSpPr/>
      </xdr:nvCxnSpPr>
      <xdr:spPr>
        <a:xfrm>
          <a:off x="7861300" y="16832497"/>
          <a:ext cx="889000" cy="3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143597</xdr:rowOff>
    </xdr:from>
    <xdr:to>
      <xdr:col>46</xdr:col>
      <xdr:colOff>38100</xdr:colOff>
      <xdr:row>98</xdr:row>
      <xdr:rowOff>73747</xdr:rowOff>
    </xdr:to>
    <xdr:sp macro="" textlink="">
      <xdr:nvSpPr>
        <xdr:cNvPr id="472" name="フローチャート: 判断 471"/>
        <xdr:cNvSpPr/>
      </xdr:nvSpPr>
      <xdr:spPr>
        <a:xfrm>
          <a:off x="8699500" y="1677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90274</xdr:rowOff>
    </xdr:from>
    <xdr:ext cx="599010" cy="259045"/>
    <xdr:sp macro="" textlink="">
      <xdr:nvSpPr>
        <xdr:cNvPr id="473" name="テキスト ボックス 472"/>
        <xdr:cNvSpPr txBox="1"/>
      </xdr:nvSpPr>
      <xdr:spPr>
        <a:xfrm>
          <a:off x="8450795" y="1654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162807</xdr:rowOff>
    </xdr:from>
    <xdr:to>
      <xdr:col>41</xdr:col>
      <xdr:colOff>50800</xdr:colOff>
      <xdr:row>98</xdr:row>
      <xdr:rowOff>30397</xdr:rowOff>
    </xdr:to>
    <xdr:cxnSp macro="">
      <xdr:nvCxnSpPr>
        <xdr:cNvPr id="474" name="直線コネクタ 473"/>
        <xdr:cNvCxnSpPr/>
      </xdr:nvCxnSpPr>
      <xdr:spPr>
        <a:xfrm>
          <a:off x="6972300" y="16793457"/>
          <a:ext cx="889000" cy="3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147535</xdr:rowOff>
    </xdr:from>
    <xdr:to>
      <xdr:col>41</xdr:col>
      <xdr:colOff>101600</xdr:colOff>
      <xdr:row>98</xdr:row>
      <xdr:rowOff>77685</xdr:rowOff>
    </xdr:to>
    <xdr:sp macro="" textlink="">
      <xdr:nvSpPr>
        <xdr:cNvPr id="475" name="フローチャート: 判断 474"/>
        <xdr:cNvSpPr/>
      </xdr:nvSpPr>
      <xdr:spPr>
        <a:xfrm>
          <a:off x="7810500" y="1677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94212</xdr:rowOff>
    </xdr:from>
    <xdr:ext cx="599010" cy="259045"/>
    <xdr:sp macro="" textlink="">
      <xdr:nvSpPr>
        <xdr:cNvPr id="476" name="テキスト ボックス 475"/>
        <xdr:cNvSpPr txBox="1"/>
      </xdr:nvSpPr>
      <xdr:spPr>
        <a:xfrm>
          <a:off x="7561795" y="1655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162288</xdr:rowOff>
    </xdr:from>
    <xdr:to>
      <xdr:col>36</xdr:col>
      <xdr:colOff>165100</xdr:colOff>
      <xdr:row>98</xdr:row>
      <xdr:rowOff>92438</xdr:rowOff>
    </xdr:to>
    <xdr:sp macro="" textlink="">
      <xdr:nvSpPr>
        <xdr:cNvPr id="477" name="フローチャート: 判断 476"/>
        <xdr:cNvSpPr/>
      </xdr:nvSpPr>
      <xdr:spPr>
        <a:xfrm>
          <a:off x="6921500" y="1679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83565</xdr:rowOff>
    </xdr:from>
    <xdr:ext cx="599010" cy="259045"/>
    <xdr:sp macro="" textlink="">
      <xdr:nvSpPr>
        <xdr:cNvPr id="478" name="テキスト ボックス 477"/>
        <xdr:cNvSpPr txBox="1"/>
      </xdr:nvSpPr>
      <xdr:spPr>
        <a:xfrm>
          <a:off x="6672795" y="1688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34706</xdr:rowOff>
    </xdr:from>
    <xdr:to>
      <xdr:col>55</xdr:col>
      <xdr:colOff>50800</xdr:colOff>
      <xdr:row>98</xdr:row>
      <xdr:rowOff>136306</xdr:rowOff>
    </xdr:to>
    <xdr:sp macro="" textlink="">
      <xdr:nvSpPr>
        <xdr:cNvPr id="484" name="楕円 483"/>
        <xdr:cNvSpPr/>
      </xdr:nvSpPr>
      <xdr:spPr>
        <a:xfrm>
          <a:off x="10426700" y="1683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13133</xdr:rowOff>
    </xdr:from>
    <xdr:ext cx="599010" cy="259045"/>
    <xdr:sp macro="" textlink="">
      <xdr:nvSpPr>
        <xdr:cNvPr id="485" name="土木費該当値テキスト"/>
        <xdr:cNvSpPr txBox="1"/>
      </xdr:nvSpPr>
      <xdr:spPr>
        <a:xfrm>
          <a:off x="10528300" y="16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120050</xdr:rowOff>
    </xdr:from>
    <xdr:to>
      <xdr:col>50</xdr:col>
      <xdr:colOff>165100</xdr:colOff>
      <xdr:row>98</xdr:row>
      <xdr:rowOff>50200</xdr:rowOff>
    </xdr:to>
    <xdr:sp macro="" textlink="">
      <xdr:nvSpPr>
        <xdr:cNvPr id="486" name="楕円 485"/>
        <xdr:cNvSpPr/>
      </xdr:nvSpPr>
      <xdr:spPr>
        <a:xfrm>
          <a:off x="9588500" y="1675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66727</xdr:rowOff>
    </xdr:from>
    <xdr:ext cx="599010" cy="259045"/>
    <xdr:sp macro="" textlink="">
      <xdr:nvSpPr>
        <xdr:cNvPr id="487" name="テキスト ボックス 486"/>
        <xdr:cNvSpPr txBox="1"/>
      </xdr:nvSpPr>
      <xdr:spPr>
        <a:xfrm>
          <a:off x="9339795" y="1652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14010</xdr:rowOff>
    </xdr:from>
    <xdr:to>
      <xdr:col>46</xdr:col>
      <xdr:colOff>38100</xdr:colOff>
      <xdr:row>98</xdr:row>
      <xdr:rowOff>115610</xdr:rowOff>
    </xdr:to>
    <xdr:sp macro="" textlink="">
      <xdr:nvSpPr>
        <xdr:cNvPr id="488" name="楕円 487"/>
        <xdr:cNvSpPr/>
      </xdr:nvSpPr>
      <xdr:spPr>
        <a:xfrm>
          <a:off x="8699500" y="1681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106737</xdr:rowOff>
    </xdr:from>
    <xdr:ext cx="599010" cy="259045"/>
    <xdr:sp macro="" textlink="">
      <xdr:nvSpPr>
        <xdr:cNvPr id="489" name="テキスト ボックス 488"/>
        <xdr:cNvSpPr txBox="1"/>
      </xdr:nvSpPr>
      <xdr:spPr>
        <a:xfrm>
          <a:off x="8450795" y="1690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151047</xdr:rowOff>
    </xdr:from>
    <xdr:to>
      <xdr:col>41</xdr:col>
      <xdr:colOff>101600</xdr:colOff>
      <xdr:row>98</xdr:row>
      <xdr:rowOff>81197</xdr:rowOff>
    </xdr:to>
    <xdr:sp macro="" textlink="">
      <xdr:nvSpPr>
        <xdr:cNvPr id="490" name="楕円 489"/>
        <xdr:cNvSpPr/>
      </xdr:nvSpPr>
      <xdr:spPr>
        <a:xfrm>
          <a:off x="7810500" y="1678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72324</xdr:rowOff>
    </xdr:from>
    <xdr:ext cx="599010" cy="259045"/>
    <xdr:sp macro="" textlink="">
      <xdr:nvSpPr>
        <xdr:cNvPr id="491" name="テキスト ボックス 490"/>
        <xdr:cNvSpPr txBox="1"/>
      </xdr:nvSpPr>
      <xdr:spPr>
        <a:xfrm>
          <a:off x="7561795" y="1687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112007</xdr:rowOff>
    </xdr:from>
    <xdr:to>
      <xdr:col>36</xdr:col>
      <xdr:colOff>165100</xdr:colOff>
      <xdr:row>98</xdr:row>
      <xdr:rowOff>42157</xdr:rowOff>
    </xdr:to>
    <xdr:sp macro="" textlink="">
      <xdr:nvSpPr>
        <xdr:cNvPr id="492" name="楕円 491"/>
        <xdr:cNvSpPr/>
      </xdr:nvSpPr>
      <xdr:spPr>
        <a:xfrm>
          <a:off x="6921500" y="1674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58684</xdr:rowOff>
    </xdr:from>
    <xdr:ext cx="599010" cy="259045"/>
    <xdr:sp macro="" textlink="">
      <xdr:nvSpPr>
        <xdr:cNvPr id="493" name="テキスト ボックス 492"/>
        <xdr:cNvSpPr txBox="1"/>
      </xdr:nvSpPr>
      <xdr:spPr>
        <a:xfrm>
          <a:off x="6672795" y="1651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7" name="テキスト ボックス 50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5" name="テキスト ボックス 514"/>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96819</xdr:rowOff>
    </xdr:from>
    <xdr:to>
      <xdr:col>85</xdr:col>
      <xdr:colOff>126364</xdr:colOff>
      <xdr:row>39</xdr:row>
      <xdr:rowOff>32016</xdr:rowOff>
    </xdr:to>
    <xdr:cxnSp macro="">
      <xdr:nvCxnSpPr>
        <xdr:cNvPr id="517" name="直線コネクタ 516"/>
        <xdr:cNvCxnSpPr/>
      </xdr:nvCxnSpPr>
      <xdr:spPr>
        <a:xfrm flipV="1">
          <a:off x="16317595" y="5240319"/>
          <a:ext cx="1269" cy="14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35843</xdr:rowOff>
    </xdr:from>
    <xdr:ext cx="469744" cy="259045"/>
    <xdr:sp macro="" textlink="">
      <xdr:nvSpPr>
        <xdr:cNvPr id="518" name="消防費最小値テキスト"/>
        <xdr:cNvSpPr txBox="1"/>
      </xdr:nvSpPr>
      <xdr:spPr>
        <a:xfrm>
          <a:off x="16370300" y="67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32016</xdr:rowOff>
    </xdr:from>
    <xdr:to>
      <xdr:col>86</xdr:col>
      <xdr:colOff>25400</xdr:colOff>
      <xdr:row>39</xdr:row>
      <xdr:rowOff>32016</xdr:rowOff>
    </xdr:to>
    <xdr:cxnSp macro="">
      <xdr:nvCxnSpPr>
        <xdr:cNvPr id="519" name="直線コネクタ 518"/>
        <xdr:cNvCxnSpPr/>
      </xdr:nvCxnSpPr>
      <xdr:spPr>
        <a:xfrm>
          <a:off x="16230600" y="671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43496</xdr:rowOff>
    </xdr:from>
    <xdr:ext cx="599010" cy="259045"/>
    <xdr:sp macro="" textlink="">
      <xdr:nvSpPr>
        <xdr:cNvPr id="520" name="消防費最大値テキスト"/>
        <xdr:cNvSpPr txBox="1"/>
      </xdr:nvSpPr>
      <xdr:spPr>
        <a:xfrm>
          <a:off x="16370300" y="50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782,510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96819</xdr:rowOff>
    </xdr:from>
    <xdr:to>
      <xdr:col>86</xdr:col>
      <xdr:colOff>25400</xdr:colOff>
      <xdr:row>30</xdr:row>
      <xdr:rowOff>96819</xdr:rowOff>
    </xdr:to>
    <xdr:cxnSp macro="">
      <xdr:nvCxnSpPr>
        <xdr:cNvPr id="521" name="直線コネクタ 520"/>
        <xdr:cNvCxnSpPr/>
      </xdr:nvCxnSpPr>
      <xdr:spPr>
        <a:xfrm>
          <a:off x="16230600" y="52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67352</xdr:rowOff>
    </xdr:from>
    <xdr:to>
      <xdr:col>85</xdr:col>
      <xdr:colOff>127000</xdr:colOff>
      <xdr:row>38</xdr:row>
      <xdr:rowOff>69160</xdr:rowOff>
    </xdr:to>
    <xdr:cxnSp macro="">
      <xdr:nvCxnSpPr>
        <xdr:cNvPr id="522" name="直線コネクタ 521"/>
        <xdr:cNvCxnSpPr/>
      </xdr:nvCxnSpPr>
      <xdr:spPr>
        <a:xfrm>
          <a:off x="15481300" y="6582452"/>
          <a:ext cx="838200" cy="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42516</xdr:rowOff>
    </xdr:from>
    <xdr:ext cx="534377" cy="259045"/>
    <xdr:sp macro="" textlink="">
      <xdr:nvSpPr>
        <xdr:cNvPr id="523" name="消防費平均値テキスト"/>
        <xdr:cNvSpPr txBox="1"/>
      </xdr:nvSpPr>
      <xdr:spPr>
        <a:xfrm>
          <a:off x="16370300" y="6557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64089</xdr:rowOff>
    </xdr:from>
    <xdr:to>
      <xdr:col>85</xdr:col>
      <xdr:colOff>177800</xdr:colOff>
      <xdr:row>38</xdr:row>
      <xdr:rowOff>165689</xdr:rowOff>
    </xdr:to>
    <xdr:sp macro="" textlink="">
      <xdr:nvSpPr>
        <xdr:cNvPr id="524" name="フローチャート: 判断 523"/>
        <xdr:cNvSpPr/>
      </xdr:nvSpPr>
      <xdr:spPr>
        <a:xfrm>
          <a:off x="16268700" y="657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147926</xdr:rowOff>
    </xdr:from>
    <xdr:to>
      <xdr:col>81</xdr:col>
      <xdr:colOff>50800</xdr:colOff>
      <xdr:row>38</xdr:row>
      <xdr:rowOff>67352</xdr:rowOff>
    </xdr:to>
    <xdr:cxnSp macro="">
      <xdr:nvCxnSpPr>
        <xdr:cNvPr id="525" name="直線コネクタ 524"/>
        <xdr:cNvCxnSpPr/>
      </xdr:nvCxnSpPr>
      <xdr:spPr>
        <a:xfrm>
          <a:off x="14592300" y="6491576"/>
          <a:ext cx="889000" cy="9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61348</xdr:rowOff>
    </xdr:from>
    <xdr:to>
      <xdr:col>81</xdr:col>
      <xdr:colOff>101600</xdr:colOff>
      <xdr:row>38</xdr:row>
      <xdr:rowOff>162948</xdr:rowOff>
    </xdr:to>
    <xdr:sp macro="" textlink="">
      <xdr:nvSpPr>
        <xdr:cNvPr id="526" name="フローチャート: 判断 525"/>
        <xdr:cNvSpPr/>
      </xdr:nvSpPr>
      <xdr:spPr>
        <a:xfrm>
          <a:off x="15430500" y="657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154075</xdr:rowOff>
    </xdr:from>
    <xdr:ext cx="534377" cy="259045"/>
    <xdr:sp macro="" textlink="">
      <xdr:nvSpPr>
        <xdr:cNvPr id="527" name="テキスト ボックス 526"/>
        <xdr:cNvSpPr txBox="1"/>
      </xdr:nvSpPr>
      <xdr:spPr>
        <a:xfrm>
          <a:off x="15214111" y="666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147926</xdr:rowOff>
    </xdr:from>
    <xdr:to>
      <xdr:col>76</xdr:col>
      <xdr:colOff>114300</xdr:colOff>
      <xdr:row>38</xdr:row>
      <xdr:rowOff>61561</xdr:rowOff>
    </xdr:to>
    <xdr:cxnSp macro="">
      <xdr:nvCxnSpPr>
        <xdr:cNvPr id="528" name="直線コネクタ 527"/>
        <xdr:cNvCxnSpPr/>
      </xdr:nvCxnSpPr>
      <xdr:spPr>
        <a:xfrm flipV="1">
          <a:off x="13703300" y="6491576"/>
          <a:ext cx="889000" cy="8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70941</xdr:rowOff>
    </xdr:from>
    <xdr:to>
      <xdr:col>76</xdr:col>
      <xdr:colOff>165100</xdr:colOff>
      <xdr:row>39</xdr:row>
      <xdr:rowOff>1091</xdr:rowOff>
    </xdr:to>
    <xdr:sp macro="" textlink="">
      <xdr:nvSpPr>
        <xdr:cNvPr id="529" name="フローチャート: 判断 528"/>
        <xdr:cNvSpPr/>
      </xdr:nvSpPr>
      <xdr:spPr>
        <a:xfrm>
          <a:off x="14541500" y="658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163668</xdr:rowOff>
    </xdr:from>
    <xdr:ext cx="534377" cy="259045"/>
    <xdr:sp macro="" textlink="">
      <xdr:nvSpPr>
        <xdr:cNvPr id="530" name="テキスト ボックス 529"/>
        <xdr:cNvSpPr txBox="1"/>
      </xdr:nvSpPr>
      <xdr:spPr>
        <a:xfrm>
          <a:off x="14325111" y="66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61561</xdr:rowOff>
    </xdr:from>
    <xdr:to>
      <xdr:col>71</xdr:col>
      <xdr:colOff>177800</xdr:colOff>
      <xdr:row>38</xdr:row>
      <xdr:rowOff>81735</xdr:rowOff>
    </xdr:to>
    <xdr:cxnSp macro="">
      <xdr:nvCxnSpPr>
        <xdr:cNvPr id="531" name="直線コネクタ 530"/>
        <xdr:cNvCxnSpPr/>
      </xdr:nvCxnSpPr>
      <xdr:spPr>
        <a:xfrm flipV="1">
          <a:off x="12814300" y="6576661"/>
          <a:ext cx="889000" cy="2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68152</xdr:rowOff>
    </xdr:from>
    <xdr:to>
      <xdr:col>72</xdr:col>
      <xdr:colOff>38100</xdr:colOff>
      <xdr:row>38</xdr:row>
      <xdr:rowOff>169752</xdr:rowOff>
    </xdr:to>
    <xdr:sp macro="" textlink="">
      <xdr:nvSpPr>
        <xdr:cNvPr id="532" name="フローチャート: 判断 531"/>
        <xdr:cNvSpPr/>
      </xdr:nvSpPr>
      <xdr:spPr>
        <a:xfrm>
          <a:off x="13652500" y="6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160879</xdr:rowOff>
    </xdr:from>
    <xdr:ext cx="534377" cy="259045"/>
    <xdr:sp macro="" textlink="">
      <xdr:nvSpPr>
        <xdr:cNvPr id="533" name="テキスト ボックス 532"/>
        <xdr:cNvSpPr txBox="1"/>
      </xdr:nvSpPr>
      <xdr:spPr>
        <a:xfrm>
          <a:off x="13436111" y="667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46708</xdr:rowOff>
    </xdr:from>
    <xdr:to>
      <xdr:col>67</xdr:col>
      <xdr:colOff>101600</xdr:colOff>
      <xdr:row>38</xdr:row>
      <xdr:rowOff>148308</xdr:rowOff>
    </xdr:to>
    <xdr:sp macro="" textlink="">
      <xdr:nvSpPr>
        <xdr:cNvPr id="534" name="フローチャート: 判断 533"/>
        <xdr:cNvSpPr/>
      </xdr:nvSpPr>
      <xdr:spPr>
        <a:xfrm>
          <a:off x="12763500" y="656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139435</xdr:rowOff>
    </xdr:from>
    <xdr:ext cx="534377" cy="259045"/>
    <xdr:sp macro="" textlink="">
      <xdr:nvSpPr>
        <xdr:cNvPr id="535" name="テキスト ボックス 534"/>
        <xdr:cNvSpPr txBox="1"/>
      </xdr:nvSpPr>
      <xdr:spPr>
        <a:xfrm>
          <a:off x="12547111" y="665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18360</xdr:rowOff>
    </xdr:from>
    <xdr:to>
      <xdr:col>85</xdr:col>
      <xdr:colOff>177800</xdr:colOff>
      <xdr:row>38</xdr:row>
      <xdr:rowOff>119960</xdr:rowOff>
    </xdr:to>
    <xdr:sp macro="" textlink="">
      <xdr:nvSpPr>
        <xdr:cNvPr id="541" name="楕円 540"/>
        <xdr:cNvSpPr/>
      </xdr:nvSpPr>
      <xdr:spPr>
        <a:xfrm>
          <a:off x="16268700" y="653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41237</xdr:rowOff>
    </xdr:from>
    <xdr:ext cx="534377" cy="259045"/>
    <xdr:sp macro="" textlink="">
      <xdr:nvSpPr>
        <xdr:cNvPr id="542" name="消防費該当値テキスト"/>
        <xdr:cNvSpPr txBox="1"/>
      </xdr:nvSpPr>
      <xdr:spPr>
        <a:xfrm>
          <a:off x="16370300" y="638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16552</xdr:rowOff>
    </xdr:from>
    <xdr:to>
      <xdr:col>81</xdr:col>
      <xdr:colOff>101600</xdr:colOff>
      <xdr:row>38</xdr:row>
      <xdr:rowOff>118152</xdr:rowOff>
    </xdr:to>
    <xdr:sp macro="" textlink="">
      <xdr:nvSpPr>
        <xdr:cNvPr id="543" name="楕円 542"/>
        <xdr:cNvSpPr/>
      </xdr:nvSpPr>
      <xdr:spPr>
        <a:xfrm>
          <a:off x="15430500" y="653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134679</xdr:rowOff>
    </xdr:from>
    <xdr:ext cx="534377" cy="259045"/>
    <xdr:sp macro="" textlink="">
      <xdr:nvSpPr>
        <xdr:cNvPr id="544" name="テキスト ボックス 543"/>
        <xdr:cNvSpPr txBox="1"/>
      </xdr:nvSpPr>
      <xdr:spPr>
        <a:xfrm>
          <a:off x="15214111" y="630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97126</xdr:rowOff>
    </xdr:from>
    <xdr:to>
      <xdr:col>76</xdr:col>
      <xdr:colOff>165100</xdr:colOff>
      <xdr:row>38</xdr:row>
      <xdr:rowOff>27276</xdr:rowOff>
    </xdr:to>
    <xdr:sp macro="" textlink="">
      <xdr:nvSpPr>
        <xdr:cNvPr id="545" name="楕円 544"/>
        <xdr:cNvSpPr/>
      </xdr:nvSpPr>
      <xdr:spPr>
        <a:xfrm>
          <a:off x="14541500" y="644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43803</xdr:rowOff>
    </xdr:from>
    <xdr:ext cx="599010" cy="259045"/>
    <xdr:sp macro="" textlink="">
      <xdr:nvSpPr>
        <xdr:cNvPr id="546" name="テキスト ボックス 545"/>
        <xdr:cNvSpPr txBox="1"/>
      </xdr:nvSpPr>
      <xdr:spPr>
        <a:xfrm>
          <a:off x="14292795" y="621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10761</xdr:rowOff>
    </xdr:from>
    <xdr:to>
      <xdr:col>72</xdr:col>
      <xdr:colOff>38100</xdr:colOff>
      <xdr:row>38</xdr:row>
      <xdr:rowOff>112361</xdr:rowOff>
    </xdr:to>
    <xdr:sp macro="" textlink="">
      <xdr:nvSpPr>
        <xdr:cNvPr id="547" name="楕円 546"/>
        <xdr:cNvSpPr/>
      </xdr:nvSpPr>
      <xdr:spPr>
        <a:xfrm>
          <a:off x="13652500" y="652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128888</xdr:rowOff>
    </xdr:from>
    <xdr:ext cx="534377" cy="259045"/>
    <xdr:sp macro="" textlink="">
      <xdr:nvSpPr>
        <xdr:cNvPr id="548" name="テキスト ボックス 547"/>
        <xdr:cNvSpPr txBox="1"/>
      </xdr:nvSpPr>
      <xdr:spPr>
        <a:xfrm>
          <a:off x="13436111" y="630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30935</xdr:rowOff>
    </xdr:from>
    <xdr:to>
      <xdr:col>67</xdr:col>
      <xdr:colOff>101600</xdr:colOff>
      <xdr:row>38</xdr:row>
      <xdr:rowOff>132535</xdr:rowOff>
    </xdr:to>
    <xdr:sp macro="" textlink="">
      <xdr:nvSpPr>
        <xdr:cNvPr id="549" name="楕円 548"/>
        <xdr:cNvSpPr/>
      </xdr:nvSpPr>
      <xdr:spPr>
        <a:xfrm>
          <a:off x="12763500" y="654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149062</xdr:rowOff>
    </xdr:from>
    <xdr:ext cx="534377" cy="259045"/>
    <xdr:sp macro="" textlink="">
      <xdr:nvSpPr>
        <xdr:cNvPr id="550" name="テキスト ボックス 549"/>
        <xdr:cNvSpPr txBox="1"/>
      </xdr:nvSpPr>
      <xdr:spPr>
        <a:xfrm>
          <a:off x="12547111" y="63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156033</xdr:rowOff>
    </xdr:from>
    <xdr:to>
      <xdr:col>85</xdr:col>
      <xdr:colOff>126364</xdr:colOff>
      <xdr:row>58</xdr:row>
      <xdr:rowOff>94526</xdr:rowOff>
    </xdr:to>
    <xdr:cxnSp macro="">
      <xdr:nvCxnSpPr>
        <xdr:cNvPr id="572" name="直線コネクタ 571"/>
        <xdr:cNvCxnSpPr/>
      </xdr:nvCxnSpPr>
      <xdr:spPr>
        <a:xfrm flipV="1">
          <a:off x="16317595" y="8728533"/>
          <a:ext cx="1269" cy="1310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98353</xdr:rowOff>
    </xdr:from>
    <xdr:ext cx="534377" cy="259045"/>
    <xdr:sp macro="" textlink="">
      <xdr:nvSpPr>
        <xdr:cNvPr id="573" name="教育費最小値テキスト"/>
        <xdr:cNvSpPr txBox="1"/>
      </xdr:nvSpPr>
      <xdr:spPr>
        <a:xfrm>
          <a:off x="16370300" y="100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94526</xdr:rowOff>
    </xdr:from>
    <xdr:to>
      <xdr:col>86</xdr:col>
      <xdr:colOff>25400</xdr:colOff>
      <xdr:row>58</xdr:row>
      <xdr:rowOff>94526</xdr:rowOff>
    </xdr:to>
    <xdr:cxnSp macro="">
      <xdr:nvCxnSpPr>
        <xdr:cNvPr id="574" name="直線コネクタ 573"/>
        <xdr:cNvCxnSpPr/>
      </xdr:nvCxnSpPr>
      <xdr:spPr>
        <a:xfrm>
          <a:off x="16230600" y="1003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102710</xdr:rowOff>
    </xdr:from>
    <xdr:ext cx="599010" cy="259045"/>
    <xdr:sp macro="" textlink="">
      <xdr:nvSpPr>
        <xdr:cNvPr id="575" name="教育費最大値テキスト"/>
        <xdr:cNvSpPr txBox="1"/>
      </xdr:nvSpPr>
      <xdr:spPr>
        <a:xfrm>
          <a:off x="16370300" y="850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156033</xdr:rowOff>
    </xdr:from>
    <xdr:to>
      <xdr:col>86</xdr:col>
      <xdr:colOff>25400</xdr:colOff>
      <xdr:row>50</xdr:row>
      <xdr:rowOff>156033</xdr:rowOff>
    </xdr:to>
    <xdr:cxnSp macro="">
      <xdr:nvCxnSpPr>
        <xdr:cNvPr id="576" name="直線コネクタ 575"/>
        <xdr:cNvCxnSpPr/>
      </xdr:nvCxnSpPr>
      <xdr:spPr>
        <a:xfrm>
          <a:off x="16230600" y="872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115868</xdr:rowOff>
    </xdr:from>
    <xdr:to>
      <xdr:col>85</xdr:col>
      <xdr:colOff>127000</xdr:colOff>
      <xdr:row>57</xdr:row>
      <xdr:rowOff>45107</xdr:rowOff>
    </xdr:to>
    <xdr:cxnSp macro="">
      <xdr:nvCxnSpPr>
        <xdr:cNvPr id="577" name="直線コネクタ 576"/>
        <xdr:cNvCxnSpPr/>
      </xdr:nvCxnSpPr>
      <xdr:spPr>
        <a:xfrm flipV="1">
          <a:off x="15481300" y="8859818"/>
          <a:ext cx="838200" cy="95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130862</xdr:rowOff>
    </xdr:from>
    <xdr:ext cx="599010" cy="259045"/>
    <xdr:sp macro="" textlink="">
      <xdr:nvSpPr>
        <xdr:cNvPr id="578" name="教育費平均値テキスト"/>
        <xdr:cNvSpPr txBox="1"/>
      </xdr:nvSpPr>
      <xdr:spPr>
        <a:xfrm>
          <a:off x="16370300" y="97320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152435</xdr:rowOff>
    </xdr:from>
    <xdr:to>
      <xdr:col>85</xdr:col>
      <xdr:colOff>177800</xdr:colOff>
      <xdr:row>57</xdr:row>
      <xdr:rowOff>82585</xdr:rowOff>
    </xdr:to>
    <xdr:sp macro="" textlink="">
      <xdr:nvSpPr>
        <xdr:cNvPr id="579" name="フローチャート: 判断 578"/>
        <xdr:cNvSpPr/>
      </xdr:nvSpPr>
      <xdr:spPr>
        <a:xfrm>
          <a:off x="16268700" y="975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45107</xdr:rowOff>
    </xdr:from>
    <xdr:to>
      <xdr:col>81</xdr:col>
      <xdr:colOff>50800</xdr:colOff>
      <xdr:row>57</xdr:row>
      <xdr:rowOff>136701</xdr:rowOff>
    </xdr:to>
    <xdr:cxnSp macro="">
      <xdr:nvCxnSpPr>
        <xdr:cNvPr id="580" name="直線コネクタ 579"/>
        <xdr:cNvCxnSpPr/>
      </xdr:nvCxnSpPr>
      <xdr:spPr>
        <a:xfrm flipV="1">
          <a:off x="14592300" y="9817757"/>
          <a:ext cx="889000" cy="9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151913</xdr:rowOff>
    </xdr:from>
    <xdr:to>
      <xdr:col>81</xdr:col>
      <xdr:colOff>101600</xdr:colOff>
      <xdr:row>57</xdr:row>
      <xdr:rowOff>82063</xdr:rowOff>
    </xdr:to>
    <xdr:sp macro="" textlink="">
      <xdr:nvSpPr>
        <xdr:cNvPr id="581" name="フローチャート: 判断 580"/>
        <xdr:cNvSpPr/>
      </xdr:nvSpPr>
      <xdr:spPr>
        <a:xfrm>
          <a:off x="154305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98590</xdr:rowOff>
    </xdr:from>
    <xdr:ext cx="599010" cy="259045"/>
    <xdr:sp macro="" textlink="">
      <xdr:nvSpPr>
        <xdr:cNvPr id="582" name="テキスト ボックス 581"/>
        <xdr:cNvSpPr txBox="1"/>
      </xdr:nvSpPr>
      <xdr:spPr>
        <a:xfrm>
          <a:off x="15181795" y="952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97409</xdr:rowOff>
    </xdr:from>
    <xdr:to>
      <xdr:col>76</xdr:col>
      <xdr:colOff>114300</xdr:colOff>
      <xdr:row>57</xdr:row>
      <xdr:rowOff>136701</xdr:rowOff>
    </xdr:to>
    <xdr:cxnSp macro="">
      <xdr:nvCxnSpPr>
        <xdr:cNvPr id="583" name="直線コネクタ 582"/>
        <xdr:cNvCxnSpPr/>
      </xdr:nvCxnSpPr>
      <xdr:spPr>
        <a:xfrm>
          <a:off x="13703300" y="9870059"/>
          <a:ext cx="889000" cy="3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134670</xdr:rowOff>
    </xdr:from>
    <xdr:to>
      <xdr:col>76</xdr:col>
      <xdr:colOff>165100</xdr:colOff>
      <xdr:row>57</xdr:row>
      <xdr:rowOff>64820</xdr:rowOff>
    </xdr:to>
    <xdr:sp macro="" textlink="">
      <xdr:nvSpPr>
        <xdr:cNvPr id="584" name="フローチャート: 判断 583"/>
        <xdr:cNvSpPr/>
      </xdr:nvSpPr>
      <xdr:spPr>
        <a:xfrm>
          <a:off x="14541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81347</xdr:rowOff>
    </xdr:from>
    <xdr:ext cx="599010" cy="259045"/>
    <xdr:sp macro="" textlink="">
      <xdr:nvSpPr>
        <xdr:cNvPr id="585" name="テキスト ボックス 584"/>
        <xdr:cNvSpPr txBox="1"/>
      </xdr:nvSpPr>
      <xdr:spPr>
        <a:xfrm>
          <a:off x="14292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96655</xdr:rowOff>
    </xdr:from>
    <xdr:to>
      <xdr:col>71</xdr:col>
      <xdr:colOff>177800</xdr:colOff>
      <xdr:row>57</xdr:row>
      <xdr:rowOff>97409</xdr:rowOff>
    </xdr:to>
    <xdr:cxnSp macro="">
      <xdr:nvCxnSpPr>
        <xdr:cNvPr id="586" name="直線コネクタ 585"/>
        <xdr:cNvCxnSpPr/>
      </xdr:nvCxnSpPr>
      <xdr:spPr>
        <a:xfrm>
          <a:off x="12814300" y="9869305"/>
          <a:ext cx="8890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146608</xdr:rowOff>
    </xdr:from>
    <xdr:to>
      <xdr:col>72</xdr:col>
      <xdr:colOff>38100</xdr:colOff>
      <xdr:row>57</xdr:row>
      <xdr:rowOff>76758</xdr:rowOff>
    </xdr:to>
    <xdr:sp macro="" textlink="">
      <xdr:nvSpPr>
        <xdr:cNvPr id="587" name="フローチャート: 判断 586"/>
        <xdr:cNvSpPr/>
      </xdr:nvSpPr>
      <xdr:spPr>
        <a:xfrm>
          <a:off x="13652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93285</xdr:rowOff>
    </xdr:from>
    <xdr:ext cx="599010" cy="259045"/>
    <xdr:sp macro="" textlink="">
      <xdr:nvSpPr>
        <xdr:cNvPr id="588" name="テキスト ボックス 587"/>
        <xdr:cNvSpPr txBox="1"/>
      </xdr:nvSpPr>
      <xdr:spPr>
        <a:xfrm>
          <a:off x="13403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39922</xdr:rowOff>
    </xdr:from>
    <xdr:to>
      <xdr:col>67</xdr:col>
      <xdr:colOff>101600</xdr:colOff>
      <xdr:row>57</xdr:row>
      <xdr:rowOff>141522</xdr:rowOff>
    </xdr:to>
    <xdr:sp macro="" textlink="">
      <xdr:nvSpPr>
        <xdr:cNvPr id="589" name="フローチャート: 判断 588"/>
        <xdr:cNvSpPr/>
      </xdr:nvSpPr>
      <xdr:spPr>
        <a:xfrm>
          <a:off x="12763500" y="9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158049</xdr:rowOff>
    </xdr:from>
    <xdr:ext cx="534377" cy="259045"/>
    <xdr:sp macro="" textlink="">
      <xdr:nvSpPr>
        <xdr:cNvPr id="590" name="テキスト ボックス 589"/>
        <xdr:cNvSpPr txBox="1"/>
      </xdr:nvSpPr>
      <xdr:spPr>
        <a:xfrm>
          <a:off x="12547111" y="95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65068</xdr:rowOff>
    </xdr:from>
    <xdr:to>
      <xdr:col>85</xdr:col>
      <xdr:colOff>177800</xdr:colOff>
      <xdr:row>51</xdr:row>
      <xdr:rowOff>166668</xdr:rowOff>
    </xdr:to>
    <xdr:sp macro="" textlink="">
      <xdr:nvSpPr>
        <xdr:cNvPr id="596" name="楕円 595"/>
        <xdr:cNvSpPr/>
      </xdr:nvSpPr>
      <xdr:spPr>
        <a:xfrm>
          <a:off x="16268700" y="880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87945</xdr:rowOff>
    </xdr:from>
    <xdr:ext cx="599010" cy="259045"/>
    <xdr:sp macro="" textlink="">
      <xdr:nvSpPr>
        <xdr:cNvPr id="597" name="教育費該当値テキスト"/>
        <xdr:cNvSpPr txBox="1"/>
      </xdr:nvSpPr>
      <xdr:spPr>
        <a:xfrm>
          <a:off x="16370300" y="8660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165757</xdr:rowOff>
    </xdr:from>
    <xdr:to>
      <xdr:col>81</xdr:col>
      <xdr:colOff>101600</xdr:colOff>
      <xdr:row>57</xdr:row>
      <xdr:rowOff>95907</xdr:rowOff>
    </xdr:to>
    <xdr:sp macro="" textlink="">
      <xdr:nvSpPr>
        <xdr:cNvPr id="598" name="楕円 597"/>
        <xdr:cNvSpPr/>
      </xdr:nvSpPr>
      <xdr:spPr>
        <a:xfrm>
          <a:off x="15430500" y="976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87034</xdr:rowOff>
    </xdr:from>
    <xdr:ext cx="599010" cy="259045"/>
    <xdr:sp macro="" textlink="">
      <xdr:nvSpPr>
        <xdr:cNvPr id="599" name="テキスト ボックス 598"/>
        <xdr:cNvSpPr txBox="1"/>
      </xdr:nvSpPr>
      <xdr:spPr>
        <a:xfrm>
          <a:off x="15181795" y="985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85901</xdr:rowOff>
    </xdr:from>
    <xdr:to>
      <xdr:col>76</xdr:col>
      <xdr:colOff>165100</xdr:colOff>
      <xdr:row>58</xdr:row>
      <xdr:rowOff>16051</xdr:rowOff>
    </xdr:to>
    <xdr:sp macro="" textlink="">
      <xdr:nvSpPr>
        <xdr:cNvPr id="600" name="楕円 599"/>
        <xdr:cNvSpPr/>
      </xdr:nvSpPr>
      <xdr:spPr>
        <a:xfrm>
          <a:off x="14541500" y="985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7178</xdr:rowOff>
    </xdr:from>
    <xdr:ext cx="534377" cy="259045"/>
    <xdr:sp macro="" textlink="">
      <xdr:nvSpPr>
        <xdr:cNvPr id="601" name="テキスト ボックス 600"/>
        <xdr:cNvSpPr txBox="1"/>
      </xdr:nvSpPr>
      <xdr:spPr>
        <a:xfrm>
          <a:off x="14325111" y="995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46609</xdr:rowOff>
    </xdr:from>
    <xdr:to>
      <xdr:col>72</xdr:col>
      <xdr:colOff>38100</xdr:colOff>
      <xdr:row>57</xdr:row>
      <xdr:rowOff>148209</xdr:rowOff>
    </xdr:to>
    <xdr:sp macro="" textlink="">
      <xdr:nvSpPr>
        <xdr:cNvPr id="602" name="楕円 601"/>
        <xdr:cNvSpPr/>
      </xdr:nvSpPr>
      <xdr:spPr>
        <a:xfrm>
          <a:off x="13652500" y="981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139336</xdr:rowOff>
    </xdr:from>
    <xdr:ext cx="534377" cy="259045"/>
    <xdr:sp macro="" textlink="">
      <xdr:nvSpPr>
        <xdr:cNvPr id="603" name="テキスト ボックス 602"/>
        <xdr:cNvSpPr txBox="1"/>
      </xdr:nvSpPr>
      <xdr:spPr>
        <a:xfrm>
          <a:off x="13436111" y="991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45855</xdr:rowOff>
    </xdr:from>
    <xdr:to>
      <xdr:col>67</xdr:col>
      <xdr:colOff>101600</xdr:colOff>
      <xdr:row>57</xdr:row>
      <xdr:rowOff>147455</xdr:rowOff>
    </xdr:to>
    <xdr:sp macro="" textlink="">
      <xdr:nvSpPr>
        <xdr:cNvPr id="604" name="楕円 603"/>
        <xdr:cNvSpPr/>
      </xdr:nvSpPr>
      <xdr:spPr>
        <a:xfrm>
          <a:off x="12763500" y="9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138582</xdr:rowOff>
    </xdr:from>
    <xdr:ext cx="534377" cy="259045"/>
    <xdr:sp macro="" textlink="">
      <xdr:nvSpPr>
        <xdr:cNvPr id="605" name="テキスト ボックス 604"/>
        <xdr:cNvSpPr txBox="1"/>
      </xdr:nvSpPr>
      <xdr:spPr>
        <a:xfrm>
          <a:off x="12547111" y="991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9" name="テキスト ボックス 618"/>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21970</xdr:rowOff>
    </xdr:from>
    <xdr:ext cx="685572" cy="259045"/>
    <xdr:sp macro="" textlink="">
      <xdr:nvSpPr>
        <xdr:cNvPr id="625" name="テキスト ボックス 624"/>
        <xdr:cNvSpPr txBox="1"/>
      </xdr:nvSpPr>
      <xdr:spPr>
        <a:xfrm>
          <a:off x="11760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7" name="テキスト ボックス 626"/>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9" name="テキスト ボックス 62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147062</xdr:rowOff>
    </xdr:from>
    <xdr:to>
      <xdr:col>85</xdr:col>
      <xdr:colOff>126364</xdr:colOff>
      <xdr:row>79</xdr:row>
      <xdr:rowOff>98879</xdr:rowOff>
    </xdr:to>
    <xdr:cxnSp macro="">
      <xdr:nvCxnSpPr>
        <xdr:cNvPr id="631" name="直線コネクタ 630"/>
        <xdr:cNvCxnSpPr/>
      </xdr:nvCxnSpPr>
      <xdr:spPr>
        <a:xfrm flipV="1">
          <a:off x="16317595" y="12148562"/>
          <a:ext cx="1269" cy="149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128414</xdr:rowOff>
    </xdr:from>
    <xdr:ext cx="249299" cy="259045"/>
    <xdr:sp macro="" textlink="">
      <xdr:nvSpPr>
        <xdr:cNvPr id="632" name="災害復旧費最小値テキスト"/>
        <xdr:cNvSpPr txBox="1"/>
      </xdr:nvSpPr>
      <xdr:spPr>
        <a:xfrm>
          <a:off x="16370300" y="13672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93739</xdr:rowOff>
    </xdr:from>
    <xdr:ext cx="690189" cy="259045"/>
    <xdr:sp macro="" textlink="">
      <xdr:nvSpPr>
        <xdr:cNvPr id="634" name="災害復旧費最大値テキスト"/>
        <xdr:cNvSpPr txBox="1"/>
      </xdr:nvSpPr>
      <xdr:spPr>
        <a:xfrm>
          <a:off x="16370300" y="11923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1,373,237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147062</xdr:rowOff>
    </xdr:from>
    <xdr:to>
      <xdr:col>86</xdr:col>
      <xdr:colOff>25400</xdr:colOff>
      <xdr:row>70</xdr:row>
      <xdr:rowOff>147062</xdr:rowOff>
    </xdr:to>
    <xdr:cxnSp macro="">
      <xdr:nvCxnSpPr>
        <xdr:cNvPr id="635" name="直線コネクタ 634"/>
        <xdr:cNvCxnSpPr/>
      </xdr:nvCxnSpPr>
      <xdr:spPr>
        <a:xfrm>
          <a:off x="16230600" y="12148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3040</xdr:rowOff>
    </xdr:from>
    <xdr:to>
      <xdr:col>85</xdr:col>
      <xdr:colOff>127000</xdr:colOff>
      <xdr:row>79</xdr:row>
      <xdr:rowOff>55649</xdr:rowOff>
    </xdr:to>
    <xdr:cxnSp macro="">
      <xdr:nvCxnSpPr>
        <xdr:cNvPr id="636" name="直線コネクタ 635"/>
        <xdr:cNvCxnSpPr/>
      </xdr:nvCxnSpPr>
      <xdr:spPr>
        <a:xfrm flipV="1">
          <a:off x="15481300" y="13547590"/>
          <a:ext cx="838200" cy="5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1415</xdr:rowOff>
    </xdr:from>
    <xdr:ext cx="534377" cy="259045"/>
    <xdr:sp macro="" textlink="">
      <xdr:nvSpPr>
        <xdr:cNvPr id="637" name="災害復旧費平均値テキスト"/>
        <xdr:cNvSpPr txBox="1"/>
      </xdr:nvSpPr>
      <xdr:spPr>
        <a:xfrm>
          <a:off x="16370300" y="13545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22988</xdr:rowOff>
    </xdr:from>
    <xdr:to>
      <xdr:col>85</xdr:col>
      <xdr:colOff>177800</xdr:colOff>
      <xdr:row>79</xdr:row>
      <xdr:rowOff>124588</xdr:rowOff>
    </xdr:to>
    <xdr:sp macro="" textlink="">
      <xdr:nvSpPr>
        <xdr:cNvPr id="638" name="フローチャート: 判断 637"/>
        <xdr:cNvSpPr/>
      </xdr:nvSpPr>
      <xdr:spPr>
        <a:xfrm>
          <a:off x="16268700" y="1356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55649</xdr:rowOff>
    </xdr:from>
    <xdr:to>
      <xdr:col>81</xdr:col>
      <xdr:colOff>50800</xdr:colOff>
      <xdr:row>79</xdr:row>
      <xdr:rowOff>97532</xdr:rowOff>
    </xdr:to>
    <xdr:cxnSp macro="">
      <xdr:nvCxnSpPr>
        <xdr:cNvPr id="639" name="直線コネクタ 638"/>
        <xdr:cNvCxnSpPr/>
      </xdr:nvCxnSpPr>
      <xdr:spPr>
        <a:xfrm flipV="1">
          <a:off x="14592300" y="13600199"/>
          <a:ext cx="889000" cy="4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27194</xdr:rowOff>
    </xdr:from>
    <xdr:to>
      <xdr:col>81</xdr:col>
      <xdr:colOff>101600</xdr:colOff>
      <xdr:row>79</xdr:row>
      <xdr:rowOff>128794</xdr:rowOff>
    </xdr:to>
    <xdr:sp macro="" textlink="">
      <xdr:nvSpPr>
        <xdr:cNvPr id="640" name="フローチャート: 判断 639"/>
        <xdr:cNvSpPr/>
      </xdr:nvSpPr>
      <xdr:spPr>
        <a:xfrm>
          <a:off x="15430500" y="135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119921</xdr:rowOff>
    </xdr:from>
    <xdr:ext cx="534377" cy="259045"/>
    <xdr:sp macro="" textlink="">
      <xdr:nvSpPr>
        <xdr:cNvPr id="641" name="テキスト ボックス 640"/>
        <xdr:cNvSpPr txBox="1"/>
      </xdr:nvSpPr>
      <xdr:spPr>
        <a:xfrm>
          <a:off x="15214111" y="1366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97532</xdr:rowOff>
    </xdr:from>
    <xdr:to>
      <xdr:col>76</xdr:col>
      <xdr:colOff>114300</xdr:colOff>
      <xdr:row>79</xdr:row>
      <xdr:rowOff>98879</xdr:rowOff>
    </xdr:to>
    <xdr:cxnSp macro="">
      <xdr:nvCxnSpPr>
        <xdr:cNvPr id="642" name="直線コネクタ 641"/>
        <xdr:cNvCxnSpPr/>
      </xdr:nvCxnSpPr>
      <xdr:spPr>
        <a:xfrm flipV="1">
          <a:off x="13703300" y="13642082"/>
          <a:ext cx="889000" cy="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29631</xdr:rowOff>
    </xdr:from>
    <xdr:to>
      <xdr:col>76</xdr:col>
      <xdr:colOff>165100</xdr:colOff>
      <xdr:row>79</xdr:row>
      <xdr:rowOff>131231</xdr:rowOff>
    </xdr:to>
    <xdr:sp macro="" textlink="">
      <xdr:nvSpPr>
        <xdr:cNvPr id="643" name="フローチャート: 判断 642"/>
        <xdr:cNvSpPr/>
      </xdr:nvSpPr>
      <xdr:spPr>
        <a:xfrm>
          <a:off x="14541500" y="1357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147758</xdr:rowOff>
    </xdr:from>
    <xdr:ext cx="534377" cy="259045"/>
    <xdr:sp macro="" textlink="">
      <xdr:nvSpPr>
        <xdr:cNvPr id="644" name="テキスト ボックス 643"/>
        <xdr:cNvSpPr txBox="1"/>
      </xdr:nvSpPr>
      <xdr:spPr>
        <a:xfrm>
          <a:off x="14325111" y="1334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5" name="直線コネクタ 644"/>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27823</xdr:rowOff>
    </xdr:from>
    <xdr:to>
      <xdr:col>72</xdr:col>
      <xdr:colOff>38100</xdr:colOff>
      <xdr:row>79</xdr:row>
      <xdr:rowOff>129423</xdr:rowOff>
    </xdr:to>
    <xdr:sp macro="" textlink="">
      <xdr:nvSpPr>
        <xdr:cNvPr id="646" name="フローチャート: 判断 645"/>
        <xdr:cNvSpPr/>
      </xdr:nvSpPr>
      <xdr:spPr>
        <a:xfrm>
          <a:off x="13652500" y="1357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145950</xdr:rowOff>
    </xdr:from>
    <xdr:ext cx="534377" cy="259045"/>
    <xdr:sp macro="" textlink="">
      <xdr:nvSpPr>
        <xdr:cNvPr id="647" name="テキスト ボックス 646"/>
        <xdr:cNvSpPr txBox="1"/>
      </xdr:nvSpPr>
      <xdr:spPr>
        <a:xfrm>
          <a:off x="13436111" y="1334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34914</xdr:rowOff>
    </xdr:from>
    <xdr:to>
      <xdr:col>67</xdr:col>
      <xdr:colOff>101600</xdr:colOff>
      <xdr:row>79</xdr:row>
      <xdr:rowOff>136514</xdr:rowOff>
    </xdr:to>
    <xdr:sp macro="" textlink="">
      <xdr:nvSpPr>
        <xdr:cNvPr id="648" name="フローチャート: 判断 647"/>
        <xdr:cNvSpPr/>
      </xdr:nvSpPr>
      <xdr:spPr>
        <a:xfrm>
          <a:off x="12763500" y="13579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153041</xdr:rowOff>
    </xdr:from>
    <xdr:ext cx="534377" cy="259045"/>
    <xdr:sp macro="" textlink="">
      <xdr:nvSpPr>
        <xdr:cNvPr id="649" name="テキスト ボックス 648"/>
        <xdr:cNvSpPr txBox="1"/>
      </xdr:nvSpPr>
      <xdr:spPr>
        <a:xfrm>
          <a:off x="12547111" y="1335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123690</xdr:rowOff>
    </xdr:from>
    <xdr:to>
      <xdr:col>85</xdr:col>
      <xdr:colOff>177800</xdr:colOff>
      <xdr:row>79</xdr:row>
      <xdr:rowOff>53840</xdr:rowOff>
    </xdr:to>
    <xdr:sp macro="" textlink="">
      <xdr:nvSpPr>
        <xdr:cNvPr id="655" name="楕円 654"/>
        <xdr:cNvSpPr/>
      </xdr:nvSpPr>
      <xdr:spPr>
        <a:xfrm>
          <a:off x="16268700" y="1349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83067</xdr:rowOff>
    </xdr:from>
    <xdr:ext cx="534377" cy="259045"/>
    <xdr:sp macro="" textlink="">
      <xdr:nvSpPr>
        <xdr:cNvPr id="656" name="災害復旧費該当値テキスト"/>
        <xdr:cNvSpPr txBox="1"/>
      </xdr:nvSpPr>
      <xdr:spPr>
        <a:xfrm>
          <a:off x="16370300" y="1328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4849</xdr:rowOff>
    </xdr:from>
    <xdr:to>
      <xdr:col>81</xdr:col>
      <xdr:colOff>101600</xdr:colOff>
      <xdr:row>79</xdr:row>
      <xdr:rowOff>106449</xdr:rowOff>
    </xdr:to>
    <xdr:sp macro="" textlink="">
      <xdr:nvSpPr>
        <xdr:cNvPr id="657" name="楕円 656"/>
        <xdr:cNvSpPr/>
      </xdr:nvSpPr>
      <xdr:spPr>
        <a:xfrm>
          <a:off x="15430500" y="1354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122976</xdr:rowOff>
    </xdr:from>
    <xdr:ext cx="534377" cy="259045"/>
    <xdr:sp macro="" textlink="">
      <xdr:nvSpPr>
        <xdr:cNvPr id="658" name="テキスト ボックス 657"/>
        <xdr:cNvSpPr txBox="1"/>
      </xdr:nvSpPr>
      <xdr:spPr>
        <a:xfrm>
          <a:off x="15214111" y="1332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46732</xdr:rowOff>
    </xdr:from>
    <xdr:to>
      <xdr:col>76</xdr:col>
      <xdr:colOff>165100</xdr:colOff>
      <xdr:row>79</xdr:row>
      <xdr:rowOff>148332</xdr:rowOff>
    </xdr:to>
    <xdr:sp macro="" textlink="">
      <xdr:nvSpPr>
        <xdr:cNvPr id="659" name="楕円 658"/>
        <xdr:cNvSpPr/>
      </xdr:nvSpPr>
      <xdr:spPr>
        <a:xfrm>
          <a:off x="14541500" y="1359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139459</xdr:rowOff>
    </xdr:from>
    <xdr:ext cx="469744" cy="259045"/>
    <xdr:sp macro="" textlink="">
      <xdr:nvSpPr>
        <xdr:cNvPr id="660" name="テキスト ボックス 659"/>
        <xdr:cNvSpPr txBox="1"/>
      </xdr:nvSpPr>
      <xdr:spPr>
        <a:xfrm>
          <a:off x="14357428" y="136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6" name="テキスト ボックス 68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12402</xdr:rowOff>
    </xdr:from>
    <xdr:to>
      <xdr:col>85</xdr:col>
      <xdr:colOff>126364</xdr:colOff>
      <xdr:row>99</xdr:row>
      <xdr:rowOff>44450</xdr:rowOff>
    </xdr:to>
    <xdr:cxnSp macro="">
      <xdr:nvCxnSpPr>
        <xdr:cNvPr id="688" name="直線コネクタ 687"/>
        <xdr:cNvCxnSpPr/>
      </xdr:nvCxnSpPr>
      <xdr:spPr>
        <a:xfrm flipV="1">
          <a:off x="16317595" y="15614352"/>
          <a:ext cx="1269" cy="140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9" name="公債費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90" name="直線コネクタ 689"/>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130529</xdr:rowOff>
    </xdr:from>
    <xdr:ext cx="599010" cy="259045"/>
    <xdr:sp macro="" textlink="">
      <xdr:nvSpPr>
        <xdr:cNvPr id="691" name="公債費最大値テキスト"/>
        <xdr:cNvSpPr txBox="1"/>
      </xdr:nvSpPr>
      <xdr:spPr>
        <a:xfrm>
          <a:off x="16370300" y="1538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12402</xdr:rowOff>
    </xdr:from>
    <xdr:to>
      <xdr:col>86</xdr:col>
      <xdr:colOff>25400</xdr:colOff>
      <xdr:row>91</xdr:row>
      <xdr:rowOff>12402</xdr:rowOff>
    </xdr:to>
    <xdr:cxnSp macro="">
      <xdr:nvCxnSpPr>
        <xdr:cNvPr id="692" name="直線コネクタ 691"/>
        <xdr:cNvCxnSpPr/>
      </xdr:nvCxnSpPr>
      <xdr:spPr>
        <a:xfrm>
          <a:off x="16230600" y="1561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1473</xdr:rowOff>
    </xdr:from>
    <xdr:to>
      <xdr:col>85</xdr:col>
      <xdr:colOff>127000</xdr:colOff>
      <xdr:row>97</xdr:row>
      <xdr:rowOff>101735</xdr:rowOff>
    </xdr:to>
    <xdr:cxnSp macro="">
      <xdr:nvCxnSpPr>
        <xdr:cNvPr id="693" name="直線コネクタ 692"/>
        <xdr:cNvCxnSpPr/>
      </xdr:nvCxnSpPr>
      <xdr:spPr>
        <a:xfrm>
          <a:off x="15481300" y="16632123"/>
          <a:ext cx="838200" cy="10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37361</xdr:rowOff>
    </xdr:from>
    <xdr:ext cx="599010" cy="259045"/>
    <xdr:sp macro="" textlink="">
      <xdr:nvSpPr>
        <xdr:cNvPr id="694" name="公債費平均値テキスト"/>
        <xdr:cNvSpPr txBox="1"/>
      </xdr:nvSpPr>
      <xdr:spPr>
        <a:xfrm>
          <a:off x="16370300" y="166680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58934</xdr:rowOff>
    </xdr:from>
    <xdr:to>
      <xdr:col>85</xdr:col>
      <xdr:colOff>177800</xdr:colOff>
      <xdr:row>97</xdr:row>
      <xdr:rowOff>160534</xdr:rowOff>
    </xdr:to>
    <xdr:sp macro="" textlink="">
      <xdr:nvSpPr>
        <xdr:cNvPr id="695" name="フローチャート: 判断 694"/>
        <xdr:cNvSpPr/>
      </xdr:nvSpPr>
      <xdr:spPr>
        <a:xfrm>
          <a:off x="162687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1473</xdr:rowOff>
    </xdr:from>
    <xdr:to>
      <xdr:col>81</xdr:col>
      <xdr:colOff>50800</xdr:colOff>
      <xdr:row>97</xdr:row>
      <xdr:rowOff>79226</xdr:rowOff>
    </xdr:to>
    <xdr:cxnSp macro="">
      <xdr:nvCxnSpPr>
        <xdr:cNvPr id="696" name="直線コネクタ 695"/>
        <xdr:cNvCxnSpPr/>
      </xdr:nvCxnSpPr>
      <xdr:spPr>
        <a:xfrm flipV="1">
          <a:off x="14592300" y="16632123"/>
          <a:ext cx="889000" cy="7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62849</xdr:rowOff>
    </xdr:from>
    <xdr:to>
      <xdr:col>81</xdr:col>
      <xdr:colOff>101600</xdr:colOff>
      <xdr:row>97</xdr:row>
      <xdr:rowOff>164449</xdr:rowOff>
    </xdr:to>
    <xdr:sp macro="" textlink="">
      <xdr:nvSpPr>
        <xdr:cNvPr id="697" name="フローチャート: 判断 696"/>
        <xdr:cNvSpPr/>
      </xdr:nvSpPr>
      <xdr:spPr>
        <a:xfrm>
          <a:off x="15430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155576</xdr:rowOff>
    </xdr:from>
    <xdr:ext cx="599010" cy="259045"/>
    <xdr:sp macro="" textlink="">
      <xdr:nvSpPr>
        <xdr:cNvPr id="698" name="テキスト ボックス 697"/>
        <xdr:cNvSpPr txBox="1"/>
      </xdr:nvSpPr>
      <xdr:spPr>
        <a:xfrm>
          <a:off x="15181795" y="1678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79226</xdr:rowOff>
    </xdr:from>
    <xdr:to>
      <xdr:col>76</xdr:col>
      <xdr:colOff>114300</xdr:colOff>
      <xdr:row>97</xdr:row>
      <xdr:rowOff>123642</xdr:rowOff>
    </xdr:to>
    <xdr:cxnSp macro="">
      <xdr:nvCxnSpPr>
        <xdr:cNvPr id="699" name="直線コネクタ 698"/>
        <xdr:cNvCxnSpPr/>
      </xdr:nvCxnSpPr>
      <xdr:spPr>
        <a:xfrm flipV="1">
          <a:off x="13703300" y="16709876"/>
          <a:ext cx="889000" cy="4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53711</xdr:rowOff>
    </xdr:from>
    <xdr:to>
      <xdr:col>76</xdr:col>
      <xdr:colOff>165100</xdr:colOff>
      <xdr:row>97</xdr:row>
      <xdr:rowOff>155311</xdr:rowOff>
    </xdr:to>
    <xdr:sp macro="" textlink="">
      <xdr:nvSpPr>
        <xdr:cNvPr id="700" name="フローチャート: 判断 699"/>
        <xdr:cNvSpPr/>
      </xdr:nvSpPr>
      <xdr:spPr>
        <a:xfrm>
          <a:off x="14541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146438</xdr:rowOff>
    </xdr:from>
    <xdr:ext cx="599010" cy="259045"/>
    <xdr:sp macro="" textlink="">
      <xdr:nvSpPr>
        <xdr:cNvPr id="701" name="テキスト ボックス 700"/>
        <xdr:cNvSpPr txBox="1"/>
      </xdr:nvSpPr>
      <xdr:spPr>
        <a:xfrm>
          <a:off x="14292795" y="1677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28983</xdr:rowOff>
    </xdr:from>
    <xdr:to>
      <xdr:col>71</xdr:col>
      <xdr:colOff>177800</xdr:colOff>
      <xdr:row>97</xdr:row>
      <xdr:rowOff>123642</xdr:rowOff>
    </xdr:to>
    <xdr:cxnSp macro="">
      <xdr:nvCxnSpPr>
        <xdr:cNvPr id="702" name="直線コネクタ 701"/>
        <xdr:cNvCxnSpPr/>
      </xdr:nvCxnSpPr>
      <xdr:spPr>
        <a:xfrm>
          <a:off x="12814300" y="16488183"/>
          <a:ext cx="889000" cy="26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58032</xdr:rowOff>
    </xdr:from>
    <xdr:to>
      <xdr:col>72</xdr:col>
      <xdr:colOff>38100</xdr:colOff>
      <xdr:row>97</xdr:row>
      <xdr:rowOff>159632</xdr:rowOff>
    </xdr:to>
    <xdr:sp macro="" textlink="">
      <xdr:nvSpPr>
        <xdr:cNvPr id="703" name="フローチャート: 判断 702"/>
        <xdr:cNvSpPr/>
      </xdr:nvSpPr>
      <xdr:spPr>
        <a:xfrm>
          <a:off x="13652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4709</xdr:rowOff>
    </xdr:from>
    <xdr:ext cx="599010" cy="259045"/>
    <xdr:sp macro="" textlink="">
      <xdr:nvSpPr>
        <xdr:cNvPr id="704" name="テキスト ボックス 703"/>
        <xdr:cNvSpPr txBox="1"/>
      </xdr:nvSpPr>
      <xdr:spPr>
        <a:xfrm>
          <a:off x="13403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122913</xdr:rowOff>
    </xdr:from>
    <xdr:to>
      <xdr:col>67</xdr:col>
      <xdr:colOff>101600</xdr:colOff>
      <xdr:row>98</xdr:row>
      <xdr:rowOff>53063</xdr:rowOff>
    </xdr:to>
    <xdr:sp macro="" textlink="">
      <xdr:nvSpPr>
        <xdr:cNvPr id="705" name="フローチャート: 判断 704"/>
        <xdr:cNvSpPr/>
      </xdr:nvSpPr>
      <xdr:spPr>
        <a:xfrm>
          <a:off x="12763500" y="167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44190</xdr:rowOff>
    </xdr:from>
    <xdr:ext cx="599010" cy="259045"/>
    <xdr:sp macro="" textlink="">
      <xdr:nvSpPr>
        <xdr:cNvPr id="706" name="テキスト ボックス 705"/>
        <xdr:cNvSpPr txBox="1"/>
      </xdr:nvSpPr>
      <xdr:spPr>
        <a:xfrm>
          <a:off x="12514795" y="1684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50935</xdr:rowOff>
    </xdr:from>
    <xdr:to>
      <xdr:col>85</xdr:col>
      <xdr:colOff>177800</xdr:colOff>
      <xdr:row>97</xdr:row>
      <xdr:rowOff>152535</xdr:rowOff>
    </xdr:to>
    <xdr:sp macro="" textlink="">
      <xdr:nvSpPr>
        <xdr:cNvPr id="712" name="楕円 711"/>
        <xdr:cNvSpPr/>
      </xdr:nvSpPr>
      <xdr:spPr>
        <a:xfrm>
          <a:off x="16268700" y="1668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73812</xdr:rowOff>
    </xdr:from>
    <xdr:ext cx="599010" cy="259045"/>
    <xdr:sp macro="" textlink="">
      <xdr:nvSpPr>
        <xdr:cNvPr id="713" name="公債費該当値テキスト"/>
        <xdr:cNvSpPr txBox="1"/>
      </xdr:nvSpPr>
      <xdr:spPr>
        <a:xfrm>
          <a:off x="16370300" y="1653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122123</xdr:rowOff>
    </xdr:from>
    <xdr:to>
      <xdr:col>81</xdr:col>
      <xdr:colOff>101600</xdr:colOff>
      <xdr:row>97</xdr:row>
      <xdr:rowOff>52273</xdr:rowOff>
    </xdr:to>
    <xdr:sp macro="" textlink="">
      <xdr:nvSpPr>
        <xdr:cNvPr id="714" name="楕円 713"/>
        <xdr:cNvSpPr/>
      </xdr:nvSpPr>
      <xdr:spPr>
        <a:xfrm>
          <a:off x="15430500" y="1658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68800</xdr:rowOff>
    </xdr:from>
    <xdr:ext cx="599010" cy="259045"/>
    <xdr:sp macro="" textlink="">
      <xdr:nvSpPr>
        <xdr:cNvPr id="715" name="テキスト ボックス 714"/>
        <xdr:cNvSpPr txBox="1"/>
      </xdr:nvSpPr>
      <xdr:spPr>
        <a:xfrm>
          <a:off x="15181795" y="16356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28426</xdr:rowOff>
    </xdr:from>
    <xdr:to>
      <xdr:col>76</xdr:col>
      <xdr:colOff>165100</xdr:colOff>
      <xdr:row>97</xdr:row>
      <xdr:rowOff>130026</xdr:rowOff>
    </xdr:to>
    <xdr:sp macro="" textlink="">
      <xdr:nvSpPr>
        <xdr:cNvPr id="716" name="楕円 715"/>
        <xdr:cNvSpPr/>
      </xdr:nvSpPr>
      <xdr:spPr>
        <a:xfrm>
          <a:off x="14541500" y="1665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146553</xdr:rowOff>
    </xdr:from>
    <xdr:ext cx="599010" cy="259045"/>
    <xdr:sp macro="" textlink="">
      <xdr:nvSpPr>
        <xdr:cNvPr id="717" name="テキスト ボックス 716"/>
        <xdr:cNvSpPr txBox="1"/>
      </xdr:nvSpPr>
      <xdr:spPr>
        <a:xfrm>
          <a:off x="14292795" y="16434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72842</xdr:rowOff>
    </xdr:from>
    <xdr:to>
      <xdr:col>72</xdr:col>
      <xdr:colOff>38100</xdr:colOff>
      <xdr:row>98</xdr:row>
      <xdr:rowOff>2992</xdr:rowOff>
    </xdr:to>
    <xdr:sp macro="" textlink="">
      <xdr:nvSpPr>
        <xdr:cNvPr id="718" name="楕円 717"/>
        <xdr:cNvSpPr/>
      </xdr:nvSpPr>
      <xdr:spPr>
        <a:xfrm>
          <a:off x="13652500" y="167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165569</xdr:rowOff>
    </xdr:from>
    <xdr:ext cx="599010" cy="259045"/>
    <xdr:sp macro="" textlink="">
      <xdr:nvSpPr>
        <xdr:cNvPr id="719" name="テキスト ボックス 718"/>
        <xdr:cNvSpPr txBox="1"/>
      </xdr:nvSpPr>
      <xdr:spPr>
        <a:xfrm>
          <a:off x="13403795" y="1679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149633</xdr:rowOff>
    </xdr:from>
    <xdr:to>
      <xdr:col>67</xdr:col>
      <xdr:colOff>101600</xdr:colOff>
      <xdr:row>96</xdr:row>
      <xdr:rowOff>79783</xdr:rowOff>
    </xdr:to>
    <xdr:sp macro="" textlink="">
      <xdr:nvSpPr>
        <xdr:cNvPr id="720" name="楕円 719"/>
        <xdr:cNvSpPr/>
      </xdr:nvSpPr>
      <xdr:spPr>
        <a:xfrm>
          <a:off x="12763500" y="1643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96310</xdr:rowOff>
    </xdr:from>
    <xdr:ext cx="599010" cy="259045"/>
    <xdr:sp macro="" textlink="">
      <xdr:nvSpPr>
        <xdr:cNvPr id="721" name="テキスト ボックス 720"/>
        <xdr:cNvSpPr txBox="1"/>
      </xdr:nvSpPr>
      <xdr:spPr>
        <a:xfrm>
          <a:off x="12514795" y="1621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7295</xdr:rowOff>
    </xdr:from>
    <xdr:to>
      <xdr:col>116</xdr:col>
      <xdr:colOff>62864</xdr:colOff>
      <xdr:row>38</xdr:row>
      <xdr:rowOff>139700</xdr:rowOff>
    </xdr:to>
    <xdr:cxnSp macro="">
      <xdr:nvCxnSpPr>
        <xdr:cNvPr id="743" name="直線コネクタ 742"/>
        <xdr:cNvCxnSpPr/>
      </xdr:nvCxnSpPr>
      <xdr:spPr>
        <a:xfrm flipV="1">
          <a:off x="22159595" y="5493695"/>
          <a:ext cx="1269" cy="116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4132</xdr:rowOff>
    </xdr:from>
    <xdr:ext cx="249299" cy="259045"/>
    <xdr:sp macro="" textlink="">
      <xdr:nvSpPr>
        <xdr:cNvPr id="744" name="諸支出金最小値テキスト"/>
        <xdr:cNvSpPr txBox="1"/>
      </xdr:nvSpPr>
      <xdr:spPr>
        <a:xfrm>
          <a:off x="22212300" y="6690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125422</xdr:rowOff>
    </xdr:from>
    <xdr:ext cx="534377" cy="259045"/>
    <xdr:sp macro="" textlink="">
      <xdr:nvSpPr>
        <xdr:cNvPr id="746" name="諸支出金最大値テキスト"/>
        <xdr:cNvSpPr txBox="1"/>
      </xdr:nvSpPr>
      <xdr:spPr>
        <a:xfrm>
          <a:off x="22212300" y="526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7295</xdr:rowOff>
    </xdr:from>
    <xdr:to>
      <xdr:col>116</xdr:col>
      <xdr:colOff>152400</xdr:colOff>
      <xdr:row>32</xdr:row>
      <xdr:rowOff>7295</xdr:rowOff>
    </xdr:to>
    <xdr:cxnSp macro="">
      <xdr:nvCxnSpPr>
        <xdr:cNvPr id="747" name="直線コネクタ 746"/>
        <xdr:cNvCxnSpPr/>
      </xdr:nvCxnSpPr>
      <xdr:spPr>
        <a:xfrm>
          <a:off x="22072600" y="549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93032</xdr:rowOff>
    </xdr:from>
    <xdr:ext cx="378565" cy="259045"/>
    <xdr:sp macro="" textlink="">
      <xdr:nvSpPr>
        <xdr:cNvPr id="749" name="諸支出金平均値テキスト"/>
        <xdr:cNvSpPr txBox="1"/>
      </xdr:nvSpPr>
      <xdr:spPr>
        <a:xfrm>
          <a:off x="22212300" y="6436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70155</xdr:rowOff>
    </xdr:from>
    <xdr:to>
      <xdr:col>116</xdr:col>
      <xdr:colOff>114300</xdr:colOff>
      <xdr:row>39</xdr:row>
      <xdr:rowOff>305</xdr:rowOff>
    </xdr:to>
    <xdr:sp macro="" textlink="">
      <xdr:nvSpPr>
        <xdr:cNvPr id="750" name="フローチャート: 判断 749"/>
        <xdr:cNvSpPr/>
      </xdr:nvSpPr>
      <xdr:spPr>
        <a:xfrm>
          <a:off x="221107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76281</xdr:rowOff>
    </xdr:from>
    <xdr:to>
      <xdr:col>112</xdr:col>
      <xdr:colOff>38100</xdr:colOff>
      <xdr:row>39</xdr:row>
      <xdr:rowOff>6431</xdr:rowOff>
    </xdr:to>
    <xdr:sp macro="" textlink="">
      <xdr:nvSpPr>
        <xdr:cNvPr id="752" name="フローチャート: 判断 751"/>
        <xdr:cNvSpPr/>
      </xdr:nvSpPr>
      <xdr:spPr>
        <a:xfrm>
          <a:off x="212725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22958</xdr:rowOff>
    </xdr:from>
    <xdr:ext cx="378565" cy="259045"/>
    <xdr:sp macro="" textlink="">
      <xdr:nvSpPr>
        <xdr:cNvPr id="753" name="テキスト ボックス 752"/>
        <xdr:cNvSpPr txBox="1"/>
      </xdr:nvSpPr>
      <xdr:spPr>
        <a:xfrm>
          <a:off x="21134017" y="6366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69241</xdr:rowOff>
    </xdr:from>
    <xdr:to>
      <xdr:col>107</xdr:col>
      <xdr:colOff>101600</xdr:colOff>
      <xdr:row>38</xdr:row>
      <xdr:rowOff>170841</xdr:rowOff>
    </xdr:to>
    <xdr:sp macro="" textlink="">
      <xdr:nvSpPr>
        <xdr:cNvPr id="755" name="フローチャート: 判断 754"/>
        <xdr:cNvSpPr/>
      </xdr:nvSpPr>
      <xdr:spPr>
        <a:xfrm>
          <a:off x="20383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15917</xdr:rowOff>
    </xdr:from>
    <xdr:ext cx="378565" cy="259045"/>
    <xdr:sp macro="" textlink="">
      <xdr:nvSpPr>
        <xdr:cNvPr id="756" name="テキスト ボックス 755"/>
        <xdr:cNvSpPr txBox="1"/>
      </xdr:nvSpPr>
      <xdr:spPr>
        <a:xfrm>
          <a:off x="20245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9535</xdr:rowOff>
    </xdr:from>
    <xdr:to>
      <xdr:col>102</xdr:col>
      <xdr:colOff>114300</xdr:colOff>
      <xdr:row>38</xdr:row>
      <xdr:rowOff>139700</xdr:rowOff>
    </xdr:to>
    <xdr:cxnSp macro="">
      <xdr:nvCxnSpPr>
        <xdr:cNvPr id="757" name="直線コネクタ 756"/>
        <xdr:cNvCxnSpPr/>
      </xdr:nvCxnSpPr>
      <xdr:spPr>
        <a:xfrm>
          <a:off x="18656300" y="6524635"/>
          <a:ext cx="889000" cy="13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60599</xdr:rowOff>
    </xdr:from>
    <xdr:to>
      <xdr:col>102</xdr:col>
      <xdr:colOff>165100</xdr:colOff>
      <xdr:row>38</xdr:row>
      <xdr:rowOff>162199</xdr:rowOff>
    </xdr:to>
    <xdr:sp macro="" textlink="">
      <xdr:nvSpPr>
        <xdr:cNvPr id="758" name="フローチャート: 判断 757"/>
        <xdr:cNvSpPr/>
      </xdr:nvSpPr>
      <xdr:spPr>
        <a:xfrm>
          <a:off x="19494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7276</xdr:rowOff>
    </xdr:from>
    <xdr:ext cx="378565" cy="259045"/>
    <xdr:sp macro="" textlink="">
      <xdr:nvSpPr>
        <xdr:cNvPr id="759" name="テキスト ボックス 758"/>
        <xdr:cNvSpPr txBox="1"/>
      </xdr:nvSpPr>
      <xdr:spPr>
        <a:xfrm>
          <a:off x="19356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82088</xdr:rowOff>
    </xdr:from>
    <xdr:to>
      <xdr:col>98</xdr:col>
      <xdr:colOff>38100</xdr:colOff>
      <xdr:row>39</xdr:row>
      <xdr:rowOff>12238</xdr:rowOff>
    </xdr:to>
    <xdr:sp macro="" textlink="">
      <xdr:nvSpPr>
        <xdr:cNvPr id="760" name="フローチャート: 判断 759"/>
        <xdr:cNvSpPr/>
      </xdr:nvSpPr>
      <xdr:spPr>
        <a:xfrm>
          <a:off x="18605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3365</xdr:rowOff>
    </xdr:from>
    <xdr:ext cx="378565" cy="259045"/>
    <xdr:sp macro="" textlink="">
      <xdr:nvSpPr>
        <xdr:cNvPr id="761" name="テキスト ボックス 760"/>
        <xdr:cNvSpPr txBox="1"/>
      </xdr:nvSpPr>
      <xdr:spPr>
        <a:xfrm>
          <a:off x="18467017" y="6689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48582</xdr:rowOff>
    </xdr:from>
    <xdr:ext cx="249299" cy="259045"/>
    <xdr:sp macro="" textlink="">
      <xdr:nvSpPr>
        <xdr:cNvPr id="768" name="諸支出金該当値テキスト"/>
        <xdr:cNvSpPr txBox="1"/>
      </xdr:nvSpPr>
      <xdr:spPr>
        <a:xfrm>
          <a:off x="22212300" y="6563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130185</xdr:rowOff>
    </xdr:from>
    <xdr:to>
      <xdr:col>98</xdr:col>
      <xdr:colOff>38100</xdr:colOff>
      <xdr:row>38</xdr:row>
      <xdr:rowOff>60335</xdr:rowOff>
    </xdr:to>
    <xdr:sp macro="" textlink="">
      <xdr:nvSpPr>
        <xdr:cNvPr id="775" name="楕円 774"/>
        <xdr:cNvSpPr/>
      </xdr:nvSpPr>
      <xdr:spPr>
        <a:xfrm>
          <a:off x="18605500" y="647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76862</xdr:rowOff>
    </xdr:from>
    <xdr:ext cx="469744" cy="259045"/>
    <xdr:sp macro="" textlink="">
      <xdr:nvSpPr>
        <xdr:cNvPr id="776" name="テキスト ボックス 775"/>
        <xdr:cNvSpPr txBox="1"/>
      </xdr:nvSpPr>
      <xdr:spPr>
        <a:xfrm>
          <a:off x="18421428" y="624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0" name="テキスト ボックス 789"/>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2" name="テキスト ボックス 791"/>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4" name="テキスト ボックス 793"/>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8" name="直線コネクタ 797"/>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9"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1"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2" name="直線コネクタ 80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3" name="直線コネクタ 802"/>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フローチャート: 判断 804"/>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6" name="直線コネクタ 805"/>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49</xdr:row>
      <xdr:rowOff>123190</xdr:rowOff>
    </xdr:from>
    <xdr:to>
      <xdr:col>112</xdr:col>
      <xdr:colOff>38100</xdr:colOff>
      <xdr:row>50</xdr:row>
      <xdr:rowOff>53340</xdr:rowOff>
    </xdr:to>
    <xdr:sp macro="" textlink="">
      <xdr:nvSpPr>
        <xdr:cNvPr id="807" name="フローチャート: 判断 806"/>
        <xdr:cNvSpPr/>
      </xdr:nvSpPr>
      <xdr:spPr>
        <a:xfrm>
          <a:off x="21272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48</xdr:row>
      <xdr:rowOff>69867</xdr:rowOff>
    </xdr:from>
    <xdr:ext cx="313932" cy="259045"/>
    <xdr:sp macro="" textlink="">
      <xdr:nvSpPr>
        <xdr:cNvPr id="808" name="テキスト ボックス 807"/>
        <xdr:cNvSpPr txBox="1"/>
      </xdr:nvSpPr>
      <xdr:spPr>
        <a:xfrm>
          <a:off x="21166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9" name="直線コネクタ 808"/>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10" name="フローチャート: 判断 809"/>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2" name="直線コネクタ 811"/>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3" name="フローチャート: 判断 812"/>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フローチャート: 判断 814"/>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2" name="楕円 821"/>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3"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4" name="楕円 823"/>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5" name="テキスト ボックス 824"/>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6" name="楕円 825"/>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7" name="テキスト ボックス 826"/>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8" name="楕円 827"/>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9" name="テキスト ボックス 828"/>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0" name="楕円 829"/>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31" name="テキスト ボックス 830"/>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商工費</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観光施設長寿命化を図るため、クラインガルテン曽爾・サンビレッジ曽爾の修繕工事を行ったことにより、前年度比較で</a:t>
          </a:r>
          <a:r>
            <a:rPr kumimoji="1" lang="en-US" altLang="ja-JP" sz="1100">
              <a:solidFill>
                <a:schemeClr val="dk1"/>
              </a:solidFill>
              <a:effectLst/>
              <a:latin typeface="+mn-lt"/>
              <a:ea typeface="+mn-ea"/>
              <a:cs typeface="+mn-cs"/>
            </a:rPr>
            <a:t>72,654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小学校、中学校一体となった小中一貫教育施設整備事業を行ったことにより、</a:t>
          </a:r>
          <a:r>
            <a:rPr kumimoji="1" lang="ja-JP" altLang="ja-JP" sz="1100">
              <a:solidFill>
                <a:schemeClr val="dk1"/>
              </a:solidFill>
              <a:effectLst/>
              <a:latin typeface="+mn-lt"/>
              <a:ea typeface="+mn-ea"/>
              <a:cs typeface="+mn-cs"/>
            </a:rPr>
            <a:t>前年度比較で</a:t>
          </a:r>
          <a:r>
            <a:rPr kumimoji="1" lang="en-US" altLang="ja-JP" sz="1100">
              <a:solidFill>
                <a:schemeClr val="dk1"/>
              </a:solidFill>
              <a:effectLst/>
              <a:latin typeface="+mn-lt"/>
              <a:ea typeface="+mn-ea"/>
              <a:cs typeface="+mn-cs"/>
            </a:rPr>
            <a:t>419,046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大幅</a:t>
          </a:r>
          <a:r>
            <a:rPr kumimoji="1" lang="ja-JP" altLang="ja-JP" sz="1100">
              <a:solidFill>
                <a:schemeClr val="dk1"/>
              </a:solidFill>
              <a:effectLst/>
              <a:latin typeface="+mn-lt"/>
              <a:ea typeface="+mn-ea"/>
              <a:cs typeface="+mn-cs"/>
            </a:rPr>
            <a:t>増額となった。</a:t>
          </a:r>
          <a:endParaRPr lang="ja-JP" altLang="ja-JP">
            <a:effectLst/>
          </a:endParaRPr>
        </a:p>
        <a:p>
          <a:r>
            <a:rPr kumimoji="1" lang="ja-JP" altLang="ja-JP" sz="1100">
              <a:solidFill>
                <a:schemeClr val="dk1"/>
              </a:solidFill>
              <a:effectLst/>
              <a:latin typeface="+mn-lt"/>
              <a:ea typeface="+mn-ea"/>
              <a:cs typeface="+mn-cs"/>
            </a:rPr>
            <a:t>災害復旧費は、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年度の</a:t>
          </a:r>
          <a:r>
            <a:rPr kumimoji="1" lang="ja-JP" altLang="ja-JP" sz="1100">
              <a:solidFill>
                <a:schemeClr val="dk1"/>
              </a:solidFill>
              <a:effectLst/>
              <a:latin typeface="+mn-lt"/>
              <a:ea typeface="+mn-ea"/>
              <a:cs typeface="+mn-cs"/>
            </a:rPr>
            <a:t>大型台風</a:t>
          </a:r>
          <a:r>
            <a:rPr kumimoji="1" lang="ja-JP" altLang="en-US" sz="1100">
              <a:solidFill>
                <a:schemeClr val="dk1"/>
              </a:solidFill>
              <a:effectLst/>
              <a:latin typeface="+mn-lt"/>
              <a:ea typeface="+mn-ea"/>
              <a:cs typeface="+mn-cs"/>
            </a:rPr>
            <a:t>到来により</a:t>
          </a:r>
          <a:r>
            <a:rPr kumimoji="1" lang="ja-JP" altLang="ja-JP" sz="1100">
              <a:solidFill>
                <a:schemeClr val="dk1"/>
              </a:solidFill>
              <a:effectLst/>
              <a:latin typeface="+mn-lt"/>
              <a:ea typeface="+mn-ea"/>
              <a:cs typeface="+mn-cs"/>
            </a:rPr>
            <a:t>激甚災害となり、</a:t>
          </a:r>
          <a:r>
            <a:rPr kumimoji="1" lang="ja-JP" altLang="en-US" sz="1100">
              <a:solidFill>
                <a:schemeClr val="dk1"/>
              </a:solidFill>
              <a:effectLst/>
              <a:latin typeface="+mn-lt"/>
              <a:ea typeface="+mn-ea"/>
              <a:cs typeface="+mn-cs"/>
            </a:rPr>
            <a:t>その多くを繰り越した。</a:t>
          </a:r>
          <a:r>
            <a:rPr kumimoji="1" lang="ja-JP" altLang="ja-JP" sz="1100">
              <a:solidFill>
                <a:schemeClr val="dk1"/>
              </a:solidFill>
              <a:effectLst/>
              <a:latin typeface="+mn-lt"/>
              <a:ea typeface="+mn-ea"/>
              <a:cs typeface="+mn-cs"/>
            </a:rPr>
            <a:t>前年度比較で</a:t>
          </a:r>
          <a:r>
            <a:rPr kumimoji="1" lang="en-US" altLang="ja-JP" sz="1100">
              <a:solidFill>
                <a:schemeClr val="dk1"/>
              </a:solidFill>
              <a:effectLst/>
              <a:latin typeface="+mn-lt"/>
              <a:ea typeface="+mn-ea"/>
              <a:cs typeface="+mn-cs"/>
            </a:rPr>
            <a:t>48,329</a:t>
          </a:r>
          <a:r>
            <a:rPr kumimoji="1" lang="ja-JP" altLang="ja-JP" sz="1100">
              <a:solidFill>
                <a:schemeClr val="dk1"/>
              </a:solidFill>
              <a:effectLst/>
              <a:latin typeface="+mn-lt"/>
              <a:ea typeface="+mn-ea"/>
              <a:cs typeface="+mn-cs"/>
            </a:rPr>
            <a:t>円の増加となった。</a:t>
          </a:r>
          <a:endParaRPr kumimoji="1" lang="en-US" altLang="ja-JP" sz="1100">
            <a:solidFill>
              <a:schemeClr val="dk1"/>
            </a:solidFill>
            <a:effectLst/>
            <a:latin typeface="+mn-lt"/>
            <a:ea typeface="+mn-ea"/>
            <a:cs typeface="+mn-cs"/>
          </a:endParaRPr>
        </a:p>
        <a:p>
          <a:r>
            <a:rPr lang="ja-JP" altLang="en-US" sz="1100">
              <a:effectLst/>
            </a:rPr>
            <a:t>公債費は、任意繰上償還を行ったことにより、残高が減少し、前年度比較で</a:t>
          </a:r>
          <a:r>
            <a:rPr lang="en-US" altLang="ja-JP" sz="1100">
              <a:effectLst/>
            </a:rPr>
            <a:t>52,631</a:t>
          </a:r>
          <a:r>
            <a:rPr lang="ja-JP" altLang="en-US" sz="1100">
              <a:effectLst/>
            </a:rPr>
            <a:t>円減少した。</a:t>
          </a:r>
          <a:endParaRPr lang="ja-JP" altLang="ja-JP" sz="11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財政調整基金残高は、</a:t>
          </a:r>
          <a:r>
            <a:rPr lang="ja-JP" altLang="en-US" sz="1100" b="0" i="0" baseline="0">
              <a:solidFill>
                <a:schemeClr val="dk1"/>
              </a:solidFill>
              <a:effectLst/>
              <a:latin typeface="+mn-lt"/>
              <a:ea typeface="+mn-ea"/>
              <a:cs typeface="+mn-cs"/>
            </a:rPr>
            <a:t>利子分の積立のみ</a:t>
          </a:r>
          <a:r>
            <a:rPr lang="ja-JP" altLang="ja-JP" sz="1100" b="0" i="0" baseline="0">
              <a:solidFill>
                <a:schemeClr val="dk1"/>
              </a:solidFill>
              <a:effectLst/>
              <a:latin typeface="+mn-lt"/>
              <a:ea typeface="+mn-ea"/>
              <a:cs typeface="+mn-cs"/>
            </a:rPr>
            <a:t>行った。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実質収支額は、平成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年度以降</a:t>
          </a:r>
          <a:r>
            <a:rPr lang="ja-JP" altLang="en-US" sz="1100" b="0" i="0" baseline="0">
              <a:solidFill>
                <a:schemeClr val="dk1"/>
              </a:solidFill>
              <a:effectLst/>
              <a:latin typeface="+mn-lt"/>
              <a:ea typeface="+mn-ea"/>
              <a:cs typeface="+mn-cs"/>
            </a:rPr>
            <a:t>順次</a:t>
          </a:r>
          <a:r>
            <a:rPr lang="ja-JP" altLang="ja-JP" sz="1100" b="0" i="0" baseline="0">
              <a:solidFill>
                <a:schemeClr val="dk1"/>
              </a:solidFill>
              <a:effectLst/>
              <a:latin typeface="+mn-lt"/>
              <a:ea typeface="+mn-ea"/>
              <a:cs typeface="+mn-cs"/>
            </a:rPr>
            <a:t>、複数の公共施設で順次長寿命化事業を行う予定であり、その財源を確保するための剰余金を基金に積み立てたため、前年度</a:t>
          </a:r>
          <a:r>
            <a:rPr lang="ja-JP" altLang="en-US" sz="1100" b="0" i="0" baseline="0">
              <a:solidFill>
                <a:schemeClr val="dk1"/>
              </a:solidFill>
              <a:effectLst/>
              <a:latin typeface="+mn-lt"/>
              <a:ea typeface="+mn-ea"/>
              <a:cs typeface="+mn-cs"/>
            </a:rPr>
            <a:t>に比べ若干増加し</a:t>
          </a:r>
          <a:r>
            <a:rPr lang="ja-JP" altLang="ja-JP" sz="1100" b="0" i="0" baseline="0">
              <a:solidFill>
                <a:schemeClr val="dk1"/>
              </a:solidFill>
              <a:effectLst/>
              <a:latin typeface="+mn-lt"/>
              <a:ea typeface="+mn-ea"/>
              <a:cs typeface="+mn-cs"/>
            </a:rPr>
            <a:t>た。</a:t>
          </a:r>
          <a:r>
            <a:rPr lang="en-US" altLang="ja-JP" sz="1100" b="0" i="0" baseline="0">
              <a:solidFill>
                <a:schemeClr val="dk1"/>
              </a:solidFill>
              <a:effectLst/>
              <a:latin typeface="+mn-lt"/>
              <a:ea typeface="+mn-ea"/>
              <a:cs typeface="+mn-cs"/>
            </a:rPr>
            <a:t/>
          </a:r>
          <a:br>
            <a:rPr lang="en-US" altLang="ja-JP" sz="1100" b="0" i="0" baseline="0">
              <a:solidFill>
                <a:schemeClr val="dk1"/>
              </a:solidFill>
              <a:effectLst/>
              <a:latin typeface="+mn-lt"/>
              <a:ea typeface="+mn-ea"/>
              <a:cs typeface="+mn-cs"/>
            </a:rPr>
          </a:br>
          <a:r>
            <a:rPr lang="ja-JP" altLang="ja-JP" sz="1100" b="0" i="0" baseline="0">
              <a:solidFill>
                <a:schemeClr val="dk1"/>
              </a:solidFill>
              <a:effectLst/>
              <a:latin typeface="+mn-lt"/>
              <a:ea typeface="+mn-ea"/>
              <a:cs typeface="+mn-cs"/>
            </a:rPr>
            <a:t>　実質単年度収支は、</a:t>
          </a:r>
          <a:r>
            <a:rPr lang="ja-JP" altLang="en-US" sz="1100" b="0" i="0" baseline="0">
              <a:solidFill>
                <a:schemeClr val="dk1"/>
              </a:solidFill>
              <a:effectLst/>
              <a:latin typeface="+mn-lt"/>
              <a:ea typeface="+mn-ea"/>
              <a:cs typeface="+mn-cs"/>
            </a:rPr>
            <a:t>普通交付税の増額により歳入が増加したため、財源確保のための基金積立を行い、若干の黒字となった。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連結決算の不安材料は、住宅新築資金等貸付事業特別会計である。この事業にかかる起債償還は令和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末に完了するが、貸付金元利収入に多額の滞納があるため歳入確保に努めなければならない。また、直営診療施設については、経営努力するも再度赤字が発生することとなった。今後についても、人件費や高額な医療機器等の購入などの地方債の償還経費が計上的に発生するので、引き続き経営の健全化に努めなければなら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3029192</v>
      </c>
      <c r="BO4" s="424"/>
      <c r="BP4" s="424"/>
      <c r="BQ4" s="424"/>
      <c r="BR4" s="424"/>
      <c r="BS4" s="424"/>
      <c r="BT4" s="424"/>
      <c r="BU4" s="425"/>
      <c r="BV4" s="423">
        <v>2491811</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5</v>
      </c>
      <c r="CU4" s="608"/>
      <c r="CV4" s="608"/>
      <c r="CW4" s="608"/>
      <c r="CX4" s="608"/>
      <c r="CY4" s="608"/>
      <c r="CZ4" s="608"/>
      <c r="DA4" s="609"/>
      <c r="DB4" s="607">
        <v>3.5</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2953572</v>
      </c>
      <c r="BO5" s="429"/>
      <c r="BP5" s="429"/>
      <c r="BQ5" s="429"/>
      <c r="BR5" s="429"/>
      <c r="BS5" s="429"/>
      <c r="BT5" s="429"/>
      <c r="BU5" s="430"/>
      <c r="BV5" s="428">
        <v>2435928</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84.8</v>
      </c>
      <c r="CU5" s="399"/>
      <c r="CV5" s="399"/>
      <c r="CW5" s="399"/>
      <c r="CX5" s="399"/>
      <c r="CY5" s="399"/>
      <c r="CZ5" s="399"/>
      <c r="DA5" s="400"/>
      <c r="DB5" s="398">
        <v>87.9</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75620</v>
      </c>
      <c r="BO6" s="429"/>
      <c r="BP6" s="429"/>
      <c r="BQ6" s="429"/>
      <c r="BR6" s="429"/>
      <c r="BS6" s="429"/>
      <c r="BT6" s="429"/>
      <c r="BU6" s="430"/>
      <c r="BV6" s="428">
        <v>55883</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87.1</v>
      </c>
      <c r="CU6" s="582"/>
      <c r="CV6" s="582"/>
      <c r="CW6" s="582"/>
      <c r="CX6" s="582"/>
      <c r="CY6" s="582"/>
      <c r="CZ6" s="582"/>
      <c r="DA6" s="583"/>
      <c r="DB6" s="581">
        <v>91.3</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105</v>
      </c>
      <c r="AV7" s="486"/>
      <c r="AW7" s="486"/>
      <c r="AX7" s="486"/>
      <c r="AY7" s="408" t="s">
        <v>106</v>
      </c>
      <c r="AZ7" s="409"/>
      <c r="BA7" s="409"/>
      <c r="BB7" s="409"/>
      <c r="BC7" s="409"/>
      <c r="BD7" s="409"/>
      <c r="BE7" s="409"/>
      <c r="BF7" s="409"/>
      <c r="BG7" s="409"/>
      <c r="BH7" s="409"/>
      <c r="BI7" s="409"/>
      <c r="BJ7" s="409"/>
      <c r="BK7" s="409"/>
      <c r="BL7" s="409"/>
      <c r="BM7" s="410"/>
      <c r="BN7" s="428">
        <v>17606</v>
      </c>
      <c r="BO7" s="429"/>
      <c r="BP7" s="429"/>
      <c r="BQ7" s="429"/>
      <c r="BR7" s="429"/>
      <c r="BS7" s="429"/>
      <c r="BT7" s="429"/>
      <c r="BU7" s="430"/>
      <c r="BV7" s="428">
        <v>16331</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1166942</v>
      </c>
      <c r="CU7" s="429"/>
      <c r="CV7" s="429"/>
      <c r="CW7" s="429"/>
      <c r="CX7" s="429"/>
      <c r="CY7" s="429"/>
      <c r="CZ7" s="429"/>
      <c r="DA7" s="430"/>
      <c r="DB7" s="428">
        <v>1130658</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109</v>
      </c>
      <c r="AV8" s="486"/>
      <c r="AW8" s="486"/>
      <c r="AX8" s="486"/>
      <c r="AY8" s="408" t="s">
        <v>110</v>
      </c>
      <c r="AZ8" s="409"/>
      <c r="BA8" s="409"/>
      <c r="BB8" s="409"/>
      <c r="BC8" s="409"/>
      <c r="BD8" s="409"/>
      <c r="BE8" s="409"/>
      <c r="BF8" s="409"/>
      <c r="BG8" s="409"/>
      <c r="BH8" s="409"/>
      <c r="BI8" s="409"/>
      <c r="BJ8" s="409"/>
      <c r="BK8" s="409"/>
      <c r="BL8" s="409"/>
      <c r="BM8" s="410"/>
      <c r="BN8" s="428">
        <v>58014</v>
      </c>
      <c r="BO8" s="429"/>
      <c r="BP8" s="429"/>
      <c r="BQ8" s="429"/>
      <c r="BR8" s="429"/>
      <c r="BS8" s="429"/>
      <c r="BT8" s="429"/>
      <c r="BU8" s="430"/>
      <c r="BV8" s="428">
        <v>39552</v>
      </c>
      <c r="BW8" s="429"/>
      <c r="BX8" s="429"/>
      <c r="BY8" s="429"/>
      <c r="BZ8" s="429"/>
      <c r="CA8" s="429"/>
      <c r="CB8" s="429"/>
      <c r="CC8" s="430"/>
      <c r="CD8" s="437" t="s">
        <v>111</v>
      </c>
      <c r="CE8" s="438"/>
      <c r="CF8" s="438"/>
      <c r="CG8" s="438"/>
      <c r="CH8" s="438"/>
      <c r="CI8" s="438"/>
      <c r="CJ8" s="438"/>
      <c r="CK8" s="438"/>
      <c r="CL8" s="438"/>
      <c r="CM8" s="438"/>
      <c r="CN8" s="438"/>
      <c r="CO8" s="438"/>
      <c r="CP8" s="438"/>
      <c r="CQ8" s="438"/>
      <c r="CR8" s="438"/>
      <c r="CS8" s="439"/>
      <c r="CT8" s="541">
        <v>0.13</v>
      </c>
      <c r="CU8" s="542"/>
      <c r="CV8" s="542"/>
      <c r="CW8" s="542"/>
      <c r="CX8" s="542"/>
      <c r="CY8" s="542"/>
      <c r="CZ8" s="542"/>
      <c r="DA8" s="543"/>
      <c r="DB8" s="541">
        <v>0.13</v>
      </c>
      <c r="DC8" s="542"/>
      <c r="DD8" s="542"/>
      <c r="DE8" s="542"/>
      <c r="DF8" s="542"/>
      <c r="DG8" s="542"/>
      <c r="DH8" s="542"/>
      <c r="DI8" s="543"/>
      <c r="DJ8" s="186"/>
      <c r="DK8" s="186"/>
      <c r="DL8" s="186"/>
      <c r="DM8" s="186"/>
      <c r="DN8" s="186"/>
      <c r="DO8" s="186"/>
    </row>
    <row r="9" spans="1:119" ht="18.75" customHeight="1" thickBot="1" x14ac:dyDescent="0.2">
      <c r="A9" s="187"/>
      <c r="B9" s="570" t="s">
        <v>112</v>
      </c>
      <c r="C9" s="571"/>
      <c r="D9" s="571"/>
      <c r="E9" s="571"/>
      <c r="F9" s="571"/>
      <c r="G9" s="571"/>
      <c r="H9" s="571"/>
      <c r="I9" s="571"/>
      <c r="J9" s="571"/>
      <c r="K9" s="491"/>
      <c r="L9" s="572" t="s">
        <v>113</v>
      </c>
      <c r="M9" s="573"/>
      <c r="N9" s="573"/>
      <c r="O9" s="573"/>
      <c r="P9" s="573"/>
      <c r="Q9" s="574"/>
      <c r="R9" s="575">
        <v>1549</v>
      </c>
      <c r="S9" s="576"/>
      <c r="T9" s="576"/>
      <c r="U9" s="576"/>
      <c r="V9" s="577"/>
      <c r="W9" s="507" t="s">
        <v>114</v>
      </c>
      <c r="X9" s="508"/>
      <c r="Y9" s="508"/>
      <c r="Z9" s="508"/>
      <c r="AA9" s="508"/>
      <c r="AB9" s="508"/>
      <c r="AC9" s="508"/>
      <c r="AD9" s="508"/>
      <c r="AE9" s="508"/>
      <c r="AF9" s="508"/>
      <c r="AG9" s="508"/>
      <c r="AH9" s="508"/>
      <c r="AI9" s="508"/>
      <c r="AJ9" s="508"/>
      <c r="AK9" s="508"/>
      <c r="AL9" s="578"/>
      <c r="AM9" s="497" t="s">
        <v>115</v>
      </c>
      <c r="AN9" s="402"/>
      <c r="AO9" s="402"/>
      <c r="AP9" s="402"/>
      <c r="AQ9" s="402"/>
      <c r="AR9" s="402"/>
      <c r="AS9" s="402"/>
      <c r="AT9" s="403"/>
      <c r="AU9" s="485" t="s">
        <v>116</v>
      </c>
      <c r="AV9" s="486"/>
      <c r="AW9" s="486"/>
      <c r="AX9" s="486"/>
      <c r="AY9" s="408" t="s">
        <v>117</v>
      </c>
      <c r="AZ9" s="409"/>
      <c r="BA9" s="409"/>
      <c r="BB9" s="409"/>
      <c r="BC9" s="409"/>
      <c r="BD9" s="409"/>
      <c r="BE9" s="409"/>
      <c r="BF9" s="409"/>
      <c r="BG9" s="409"/>
      <c r="BH9" s="409"/>
      <c r="BI9" s="409"/>
      <c r="BJ9" s="409"/>
      <c r="BK9" s="409"/>
      <c r="BL9" s="409"/>
      <c r="BM9" s="410"/>
      <c r="BN9" s="428">
        <v>18462</v>
      </c>
      <c r="BO9" s="429"/>
      <c r="BP9" s="429"/>
      <c r="BQ9" s="429"/>
      <c r="BR9" s="429"/>
      <c r="BS9" s="429"/>
      <c r="BT9" s="429"/>
      <c r="BU9" s="430"/>
      <c r="BV9" s="428">
        <v>-5998</v>
      </c>
      <c r="BW9" s="429"/>
      <c r="BX9" s="429"/>
      <c r="BY9" s="429"/>
      <c r="BZ9" s="429"/>
      <c r="CA9" s="429"/>
      <c r="CB9" s="429"/>
      <c r="CC9" s="430"/>
      <c r="CD9" s="437" t="s">
        <v>118</v>
      </c>
      <c r="CE9" s="438"/>
      <c r="CF9" s="438"/>
      <c r="CG9" s="438"/>
      <c r="CH9" s="438"/>
      <c r="CI9" s="438"/>
      <c r="CJ9" s="438"/>
      <c r="CK9" s="438"/>
      <c r="CL9" s="438"/>
      <c r="CM9" s="438"/>
      <c r="CN9" s="438"/>
      <c r="CO9" s="438"/>
      <c r="CP9" s="438"/>
      <c r="CQ9" s="438"/>
      <c r="CR9" s="438"/>
      <c r="CS9" s="439"/>
      <c r="CT9" s="398">
        <v>15.4</v>
      </c>
      <c r="CU9" s="399"/>
      <c r="CV9" s="399"/>
      <c r="CW9" s="399"/>
      <c r="CX9" s="399"/>
      <c r="CY9" s="399"/>
      <c r="CZ9" s="399"/>
      <c r="DA9" s="400"/>
      <c r="DB9" s="398">
        <v>19.3</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119</v>
      </c>
      <c r="M10" s="402"/>
      <c r="N10" s="402"/>
      <c r="O10" s="402"/>
      <c r="P10" s="402"/>
      <c r="Q10" s="403"/>
      <c r="R10" s="404">
        <v>1895</v>
      </c>
      <c r="S10" s="405"/>
      <c r="T10" s="405"/>
      <c r="U10" s="405"/>
      <c r="V10" s="407"/>
      <c r="W10" s="579"/>
      <c r="X10" s="390"/>
      <c r="Y10" s="390"/>
      <c r="Z10" s="390"/>
      <c r="AA10" s="390"/>
      <c r="AB10" s="390"/>
      <c r="AC10" s="390"/>
      <c r="AD10" s="390"/>
      <c r="AE10" s="390"/>
      <c r="AF10" s="390"/>
      <c r="AG10" s="390"/>
      <c r="AH10" s="390"/>
      <c r="AI10" s="390"/>
      <c r="AJ10" s="390"/>
      <c r="AK10" s="390"/>
      <c r="AL10" s="580"/>
      <c r="AM10" s="497" t="s">
        <v>120</v>
      </c>
      <c r="AN10" s="402"/>
      <c r="AO10" s="402"/>
      <c r="AP10" s="402"/>
      <c r="AQ10" s="402"/>
      <c r="AR10" s="402"/>
      <c r="AS10" s="402"/>
      <c r="AT10" s="403"/>
      <c r="AU10" s="485" t="s">
        <v>121</v>
      </c>
      <c r="AV10" s="486"/>
      <c r="AW10" s="486"/>
      <c r="AX10" s="486"/>
      <c r="AY10" s="408" t="s">
        <v>122</v>
      </c>
      <c r="AZ10" s="409"/>
      <c r="BA10" s="409"/>
      <c r="BB10" s="409"/>
      <c r="BC10" s="409"/>
      <c r="BD10" s="409"/>
      <c r="BE10" s="409"/>
      <c r="BF10" s="409"/>
      <c r="BG10" s="409"/>
      <c r="BH10" s="409"/>
      <c r="BI10" s="409"/>
      <c r="BJ10" s="409"/>
      <c r="BK10" s="409"/>
      <c r="BL10" s="409"/>
      <c r="BM10" s="410"/>
      <c r="BN10" s="428">
        <v>3766</v>
      </c>
      <c r="BO10" s="429"/>
      <c r="BP10" s="429"/>
      <c r="BQ10" s="429"/>
      <c r="BR10" s="429"/>
      <c r="BS10" s="429"/>
      <c r="BT10" s="429"/>
      <c r="BU10" s="430"/>
      <c r="BV10" s="428">
        <v>56</v>
      </c>
      <c r="BW10" s="429"/>
      <c r="BX10" s="429"/>
      <c r="BY10" s="429"/>
      <c r="BZ10" s="429"/>
      <c r="CA10" s="429"/>
      <c r="CB10" s="429"/>
      <c r="CC10" s="43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124</v>
      </c>
      <c r="M11" s="475"/>
      <c r="N11" s="475"/>
      <c r="O11" s="475"/>
      <c r="P11" s="475"/>
      <c r="Q11" s="476"/>
      <c r="R11" s="567" t="s">
        <v>125</v>
      </c>
      <c r="S11" s="568"/>
      <c r="T11" s="568"/>
      <c r="U11" s="568"/>
      <c r="V11" s="569"/>
      <c r="W11" s="579"/>
      <c r="X11" s="390"/>
      <c r="Y11" s="390"/>
      <c r="Z11" s="390"/>
      <c r="AA11" s="390"/>
      <c r="AB11" s="390"/>
      <c r="AC11" s="390"/>
      <c r="AD11" s="390"/>
      <c r="AE11" s="390"/>
      <c r="AF11" s="390"/>
      <c r="AG11" s="390"/>
      <c r="AH11" s="390"/>
      <c r="AI11" s="390"/>
      <c r="AJ11" s="390"/>
      <c r="AK11" s="390"/>
      <c r="AL11" s="580"/>
      <c r="AM11" s="497" t="s">
        <v>126</v>
      </c>
      <c r="AN11" s="402"/>
      <c r="AO11" s="402"/>
      <c r="AP11" s="402"/>
      <c r="AQ11" s="402"/>
      <c r="AR11" s="402"/>
      <c r="AS11" s="402"/>
      <c r="AT11" s="403"/>
      <c r="AU11" s="485" t="s">
        <v>109</v>
      </c>
      <c r="AV11" s="486"/>
      <c r="AW11" s="486"/>
      <c r="AX11" s="486"/>
      <c r="AY11" s="408" t="s">
        <v>127</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128</v>
      </c>
      <c r="CE11" s="438"/>
      <c r="CF11" s="438"/>
      <c r="CG11" s="438"/>
      <c r="CH11" s="438"/>
      <c r="CI11" s="438"/>
      <c r="CJ11" s="438"/>
      <c r="CK11" s="438"/>
      <c r="CL11" s="438"/>
      <c r="CM11" s="438"/>
      <c r="CN11" s="438"/>
      <c r="CO11" s="438"/>
      <c r="CP11" s="438"/>
      <c r="CQ11" s="438"/>
      <c r="CR11" s="438"/>
      <c r="CS11" s="439"/>
      <c r="CT11" s="541" t="s">
        <v>129</v>
      </c>
      <c r="CU11" s="542"/>
      <c r="CV11" s="542"/>
      <c r="CW11" s="542"/>
      <c r="CX11" s="542"/>
      <c r="CY11" s="542"/>
      <c r="CZ11" s="542"/>
      <c r="DA11" s="543"/>
      <c r="DB11" s="541" t="s">
        <v>129</v>
      </c>
      <c r="DC11" s="542"/>
      <c r="DD11" s="542"/>
      <c r="DE11" s="542"/>
      <c r="DF11" s="542"/>
      <c r="DG11" s="542"/>
      <c r="DH11" s="542"/>
      <c r="DI11" s="543"/>
      <c r="DJ11" s="186"/>
      <c r="DK11" s="186"/>
      <c r="DL11" s="186"/>
      <c r="DM11" s="186"/>
      <c r="DN11" s="186"/>
      <c r="DO11" s="186"/>
    </row>
    <row r="12" spans="1:119" ht="18.75" customHeight="1" x14ac:dyDescent="0.15">
      <c r="A12" s="187"/>
      <c r="B12" s="544" t="s">
        <v>130</v>
      </c>
      <c r="C12" s="545"/>
      <c r="D12" s="545"/>
      <c r="E12" s="545"/>
      <c r="F12" s="545"/>
      <c r="G12" s="545"/>
      <c r="H12" s="545"/>
      <c r="I12" s="545"/>
      <c r="J12" s="545"/>
      <c r="K12" s="546"/>
      <c r="L12" s="553" t="s">
        <v>131</v>
      </c>
      <c r="M12" s="554"/>
      <c r="N12" s="554"/>
      <c r="O12" s="554"/>
      <c r="P12" s="554"/>
      <c r="Q12" s="555"/>
      <c r="R12" s="556">
        <v>1427</v>
      </c>
      <c r="S12" s="557"/>
      <c r="T12" s="557"/>
      <c r="U12" s="557"/>
      <c r="V12" s="558"/>
      <c r="W12" s="559" t="s">
        <v>1</v>
      </c>
      <c r="X12" s="486"/>
      <c r="Y12" s="486"/>
      <c r="Z12" s="486"/>
      <c r="AA12" s="486"/>
      <c r="AB12" s="560"/>
      <c r="AC12" s="561" t="s">
        <v>132</v>
      </c>
      <c r="AD12" s="562"/>
      <c r="AE12" s="562"/>
      <c r="AF12" s="562"/>
      <c r="AG12" s="563"/>
      <c r="AH12" s="561" t="s">
        <v>133</v>
      </c>
      <c r="AI12" s="562"/>
      <c r="AJ12" s="562"/>
      <c r="AK12" s="562"/>
      <c r="AL12" s="564"/>
      <c r="AM12" s="497" t="s">
        <v>134</v>
      </c>
      <c r="AN12" s="402"/>
      <c r="AO12" s="402"/>
      <c r="AP12" s="402"/>
      <c r="AQ12" s="402"/>
      <c r="AR12" s="402"/>
      <c r="AS12" s="402"/>
      <c r="AT12" s="403"/>
      <c r="AU12" s="485" t="s">
        <v>135</v>
      </c>
      <c r="AV12" s="486"/>
      <c r="AW12" s="486"/>
      <c r="AX12" s="486"/>
      <c r="AY12" s="408" t="s">
        <v>136</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73500</v>
      </c>
      <c r="BW12" s="429"/>
      <c r="BX12" s="429"/>
      <c r="BY12" s="429"/>
      <c r="BZ12" s="429"/>
      <c r="CA12" s="429"/>
      <c r="CB12" s="429"/>
      <c r="CC12" s="430"/>
      <c r="CD12" s="437" t="s">
        <v>137</v>
      </c>
      <c r="CE12" s="438"/>
      <c r="CF12" s="438"/>
      <c r="CG12" s="438"/>
      <c r="CH12" s="438"/>
      <c r="CI12" s="438"/>
      <c r="CJ12" s="438"/>
      <c r="CK12" s="438"/>
      <c r="CL12" s="438"/>
      <c r="CM12" s="438"/>
      <c r="CN12" s="438"/>
      <c r="CO12" s="438"/>
      <c r="CP12" s="438"/>
      <c r="CQ12" s="438"/>
      <c r="CR12" s="438"/>
      <c r="CS12" s="439"/>
      <c r="CT12" s="541" t="s">
        <v>129</v>
      </c>
      <c r="CU12" s="542"/>
      <c r="CV12" s="542"/>
      <c r="CW12" s="542"/>
      <c r="CX12" s="542"/>
      <c r="CY12" s="542"/>
      <c r="CZ12" s="542"/>
      <c r="DA12" s="543"/>
      <c r="DB12" s="541" t="s">
        <v>138</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139</v>
      </c>
      <c r="N13" s="529"/>
      <c r="O13" s="529"/>
      <c r="P13" s="529"/>
      <c r="Q13" s="530"/>
      <c r="R13" s="531">
        <v>1411</v>
      </c>
      <c r="S13" s="532"/>
      <c r="T13" s="532"/>
      <c r="U13" s="532"/>
      <c r="V13" s="533"/>
      <c r="W13" s="519" t="s">
        <v>140</v>
      </c>
      <c r="X13" s="441"/>
      <c r="Y13" s="441"/>
      <c r="Z13" s="441"/>
      <c r="AA13" s="441"/>
      <c r="AB13" s="442"/>
      <c r="AC13" s="404">
        <v>140</v>
      </c>
      <c r="AD13" s="405"/>
      <c r="AE13" s="405"/>
      <c r="AF13" s="405"/>
      <c r="AG13" s="406"/>
      <c r="AH13" s="404">
        <v>152</v>
      </c>
      <c r="AI13" s="405"/>
      <c r="AJ13" s="405"/>
      <c r="AK13" s="405"/>
      <c r="AL13" s="407"/>
      <c r="AM13" s="497" t="s">
        <v>141</v>
      </c>
      <c r="AN13" s="402"/>
      <c r="AO13" s="402"/>
      <c r="AP13" s="402"/>
      <c r="AQ13" s="402"/>
      <c r="AR13" s="402"/>
      <c r="AS13" s="402"/>
      <c r="AT13" s="403"/>
      <c r="AU13" s="485" t="s">
        <v>109</v>
      </c>
      <c r="AV13" s="486"/>
      <c r="AW13" s="486"/>
      <c r="AX13" s="486"/>
      <c r="AY13" s="408" t="s">
        <v>142</v>
      </c>
      <c r="AZ13" s="409"/>
      <c r="BA13" s="409"/>
      <c r="BB13" s="409"/>
      <c r="BC13" s="409"/>
      <c r="BD13" s="409"/>
      <c r="BE13" s="409"/>
      <c r="BF13" s="409"/>
      <c r="BG13" s="409"/>
      <c r="BH13" s="409"/>
      <c r="BI13" s="409"/>
      <c r="BJ13" s="409"/>
      <c r="BK13" s="409"/>
      <c r="BL13" s="409"/>
      <c r="BM13" s="410"/>
      <c r="BN13" s="428">
        <v>22228</v>
      </c>
      <c r="BO13" s="429"/>
      <c r="BP13" s="429"/>
      <c r="BQ13" s="429"/>
      <c r="BR13" s="429"/>
      <c r="BS13" s="429"/>
      <c r="BT13" s="429"/>
      <c r="BU13" s="430"/>
      <c r="BV13" s="428">
        <v>-79442</v>
      </c>
      <c r="BW13" s="429"/>
      <c r="BX13" s="429"/>
      <c r="BY13" s="429"/>
      <c r="BZ13" s="429"/>
      <c r="CA13" s="429"/>
      <c r="CB13" s="429"/>
      <c r="CC13" s="430"/>
      <c r="CD13" s="437" t="s">
        <v>143</v>
      </c>
      <c r="CE13" s="438"/>
      <c r="CF13" s="438"/>
      <c r="CG13" s="438"/>
      <c r="CH13" s="438"/>
      <c r="CI13" s="438"/>
      <c r="CJ13" s="438"/>
      <c r="CK13" s="438"/>
      <c r="CL13" s="438"/>
      <c r="CM13" s="438"/>
      <c r="CN13" s="438"/>
      <c r="CO13" s="438"/>
      <c r="CP13" s="438"/>
      <c r="CQ13" s="438"/>
      <c r="CR13" s="438"/>
      <c r="CS13" s="439"/>
      <c r="CT13" s="398">
        <v>7.3</v>
      </c>
      <c r="CU13" s="399"/>
      <c r="CV13" s="399"/>
      <c r="CW13" s="399"/>
      <c r="CX13" s="399"/>
      <c r="CY13" s="399"/>
      <c r="CZ13" s="399"/>
      <c r="DA13" s="400"/>
      <c r="DB13" s="398">
        <v>4.3</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144</v>
      </c>
      <c r="M14" s="565"/>
      <c r="N14" s="565"/>
      <c r="O14" s="565"/>
      <c r="P14" s="565"/>
      <c r="Q14" s="566"/>
      <c r="R14" s="531">
        <v>1461</v>
      </c>
      <c r="S14" s="532"/>
      <c r="T14" s="532"/>
      <c r="U14" s="532"/>
      <c r="V14" s="533"/>
      <c r="W14" s="534"/>
      <c r="X14" s="444"/>
      <c r="Y14" s="444"/>
      <c r="Z14" s="444"/>
      <c r="AA14" s="444"/>
      <c r="AB14" s="445"/>
      <c r="AC14" s="524">
        <v>18.899999999999999</v>
      </c>
      <c r="AD14" s="525"/>
      <c r="AE14" s="525"/>
      <c r="AF14" s="525"/>
      <c r="AG14" s="526"/>
      <c r="AH14" s="524">
        <v>17.5</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145</v>
      </c>
      <c r="CE14" s="435"/>
      <c r="CF14" s="435"/>
      <c r="CG14" s="435"/>
      <c r="CH14" s="435"/>
      <c r="CI14" s="435"/>
      <c r="CJ14" s="435"/>
      <c r="CK14" s="435"/>
      <c r="CL14" s="435"/>
      <c r="CM14" s="435"/>
      <c r="CN14" s="435"/>
      <c r="CO14" s="435"/>
      <c r="CP14" s="435"/>
      <c r="CQ14" s="435"/>
      <c r="CR14" s="435"/>
      <c r="CS14" s="436"/>
      <c r="CT14" s="535" t="s">
        <v>138</v>
      </c>
      <c r="CU14" s="536"/>
      <c r="CV14" s="536"/>
      <c r="CW14" s="536"/>
      <c r="CX14" s="536"/>
      <c r="CY14" s="536"/>
      <c r="CZ14" s="536"/>
      <c r="DA14" s="537"/>
      <c r="DB14" s="535" t="s">
        <v>138</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146</v>
      </c>
      <c r="N15" s="529"/>
      <c r="O15" s="529"/>
      <c r="P15" s="529"/>
      <c r="Q15" s="530"/>
      <c r="R15" s="531">
        <v>1447</v>
      </c>
      <c r="S15" s="532"/>
      <c r="T15" s="532"/>
      <c r="U15" s="532"/>
      <c r="V15" s="533"/>
      <c r="W15" s="519" t="s">
        <v>147</v>
      </c>
      <c r="X15" s="441"/>
      <c r="Y15" s="441"/>
      <c r="Z15" s="441"/>
      <c r="AA15" s="441"/>
      <c r="AB15" s="442"/>
      <c r="AC15" s="404">
        <v>160</v>
      </c>
      <c r="AD15" s="405"/>
      <c r="AE15" s="405"/>
      <c r="AF15" s="405"/>
      <c r="AG15" s="406"/>
      <c r="AH15" s="404">
        <v>212</v>
      </c>
      <c r="AI15" s="405"/>
      <c r="AJ15" s="405"/>
      <c r="AK15" s="405"/>
      <c r="AL15" s="407"/>
      <c r="AM15" s="497"/>
      <c r="AN15" s="402"/>
      <c r="AO15" s="402"/>
      <c r="AP15" s="402"/>
      <c r="AQ15" s="402"/>
      <c r="AR15" s="402"/>
      <c r="AS15" s="402"/>
      <c r="AT15" s="403"/>
      <c r="AU15" s="485"/>
      <c r="AV15" s="486"/>
      <c r="AW15" s="486"/>
      <c r="AX15" s="486"/>
      <c r="AY15" s="420" t="s">
        <v>148</v>
      </c>
      <c r="AZ15" s="421"/>
      <c r="BA15" s="421"/>
      <c r="BB15" s="421"/>
      <c r="BC15" s="421"/>
      <c r="BD15" s="421"/>
      <c r="BE15" s="421"/>
      <c r="BF15" s="421"/>
      <c r="BG15" s="421"/>
      <c r="BH15" s="421"/>
      <c r="BI15" s="421"/>
      <c r="BJ15" s="421"/>
      <c r="BK15" s="421"/>
      <c r="BL15" s="421"/>
      <c r="BM15" s="422"/>
      <c r="BN15" s="423">
        <v>145530</v>
      </c>
      <c r="BO15" s="424"/>
      <c r="BP15" s="424"/>
      <c r="BQ15" s="424"/>
      <c r="BR15" s="424"/>
      <c r="BS15" s="424"/>
      <c r="BT15" s="424"/>
      <c r="BU15" s="425"/>
      <c r="BV15" s="423">
        <v>140812</v>
      </c>
      <c r="BW15" s="424"/>
      <c r="BX15" s="424"/>
      <c r="BY15" s="424"/>
      <c r="BZ15" s="424"/>
      <c r="CA15" s="424"/>
      <c r="CB15" s="424"/>
      <c r="CC15" s="425"/>
      <c r="CD15" s="538" t="s">
        <v>149</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150</v>
      </c>
      <c r="M16" s="522"/>
      <c r="N16" s="522"/>
      <c r="O16" s="522"/>
      <c r="P16" s="522"/>
      <c r="Q16" s="523"/>
      <c r="R16" s="516" t="s">
        <v>151</v>
      </c>
      <c r="S16" s="517"/>
      <c r="T16" s="517"/>
      <c r="U16" s="517"/>
      <c r="V16" s="518"/>
      <c r="W16" s="534"/>
      <c r="X16" s="444"/>
      <c r="Y16" s="444"/>
      <c r="Z16" s="444"/>
      <c r="AA16" s="444"/>
      <c r="AB16" s="445"/>
      <c r="AC16" s="524">
        <v>21.7</v>
      </c>
      <c r="AD16" s="525"/>
      <c r="AE16" s="525"/>
      <c r="AF16" s="525"/>
      <c r="AG16" s="526"/>
      <c r="AH16" s="524">
        <v>24.4</v>
      </c>
      <c r="AI16" s="525"/>
      <c r="AJ16" s="525"/>
      <c r="AK16" s="525"/>
      <c r="AL16" s="527"/>
      <c r="AM16" s="497"/>
      <c r="AN16" s="402"/>
      <c r="AO16" s="402"/>
      <c r="AP16" s="402"/>
      <c r="AQ16" s="402"/>
      <c r="AR16" s="402"/>
      <c r="AS16" s="402"/>
      <c r="AT16" s="403"/>
      <c r="AU16" s="485"/>
      <c r="AV16" s="486"/>
      <c r="AW16" s="486"/>
      <c r="AX16" s="486"/>
      <c r="AY16" s="408" t="s">
        <v>152</v>
      </c>
      <c r="AZ16" s="409"/>
      <c r="BA16" s="409"/>
      <c r="BB16" s="409"/>
      <c r="BC16" s="409"/>
      <c r="BD16" s="409"/>
      <c r="BE16" s="409"/>
      <c r="BF16" s="409"/>
      <c r="BG16" s="409"/>
      <c r="BH16" s="409"/>
      <c r="BI16" s="409"/>
      <c r="BJ16" s="409"/>
      <c r="BK16" s="409"/>
      <c r="BL16" s="409"/>
      <c r="BM16" s="410"/>
      <c r="BN16" s="428">
        <v>1105528</v>
      </c>
      <c r="BO16" s="429"/>
      <c r="BP16" s="429"/>
      <c r="BQ16" s="429"/>
      <c r="BR16" s="429"/>
      <c r="BS16" s="429"/>
      <c r="BT16" s="429"/>
      <c r="BU16" s="430"/>
      <c r="BV16" s="428">
        <v>1084140</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153</v>
      </c>
      <c r="N17" s="514"/>
      <c r="O17" s="514"/>
      <c r="P17" s="514"/>
      <c r="Q17" s="515"/>
      <c r="R17" s="516" t="s">
        <v>154</v>
      </c>
      <c r="S17" s="517"/>
      <c r="T17" s="517"/>
      <c r="U17" s="517"/>
      <c r="V17" s="518"/>
      <c r="W17" s="519" t="s">
        <v>155</v>
      </c>
      <c r="X17" s="441"/>
      <c r="Y17" s="441"/>
      <c r="Z17" s="441"/>
      <c r="AA17" s="441"/>
      <c r="AB17" s="442"/>
      <c r="AC17" s="404">
        <v>439</v>
      </c>
      <c r="AD17" s="405"/>
      <c r="AE17" s="405"/>
      <c r="AF17" s="405"/>
      <c r="AG17" s="406"/>
      <c r="AH17" s="404">
        <v>505</v>
      </c>
      <c r="AI17" s="405"/>
      <c r="AJ17" s="405"/>
      <c r="AK17" s="405"/>
      <c r="AL17" s="407"/>
      <c r="AM17" s="497"/>
      <c r="AN17" s="402"/>
      <c r="AO17" s="402"/>
      <c r="AP17" s="402"/>
      <c r="AQ17" s="402"/>
      <c r="AR17" s="402"/>
      <c r="AS17" s="402"/>
      <c r="AT17" s="403"/>
      <c r="AU17" s="485"/>
      <c r="AV17" s="486"/>
      <c r="AW17" s="486"/>
      <c r="AX17" s="486"/>
      <c r="AY17" s="408" t="s">
        <v>156</v>
      </c>
      <c r="AZ17" s="409"/>
      <c r="BA17" s="409"/>
      <c r="BB17" s="409"/>
      <c r="BC17" s="409"/>
      <c r="BD17" s="409"/>
      <c r="BE17" s="409"/>
      <c r="BF17" s="409"/>
      <c r="BG17" s="409"/>
      <c r="BH17" s="409"/>
      <c r="BI17" s="409"/>
      <c r="BJ17" s="409"/>
      <c r="BK17" s="409"/>
      <c r="BL17" s="409"/>
      <c r="BM17" s="410"/>
      <c r="BN17" s="428">
        <v>177069</v>
      </c>
      <c r="BO17" s="429"/>
      <c r="BP17" s="429"/>
      <c r="BQ17" s="429"/>
      <c r="BR17" s="429"/>
      <c r="BS17" s="429"/>
      <c r="BT17" s="429"/>
      <c r="BU17" s="430"/>
      <c r="BV17" s="428">
        <v>172247</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157</v>
      </c>
      <c r="C18" s="491"/>
      <c r="D18" s="491"/>
      <c r="E18" s="492"/>
      <c r="F18" s="492"/>
      <c r="G18" s="492"/>
      <c r="H18" s="492"/>
      <c r="I18" s="492"/>
      <c r="J18" s="492"/>
      <c r="K18" s="492"/>
      <c r="L18" s="493">
        <v>47.76</v>
      </c>
      <c r="M18" s="493"/>
      <c r="N18" s="493"/>
      <c r="O18" s="493"/>
      <c r="P18" s="493"/>
      <c r="Q18" s="493"/>
      <c r="R18" s="494"/>
      <c r="S18" s="494"/>
      <c r="T18" s="494"/>
      <c r="U18" s="494"/>
      <c r="V18" s="495"/>
      <c r="W18" s="509"/>
      <c r="X18" s="510"/>
      <c r="Y18" s="510"/>
      <c r="Z18" s="510"/>
      <c r="AA18" s="510"/>
      <c r="AB18" s="520"/>
      <c r="AC18" s="392">
        <v>59.4</v>
      </c>
      <c r="AD18" s="393"/>
      <c r="AE18" s="393"/>
      <c r="AF18" s="393"/>
      <c r="AG18" s="496"/>
      <c r="AH18" s="392">
        <v>58.1</v>
      </c>
      <c r="AI18" s="393"/>
      <c r="AJ18" s="393"/>
      <c r="AK18" s="393"/>
      <c r="AL18" s="394"/>
      <c r="AM18" s="497"/>
      <c r="AN18" s="402"/>
      <c r="AO18" s="402"/>
      <c r="AP18" s="402"/>
      <c r="AQ18" s="402"/>
      <c r="AR18" s="402"/>
      <c r="AS18" s="402"/>
      <c r="AT18" s="403"/>
      <c r="AU18" s="485"/>
      <c r="AV18" s="486"/>
      <c r="AW18" s="486"/>
      <c r="AX18" s="486"/>
      <c r="AY18" s="408" t="s">
        <v>158</v>
      </c>
      <c r="AZ18" s="409"/>
      <c r="BA18" s="409"/>
      <c r="BB18" s="409"/>
      <c r="BC18" s="409"/>
      <c r="BD18" s="409"/>
      <c r="BE18" s="409"/>
      <c r="BF18" s="409"/>
      <c r="BG18" s="409"/>
      <c r="BH18" s="409"/>
      <c r="BI18" s="409"/>
      <c r="BJ18" s="409"/>
      <c r="BK18" s="409"/>
      <c r="BL18" s="409"/>
      <c r="BM18" s="410"/>
      <c r="BN18" s="428">
        <v>997321</v>
      </c>
      <c r="BO18" s="429"/>
      <c r="BP18" s="429"/>
      <c r="BQ18" s="429"/>
      <c r="BR18" s="429"/>
      <c r="BS18" s="429"/>
      <c r="BT18" s="429"/>
      <c r="BU18" s="430"/>
      <c r="BV18" s="428">
        <v>1001846</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159</v>
      </c>
      <c r="C19" s="491"/>
      <c r="D19" s="491"/>
      <c r="E19" s="492"/>
      <c r="F19" s="492"/>
      <c r="G19" s="492"/>
      <c r="H19" s="492"/>
      <c r="I19" s="492"/>
      <c r="J19" s="492"/>
      <c r="K19" s="492"/>
      <c r="L19" s="498">
        <v>32</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160</v>
      </c>
      <c r="AZ19" s="409"/>
      <c r="BA19" s="409"/>
      <c r="BB19" s="409"/>
      <c r="BC19" s="409"/>
      <c r="BD19" s="409"/>
      <c r="BE19" s="409"/>
      <c r="BF19" s="409"/>
      <c r="BG19" s="409"/>
      <c r="BH19" s="409"/>
      <c r="BI19" s="409"/>
      <c r="BJ19" s="409"/>
      <c r="BK19" s="409"/>
      <c r="BL19" s="409"/>
      <c r="BM19" s="410"/>
      <c r="BN19" s="428">
        <v>1385831</v>
      </c>
      <c r="BO19" s="429"/>
      <c r="BP19" s="429"/>
      <c r="BQ19" s="429"/>
      <c r="BR19" s="429"/>
      <c r="BS19" s="429"/>
      <c r="BT19" s="429"/>
      <c r="BU19" s="430"/>
      <c r="BV19" s="428">
        <v>1526020</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161</v>
      </c>
      <c r="C20" s="491"/>
      <c r="D20" s="491"/>
      <c r="E20" s="492"/>
      <c r="F20" s="492"/>
      <c r="G20" s="492"/>
      <c r="H20" s="492"/>
      <c r="I20" s="492"/>
      <c r="J20" s="492"/>
      <c r="K20" s="492"/>
      <c r="L20" s="498">
        <v>622</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162</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163</v>
      </c>
      <c r="C22" s="458"/>
      <c r="D22" s="459"/>
      <c r="E22" s="466" t="s">
        <v>1</v>
      </c>
      <c r="F22" s="441"/>
      <c r="G22" s="441"/>
      <c r="H22" s="441"/>
      <c r="I22" s="441"/>
      <c r="J22" s="441"/>
      <c r="K22" s="442"/>
      <c r="L22" s="466" t="s">
        <v>164</v>
      </c>
      <c r="M22" s="441"/>
      <c r="N22" s="441"/>
      <c r="O22" s="441"/>
      <c r="P22" s="442"/>
      <c r="Q22" s="451" t="s">
        <v>165</v>
      </c>
      <c r="R22" s="452"/>
      <c r="S22" s="452"/>
      <c r="T22" s="452"/>
      <c r="U22" s="452"/>
      <c r="V22" s="467"/>
      <c r="W22" s="469" t="s">
        <v>166</v>
      </c>
      <c r="X22" s="458"/>
      <c r="Y22" s="459"/>
      <c r="Z22" s="466" t="s">
        <v>1</v>
      </c>
      <c r="AA22" s="441"/>
      <c r="AB22" s="441"/>
      <c r="AC22" s="441"/>
      <c r="AD22" s="441"/>
      <c r="AE22" s="441"/>
      <c r="AF22" s="441"/>
      <c r="AG22" s="442"/>
      <c r="AH22" s="440" t="s">
        <v>167</v>
      </c>
      <c r="AI22" s="441"/>
      <c r="AJ22" s="441"/>
      <c r="AK22" s="441"/>
      <c r="AL22" s="442"/>
      <c r="AM22" s="440" t="s">
        <v>168</v>
      </c>
      <c r="AN22" s="446"/>
      <c r="AO22" s="446"/>
      <c r="AP22" s="446"/>
      <c r="AQ22" s="446"/>
      <c r="AR22" s="447"/>
      <c r="AS22" s="451" t="s">
        <v>165</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169</v>
      </c>
      <c r="AZ23" s="421"/>
      <c r="BA23" s="421"/>
      <c r="BB23" s="421"/>
      <c r="BC23" s="421"/>
      <c r="BD23" s="421"/>
      <c r="BE23" s="421"/>
      <c r="BF23" s="421"/>
      <c r="BG23" s="421"/>
      <c r="BH23" s="421"/>
      <c r="BI23" s="421"/>
      <c r="BJ23" s="421"/>
      <c r="BK23" s="421"/>
      <c r="BL23" s="421"/>
      <c r="BM23" s="422"/>
      <c r="BN23" s="428">
        <v>2510875</v>
      </c>
      <c r="BO23" s="429"/>
      <c r="BP23" s="429"/>
      <c r="BQ23" s="429"/>
      <c r="BR23" s="429"/>
      <c r="BS23" s="429"/>
      <c r="BT23" s="429"/>
      <c r="BU23" s="430"/>
      <c r="BV23" s="428">
        <v>2023429</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170</v>
      </c>
      <c r="F24" s="402"/>
      <c r="G24" s="402"/>
      <c r="H24" s="402"/>
      <c r="I24" s="402"/>
      <c r="J24" s="402"/>
      <c r="K24" s="403"/>
      <c r="L24" s="404">
        <v>1</v>
      </c>
      <c r="M24" s="405"/>
      <c r="N24" s="405"/>
      <c r="O24" s="405"/>
      <c r="P24" s="406"/>
      <c r="Q24" s="404">
        <v>6120</v>
      </c>
      <c r="R24" s="405"/>
      <c r="S24" s="405"/>
      <c r="T24" s="405"/>
      <c r="U24" s="405"/>
      <c r="V24" s="406"/>
      <c r="W24" s="470"/>
      <c r="X24" s="461"/>
      <c r="Y24" s="462"/>
      <c r="Z24" s="401" t="s">
        <v>171</v>
      </c>
      <c r="AA24" s="402"/>
      <c r="AB24" s="402"/>
      <c r="AC24" s="402"/>
      <c r="AD24" s="402"/>
      <c r="AE24" s="402"/>
      <c r="AF24" s="402"/>
      <c r="AG24" s="403"/>
      <c r="AH24" s="404">
        <v>41</v>
      </c>
      <c r="AI24" s="405"/>
      <c r="AJ24" s="405"/>
      <c r="AK24" s="405"/>
      <c r="AL24" s="406"/>
      <c r="AM24" s="404">
        <v>115989</v>
      </c>
      <c r="AN24" s="405"/>
      <c r="AO24" s="405"/>
      <c r="AP24" s="405"/>
      <c r="AQ24" s="405"/>
      <c r="AR24" s="406"/>
      <c r="AS24" s="404">
        <v>2829</v>
      </c>
      <c r="AT24" s="405"/>
      <c r="AU24" s="405"/>
      <c r="AV24" s="405"/>
      <c r="AW24" s="405"/>
      <c r="AX24" s="407"/>
      <c r="AY24" s="395" t="s">
        <v>172</v>
      </c>
      <c r="AZ24" s="396"/>
      <c r="BA24" s="396"/>
      <c r="BB24" s="396"/>
      <c r="BC24" s="396"/>
      <c r="BD24" s="396"/>
      <c r="BE24" s="396"/>
      <c r="BF24" s="396"/>
      <c r="BG24" s="396"/>
      <c r="BH24" s="396"/>
      <c r="BI24" s="396"/>
      <c r="BJ24" s="396"/>
      <c r="BK24" s="396"/>
      <c r="BL24" s="396"/>
      <c r="BM24" s="397"/>
      <c r="BN24" s="428">
        <v>2213217</v>
      </c>
      <c r="BO24" s="429"/>
      <c r="BP24" s="429"/>
      <c r="BQ24" s="429"/>
      <c r="BR24" s="429"/>
      <c r="BS24" s="429"/>
      <c r="BT24" s="429"/>
      <c r="BU24" s="430"/>
      <c r="BV24" s="428">
        <v>1714413</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173</v>
      </c>
      <c r="F25" s="402"/>
      <c r="G25" s="402"/>
      <c r="H25" s="402"/>
      <c r="I25" s="402"/>
      <c r="J25" s="402"/>
      <c r="K25" s="403"/>
      <c r="L25" s="404">
        <v>1</v>
      </c>
      <c r="M25" s="405"/>
      <c r="N25" s="405"/>
      <c r="O25" s="405"/>
      <c r="P25" s="406"/>
      <c r="Q25" s="404">
        <v>5220</v>
      </c>
      <c r="R25" s="405"/>
      <c r="S25" s="405"/>
      <c r="T25" s="405"/>
      <c r="U25" s="405"/>
      <c r="V25" s="406"/>
      <c r="W25" s="470"/>
      <c r="X25" s="461"/>
      <c r="Y25" s="462"/>
      <c r="Z25" s="401" t="s">
        <v>174</v>
      </c>
      <c r="AA25" s="402"/>
      <c r="AB25" s="402"/>
      <c r="AC25" s="402"/>
      <c r="AD25" s="402"/>
      <c r="AE25" s="402"/>
      <c r="AF25" s="402"/>
      <c r="AG25" s="403"/>
      <c r="AH25" s="404" t="s">
        <v>129</v>
      </c>
      <c r="AI25" s="405"/>
      <c r="AJ25" s="405"/>
      <c r="AK25" s="405"/>
      <c r="AL25" s="406"/>
      <c r="AM25" s="404" t="s">
        <v>175</v>
      </c>
      <c r="AN25" s="405"/>
      <c r="AO25" s="405"/>
      <c r="AP25" s="405"/>
      <c r="AQ25" s="405"/>
      <c r="AR25" s="406"/>
      <c r="AS25" s="404" t="s">
        <v>129</v>
      </c>
      <c r="AT25" s="405"/>
      <c r="AU25" s="405"/>
      <c r="AV25" s="405"/>
      <c r="AW25" s="405"/>
      <c r="AX25" s="407"/>
      <c r="AY25" s="420" t="s">
        <v>176</v>
      </c>
      <c r="AZ25" s="421"/>
      <c r="BA25" s="421"/>
      <c r="BB25" s="421"/>
      <c r="BC25" s="421"/>
      <c r="BD25" s="421"/>
      <c r="BE25" s="421"/>
      <c r="BF25" s="421"/>
      <c r="BG25" s="421"/>
      <c r="BH25" s="421"/>
      <c r="BI25" s="421"/>
      <c r="BJ25" s="421"/>
      <c r="BK25" s="421"/>
      <c r="BL25" s="421"/>
      <c r="BM25" s="422"/>
      <c r="BN25" s="423">
        <v>22130</v>
      </c>
      <c r="BO25" s="424"/>
      <c r="BP25" s="424"/>
      <c r="BQ25" s="424"/>
      <c r="BR25" s="424"/>
      <c r="BS25" s="424"/>
      <c r="BT25" s="424"/>
      <c r="BU25" s="425"/>
      <c r="BV25" s="423">
        <v>29161</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177</v>
      </c>
      <c r="F26" s="402"/>
      <c r="G26" s="402"/>
      <c r="H26" s="402"/>
      <c r="I26" s="402"/>
      <c r="J26" s="402"/>
      <c r="K26" s="403"/>
      <c r="L26" s="404">
        <v>1</v>
      </c>
      <c r="M26" s="405"/>
      <c r="N26" s="405"/>
      <c r="O26" s="405"/>
      <c r="P26" s="406"/>
      <c r="Q26" s="404">
        <v>4320</v>
      </c>
      <c r="R26" s="405"/>
      <c r="S26" s="405"/>
      <c r="T26" s="405"/>
      <c r="U26" s="405"/>
      <c r="V26" s="406"/>
      <c r="W26" s="470"/>
      <c r="X26" s="461"/>
      <c r="Y26" s="462"/>
      <c r="Z26" s="401" t="s">
        <v>178</v>
      </c>
      <c r="AA26" s="483"/>
      <c r="AB26" s="483"/>
      <c r="AC26" s="483"/>
      <c r="AD26" s="483"/>
      <c r="AE26" s="483"/>
      <c r="AF26" s="483"/>
      <c r="AG26" s="484"/>
      <c r="AH26" s="404">
        <v>1</v>
      </c>
      <c r="AI26" s="405"/>
      <c r="AJ26" s="405"/>
      <c r="AK26" s="405"/>
      <c r="AL26" s="406"/>
      <c r="AM26" s="404" t="s">
        <v>179</v>
      </c>
      <c r="AN26" s="405"/>
      <c r="AO26" s="405"/>
      <c r="AP26" s="405"/>
      <c r="AQ26" s="405"/>
      <c r="AR26" s="406"/>
      <c r="AS26" s="404" t="s">
        <v>180</v>
      </c>
      <c r="AT26" s="405"/>
      <c r="AU26" s="405"/>
      <c r="AV26" s="405"/>
      <c r="AW26" s="405"/>
      <c r="AX26" s="407"/>
      <c r="AY26" s="437" t="s">
        <v>181</v>
      </c>
      <c r="AZ26" s="438"/>
      <c r="BA26" s="438"/>
      <c r="BB26" s="438"/>
      <c r="BC26" s="438"/>
      <c r="BD26" s="438"/>
      <c r="BE26" s="438"/>
      <c r="BF26" s="438"/>
      <c r="BG26" s="438"/>
      <c r="BH26" s="438"/>
      <c r="BI26" s="438"/>
      <c r="BJ26" s="438"/>
      <c r="BK26" s="438"/>
      <c r="BL26" s="438"/>
      <c r="BM26" s="439"/>
      <c r="BN26" s="428" t="s">
        <v>138</v>
      </c>
      <c r="BO26" s="429"/>
      <c r="BP26" s="429"/>
      <c r="BQ26" s="429"/>
      <c r="BR26" s="429"/>
      <c r="BS26" s="429"/>
      <c r="BT26" s="429"/>
      <c r="BU26" s="430"/>
      <c r="BV26" s="428" t="s">
        <v>138</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182</v>
      </c>
      <c r="F27" s="402"/>
      <c r="G27" s="402"/>
      <c r="H27" s="402"/>
      <c r="I27" s="402"/>
      <c r="J27" s="402"/>
      <c r="K27" s="403"/>
      <c r="L27" s="404">
        <v>1</v>
      </c>
      <c r="M27" s="405"/>
      <c r="N27" s="405"/>
      <c r="O27" s="405"/>
      <c r="P27" s="406"/>
      <c r="Q27" s="404">
        <v>2100</v>
      </c>
      <c r="R27" s="405"/>
      <c r="S27" s="405"/>
      <c r="T27" s="405"/>
      <c r="U27" s="405"/>
      <c r="V27" s="406"/>
      <c r="W27" s="470"/>
      <c r="X27" s="461"/>
      <c r="Y27" s="462"/>
      <c r="Z27" s="401" t="s">
        <v>183</v>
      </c>
      <c r="AA27" s="402"/>
      <c r="AB27" s="402"/>
      <c r="AC27" s="402"/>
      <c r="AD27" s="402"/>
      <c r="AE27" s="402"/>
      <c r="AF27" s="402"/>
      <c r="AG27" s="403"/>
      <c r="AH27" s="404" t="s">
        <v>138</v>
      </c>
      <c r="AI27" s="405"/>
      <c r="AJ27" s="405"/>
      <c r="AK27" s="405"/>
      <c r="AL27" s="406"/>
      <c r="AM27" s="404" t="s">
        <v>175</v>
      </c>
      <c r="AN27" s="405"/>
      <c r="AO27" s="405"/>
      <c r="AP27" s="405"/>
      <c r="AQ27" s="405"/>
      <c r="AR27" s="406"/>
      <c r="AS27" s="404" t="s">
        <v>175</v>
      </c>
      <c r="AT27" s="405"/>
      <c r="AU27" s="405"/>
      <c r="AV27" s="405"/>
      <c r="AW27" s="405"/>
      <c r="AX27" s="407"/>
      <c r="AY27" s="434" t="s">
        <v>184</v>
      </c>
      <c r="AZ27" s="435"/>
      <c r="BA27" s="435"/>
      <c r="BB27" s="435"/>
      <c r="BC27" s="435"/>
      <c r="BD27" s="435"/>
      <c r="BE27" s="435"/>
      <c r="BF27" s="435"/>
      <c r="BG27" s="435"/>
      <c r="BH27" s="435"/>
      <c r="BI27" s="435"/>
      <c r="BJ27" s="435"/>
      <c r="BK27" s="435"/>
      <c r="BL27" s="435"/>
      <c r="BM27" s="436"/>
      <c r="BN27" s="431" t="s">
        <v>129</v>
      </c>
      <c r="BO27" s="432"/>
      <c r="BP27" s="432"/>
      <c r="BQ27" s="432"/>
      <c r="BR27" s="432"/>
      <c r="BS27" s="432"/>
      <c r="BT27" s="432"/>
      <c r="BU27" s="433"/>
      <c r="BV27" s="431" t="s">
        <v>175</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185</v>
      </c>
      <c r="F28" s="402"/>
      <c r="G28" s="402"/>
      <c r="H28" s="402"/>
      <c r="I28" s="402"/>
      <c r="J28" s="402"/>
      <c r="K28" s="403"/>
      <c r="L28" s="404">
        <v>1</v>
      </c>
      <c r="M28" s="405"/>
      <c r="N28" s="405"/>
      <c r="O28" s="405"/>
      <c r="P28" s="406"/>
      <c r="Q28" s="404">
        <v>1660</v>
      </c>
      <c r="R28" s="405"/>
      <c r="S28" s="405"/>
      <c r="T28" s="405"/>
      <c r="U28" s="405"/>
      <c r="V28" s="406"/>
      <c r="W28" s="470"/>
      <c r="X28" s="461"/>
      <c r="Y28" s="462"/>
      <c r="Z28" s="401" t="s">
        <v>186</v>
      </c>
      <c r="AA28" s="402"/>
      <c r="AB28" s="402"/>
      <c r="AC28" s="402"/>
      <c r="AD28" s="402"/>
      <c r="AE28" s="402"/>
      <c r="AF28" s="402"/>
      <c r="AG28" s="403"/>
      <c r="AH28" s="404" t="s">
        <v>138</v>
      </c>
      <c r="AI28" s="405"/>
      <c r="AJ28" s="405"/>
      <c r="AK28" s="405"/>
      <c r="AL28" s="406"/>
      <c r="AM28" s="404" t="s">
        <v>175</v>
      </c>
      <c r="AN28" s="405"/>
      <c r="AO28" s="405"/>
      <c r="AP28" s="405"/>
      <c r="AQ28" s="405"/>
      <c r="AR28" s="406"/>
      <c r="AS28" s="404" t="s">
        <v>138</v>
      </c>
      <c r="AT28" s="405"/>
      <c r="AU28" s="405"/>
      <c r="AV28" s="405"/>
      <c r="AW28" s="405"/>
      <c r="AX28" s="407"/>
      <c r="AY28" s="411" t="s">
        <v>187</v>
      </c>
      <c r="AZ28" s="412"/>
      <c r="BA28" s="412"/>
      <c r="BB28" s="413"/>
      <c r="BC28" s="420" t="s">
        <v>48</v>
      </c>
      <c r="BD28" s="421"/>
      <c r="BE28" s="421"/>
      <c r="BF28" s="421"/>
      <c r="BG28" s="421"/>
      <c r="BH28" s="421"/>
      <c r="BI28" s="421"/>
      <c r="BJ28" s="421"/>
      <c r="BK28" s="421"/>
      <c r="BL28" s="421"/>
      <c r="BM28" s="422"/>
      <c r="BN28" s="423">
        <v>858023</v>
      </c>
      <c r="BO28" s="424"/>
      <c r="BP28" s="424"/>
      <c r="BQ28" s="424"/>
      <c r="BR28" s="424"/>
      <c r="BS28" s="424"/>
      <c r="BT28" s="424"/>
      <c r="BU28" s="425"/>
      <c r="BV28" s="423">
        <v>854257</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188</v>
      </c>
      <c r="F29" s="402"/>
      <c r="G29" s="402"/>
      <c r="H29" s="402"/>
      <c r="I29" s="402"/>
      <c r="J29" s="402"/>
      <c r="K29" s="403"/>
      <c r="L29" s="404">
        <v>6</v>
      </c>
      <c r="M29" s="405"/>
      <c r="N29" s="405"/>
      <c r="O29" s="405"/>
      <c r="P29" s="406"/>
      <c r="Q29" s="404">
        <v>1580</v>
      </c>
      <c r="R29" s="405"/>
      <c r="S29" s="405"/>
      <c r="T29" s="405"/>
      <c r="U29" s="405"/>
      <c r="V29" s="406"/>
      <c r="W29" s="471"/>
      <c r="X29" s="472"/>
      <c r="Y29" s="473"/>
      <c r="Z29" s="401" t="s">
        <v>189</v>
      </c>
      <c r="AA29" s="402"/>
      <c r="AB29" s="402"/>
      <c r="AC29" s="402"/>
      <c r="AD29" s="402"/>
      <c r="AE29" s="402"/>
      <c r="AF29" s="402"/>
      <c r="AG29" s="403"/>
      <c r="AH29" s="404">
        <v>41</v>
      </c>
      <c r="AI29" s="405"/>
      <c r="AJ29" s="405"/>
      <c r="AK29" s="405"/>
      <c r="AL29" s="406"/>
      <c r="AM29" s="404">
        <v>115989</v>
      </c>
      <c r="AN29" s="405"/>
      <c r="AO29" s="405"/>
      <c r="AP29" s="405"/>
      <c r="AQ29" s="405"/>
      <c r="AR29" s="406"/>
      <c r="AS29" s="404">
        <v>2829</v>
      </c>
      <c r="AT29" s="405"/>
      <c r="AU29" s="405"/>
      <c r="AV29" s="405"/>
      <c r="AW29" s="405"/>
      <c r="AX29" s="407"/>
      <c r="AY29" s="414"/>
      <c r="AZ29" s="415"/>
      <c r="BA29" s="415"/>
      <c r="BB29" s="416"/>
      <c r="BC29" s="408" t="s">
        <v>190</v>
      </c>
      <c r="BD29" s="409"/>
      <c r="BE29" s="409"/>
      <c r="BF29" s="409"/>
      <c r="BG29" s="409"/>
      <c r="BH29" s="409"/>
      <c r="BI29" s="409"/>
      <c r="BJ29" s="409"/>
      <c r="BK29" s="409"/>
      <c r="BL29" s="409"/>
      <c r="BM29" s="410"/>
      <c r="BN29" s="428">
        <v>27</v>
      </c>
      <c r="BO29" s="429"/>
      <c r="BP29" s="429"/>
      <c r="BQ29" s="429"/>
      <c r="BR29" s="429"/>
      <c r="BS29" s="429"/>
      <c r="BT29" s="429"/>
      <c r="BU29" s="430"/>
      <c r="BV29" s="428">
        <v>27</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191</v>
      </c>
      <c r="X30" s="481"/>
      <c r="Y30" s="481"/>
      <c r="Z30" s="481"/>
      <c r="AA30" s="481"/>
      <c r="AB30" s="481"/>
      <c r="AC30" s="481"/>
      <c r="AD30" s="481"/>
      <c r="AE30" s="481"/>
      <c r="AF30" s="481"/>
      <c r="AG30" s="482"/>
      <c r="AH30" s="392">
        <v>97.3</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1048561</v>
      </c>
      <c r="BO30" s="432"/>
      <c r="BP30" s="432"/>
      <c r="BQ30" s="432"/>
      <c r="BR30" s="432"/>
      <c r="BS30" s="432"/>
      <c r="BT30" s="432"/>
      <c r="BU30" s="433"/>
      <c r="BV30" s="431">
        <v>1285677</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198</v>
      </c>
      <c r="D33" s="391"/>
      <c r="E33" s="390" t="s">
        <v>199</v>
      </c>
      <c r="F33" s="390"/>
      <c r="G33" s="390"/>
      <c r="H33" s="390"/>
      <c r="I33" s="390"/>
      <c r="J33" s="390"/>
      <c r="K33" s="390"/>
      <c r="L33" s="390"/>
      <c r="M33" s="390"/>
      <c r="N33" s="390"/>
      <c r="O33" s="390"/>
      <c r="P33" s="390"/>
      <c r="Q33" s="390"/>
      <c r="R33" s="390"/>
      <c r="S33" s="390"/>
      <c r="T33" s="216"/>
      <c r="U33" s="391" t="s">
        <v>198</v>
      </c>
      <c r="V33" s="391"/>
      <c r="W33" s="390" t="s">
        <v>200</v>
      </c>
      <c r="X33" s="390"/>
      <c r="Y33" s="390"/>
      <c r="Z33" s="390"/>
      <c r="AA33" s="390"/>
      <c r="AB33" s="390"/>
      <c r="AC33" s="390"/>
      <c r="AD33" s="390"/>
      <c r="AE33" s="390"/>
      <c r="AF33" s="390"/>
      <c r="AG33" s="390"/>
      <c r="AH33" s="390"/>
      <c r="AI33" s="390"/>
      <c r="AJ33" s="390"/>
      <c r="AK33" s="390"/>
      <c r="AL33" s="216"/>
      <c r="AM33" s="391" t="s">
        <v>198</v>
      </c>
      <c r="AN33" s="391"/>
      <c r="AO33" s="390" t="s">
        <v>199</v>
      </c>
      <c r="AP33" s="390"/>
      <c r="AQ33" s="390"/>
      <c r="AR33" s="390"/>
      <c r="AS33" s="390"/>
      <c r="AT33" s="390"/>
      <c r="AU33" s="390"/>
      <c r="AV33" s="390"/>
      <c r="AW33" s="390"/>
      <c r="AX33" s="390"/>
      <c r="AY33" s="390"/>
      <c r="AZ33" s="390"/>
      <c r="BA33" s="390"/>
      <c r="BB33" s="390"/>
      <c r="BC33" s="390"/>
      <c r="BD33" s="217"/>
      <c r="BE33" s="390" t="s">
        <v>201</v>
      </c>
      <c r="BF33" s="390"/>
      <c r="BG33" s="390" t="s">
        <v>202</v>
      </c>
      <c r="BH33" s="390"/>
      <c r="BI33" s="390"/>
      <c r="BJ33" s="390"/>
      <c r="BK33" s="390"/>
      <c r="BL33" s="390"/>
      <c r="BM33" s="390"/>
      <c r="BN33" s="390"/>
      <c r="BO33" s="390"/>
      <c r="BP33" s="390"/>
      <c r="BQ33" s="390"/>
      <c r="BR33" s="390"/>
      <c r="BS33" s="390"/>
      <c r="BT33" s="390"/>
      <c r="BU33" s="390"/>
      <c r="BV33" s="217"/>
      <c r="BW33" s="391" t="s">
        <v>201</v>
      </c>
      <c r="BX33" s="391"/>
      <c r="BY33" s="390" t="s">
        <v>203</v>
      </c>
      <c r="BZ33" s="390"/>
      <c r="CA33" s="390"/>
      <c r="CB33" s="390"/>
      <c r="CC33" s="390"/>
      <c r="CD33" s="390"/>
      <c r="CE33" s="390"/>
      <c r="CF33" s="390"/>
      <c r="CG33" s="390"/>
      <c r="CH33" s="390"/>
      <c r="CI33" s="390"/>
      <c r="CJ33" s="390"/>
      <c r="CK33" s="390"/>
      <c r="CL33" s="390"/>
      <c r="CM33" s="390"/>
      <c r="CN33" s="216"/>
      <c r="CO33" s="391" t="s">
        <v>204</v>
      </c>
      <c r="CP33" s="391"/>
      <c r="CQ33" s="390" t="s">
        <v>205</v>
      </c>
      <c r="CR33" s="390"/>
      <c r="CS33" s="390"/>
      <c r="CT33" s="390"/>
      <c r="CU33" s="390"/>
      <c r="CV33" s="390"/>
      <c r="CW33" s="390"/>
      <c r="CX33" s="390"/>
      <c r="CY33" s="390"/>
      <c r="CZ33" s="390"/>
      <c r="DA33" s="390"/>
      <c r="DB33" s="390"/>
      <c r="DC33" s="390"/>
      <c r="DD33" s="390"/>
      <c r="DE33" s="390"/>
      <c r="DF33" s="216"/>
      <c r="DG33" s="389" t="s">
        <v>206</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3</v>
      </c>
      <c r="V34" s="387"/>
      <c r="W34" s="386" t="str">
        <f>IF('各会計、関係団体の財政状況及び健全化判断比率'!B28="","",'各会計、関係団体の財政状況及び健全化判断比率'!B28)</f>
        <v>国民健康保険特別会計(事業勘定）</v>
      </c>
      <c r="X34" s="386"/>
      <c r="Y34" s="386"/>
      <c r="Z34" s="386"/>
      <c r="AA34" s="386"/>
      <c r="AB34" s="386"/>
      <c r="AC34" s="386"/>
      <c r="AD34" s="386"/>
      <c r="AE34" s="386"/>
      <c r="AF34" s="386"/>
      <c r="AG34" s="386"/>
      <c r="AH34" s="386"/>
      <c r="AI34" s="386"/>
      <c r="AJ34" s="386"/>
      <c r="AK34" s="386"/>
      <c r="AL34" s="214"/>
      <c r="AM34" s="387" t="str">
        <f>IF(AO34="","",MAX(C34:D43,U34:V43)+1)</f>
        <v/>
      </c>
      <c r="AN34" s="387"/>
      <c r="AO34" s="386"/>
      <c r="AP34" s="386"/>
      <c r="AQ34" s="386"/>
      <c r="AR34" s="386"/>
      <c r="AS34" s="386"/>
      <c r="AT34" s="386"/>
      <c r="AU34" s="386"/>
      <c r="AV34" s="386"/>
      <c r="AW34" s="386"/>
      <c r="AX34" s="386"/>
      <c r="AY34" s="386"/>
      <c r="AZ34" s="386"/>
      <c r="BA34" s="386"/>
      <c r="BB34" s="386"/>
      <c r="BC34" s="386"/>
      <c r="BD34" s="214"/>
      <c r="BE34" s="387">
        <f>IF(BG34="","",MAX(C34:D43,U34:V43,AM34:AN43)+1)</f>
        <v>7</v>
      </c>
      <c r="BF34" s="387"/>
      <c r="BG34" s="386" t="str">
        <f>IF('各会計、関係団体の財政状況及び健全化判断比率'!B32="","",'各会計、関係団体の財政状況及び健全化判断比率'!B32)</f>
        <v>簡易水道事業特別会計</v>
      </c>
      <c r="BH34" s="386"/>
      <c r="BI34" s="386"/>
      <c r="BJ34" s="386"/>
      <c r="BK34" s="386"/>
      <c r="BL34" s="386"/>
      <c r="BM34" s="386"/>
      <c r="BN34" s="386"/>
      <c r="BO34" s="386"/>
      <c r="BP34" s="386"/>
      <c r="BQ34" s="386"/>
      <c r="BR34" s="386"/>
      <c r="BS34" s="386"/>
      <c r="BT34" s="386"/>
      <c r="BU34" s="386"/>
      <c r="BV34" s="214"/>
      <c r="BW34" s="387">
        <f>IF(BY34="","",MAX(C34:D43,U34:V43,AM34:AN43,BE34:BF43)+1)</f>
        <v>8</v>
      </c>
      <c r="BX34" s="387"/>
      <c r="BY34" s="386" t="str">
        <f>IF('各会計、関係団体の財政状況及び健全化判断比率'!B68="","",'各会計、関係団体の財政状況及び健全化判断比率'!B68)</f>
        <v>宇陀衛生一部事務組合</v>
      </c>
      <c r="BZ34" s="386"/>
      <c r="CA34" s="386"/>
      <c r="CB34" s="386"/>
      <c r="CC34" s="386"/>
      <c r="CD34" s="386"/>
      <c r="CE34" s="386"/>
      <c r="CF34" s="386"/>
      <c r="CG34" s="386"/>
      <c r="CH34" s="386"/>
      <c r="CI34" s="386"/>
      <c r="CJ34" s="386"/>
      <c r="CK34" s="386"/>
      <c r="CL34" s="386"/>
      <c r="CM34" s="386"/>
      <c r="CN34" s="214"/>
      <c r="CO34" s="387">
        <f>IF(CQ34="","",MAX(C34:D43,U34:V43,AM34:AN43,BE34:BF43,BW34:BX43)+1)</f>
        <v>17</v>
      </c>
      <c r="CP34" s="387"/>
      <c r="CQ34" s="386" t="str">
        <f>IF('各会計、関係団体の財政状況及び健全化判断比率'!BS7="","",'各会計、関係団体の財政状況及び健全化判断比率'!BS7)</f>
        <v>曽爾村土地開発公社</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住宅新築資金等貸付事業特別会計</v>
      </c>
      <c r="F35" s="386"/>
      <c r="G35" s="386"/>
      <c r="H35" s="386"/>
      <c r="I35" s="386"/>
      <c r="J35" s="386"/>
      <c r="K35" s="386"/>
      <c r="L35" s="386"/>
      <c r="M35" s="386"/>
      <c r="N35" s="386"/>
      <c r="O35" s="386"/>
      <c r="P35" s="386"/>
      <c r="Q35" s="386"/>
      <c r="R35" s="386"/>
      <c r="S35" s="386"/>
      <c r="T35" s="214"/>
      <c r="U35" s="387">
        <f>IF(W35="","",U34+1)</f>
        <v>4</v>
      </c>
      <c r="V35" s="387"/>
      <c r="W35" s="386" t="str">
        <f>IF('各会計、関係団体の財政状況及び健全化判断比率'!B29="","",'各会計、関係団体の財政状況及び健全化判断比率'!B29)</f>
        <v>国民健康保険特別会計(直診勘定）</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9</v>
      </c>
      <c r="BX35" s="387"/>
      <c r="BY35" s="386" t="str">
        <f>IF('各会計、関係団体の財政状況及び健全化判断比率'!B69="","",'各会計、関係団体の財政状況及び健全化判断比率'!B69)</f>
        <v>奈良県市町村総合事務組合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5</v>
      </c>
      <c r="V36" s="387"/>
      <c r="W36" s="386" t="str">
        <f>IF('各会計、関係団体の財政状況及び健全化判断比率'!B30="","",'各会計、関係団体の財政状況及び健全化判断比率'!B30)</f>
        <v>介護保険特別会計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10</v>
      </c>
      <c r="BX36" s="387"/>
      <c r="BY36" s="386" t="str">
        <f>IF('各会計、関係団体の財政状況及び健全化判断比率'!B70="","",'各会計、関係団体の財政状況及び健全化判断比率'!B70)</f>
        <v>曽爾御杖行政一部事務組合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6</v>
      </c>
      <c r="V37" s="387"/>
      <c r="W37" s="386" t="str">
        <f>IF('各会計、関係団体の財政状況及び健全化判断比率'!B31="","",'各会計、関係団体の財政状況及び健全化判断比率'!B31)</f>
        <v>後期高齢者医療特別会計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11</v>
      </c>
      <c r="BX37" s="387"/>
      <c r="BY37" s="386" t="str">
        <f>IF('各会計、関係団体の財政状況及び健全化判断比率'!B71="","",'各会計、関係団体の財政状況及び健全化判断比率'!B71)</f>
        <v>東宇陀環境衛生組合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12</v>
      </c>
      <c r="BX38" s="387"/>
      <c r="BY38" s="386" t="str">
        <f>IF('各会計、関係団体の財政状況及び健全化判断比率'!B72="","",'各会計、関係団体の財政状況及び健全化判断比率'!B72)</f>
        <v>奈良県広域水質検査センター組合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13</v>
      </c>
      <c r="BX39" s="387"/>
      <c r="BY39" s="386" t="str">
        <f>IF('各会計、関係団体の財政状況及び健全化判断比率'!B73="","",'各会計、関係団体の財政状況及び健全化判断比率'!B73)</f>
        <v>桜井宇陀広域連合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14</v>
      </c>
      <c r="BX40" s="387"/>
      <c r="BY40" s="386" t="str">
        <f>IF('各会計、関係団体の財政状況及び健全化判断比率'!B74="","",'各会計、関係団体の財政状況及び健全化判断比率'!B74)</f>
        <v>奈良県住宅新築資金等貸付金回収管理組合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15</v>
      </c>
      <c r="BX41" s="387"/>
      <c r="BY41" s="386" t="str">
        <f>IF('各会計、関係団体の財政状況及び健全化判断比率'!B75="","",'各会計、関係団体の財政状況及び健全化判断比率'!B75)</f>
        <v>奈良県後期高齢者医療広域連合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16</v>
      </c>
      <c r="BX42" s="387"/>
      <c r="BY42" s="386" t="str">
        <f>IF('各会計、関係団体の財政状況及び健全化判断比率'!B76="","",'各会計、関係団体の財政状況及び健全化判断比率'!B76)</f>
        <v>奈良県広域消防組合</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jFlxkg0AxHjH595wbDztClIWhcWPPECoEGMM0yX0qGV9LP/ozqyzZbL9epeigViFJ7WmzUvoQExXWGrkT+cxQ==" saltValue="xv0cYpdpyigHIIByhPXwS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210" t="s">
        <v>572</v>
      </c>
      <c r="D34" s="1210"/>
      <c r="E34" s="1211"/>
      <c r="F34" s="32" t="s">
        <v>573</v>
      </c>
      <c r="G34" s="33" t="s">
        <v>574</v>
      </c>
      <c r="H34" s="33" t="s">
        <v>575</v>
      </c>
      <c r="I34" s="33" t="s">
        <v>576</v>
      </c>
      <c r="J34" s="34" t="s">
        <v>577</v>
      </c>
      <c r="K34" s="22"/>
      <c r="L34" s="22"/>
      <c r="M34" s="22"/>
      <c r="N34" s="22"/>
      <c r="O34" s="22"/>
      <c r="P34" s="22"/>
    </row>
    <row r="35" spans="1:16" ht="39" customHeight="1" x14ac:dyDescent="0.15">
      <c r="A35" s="22"/>
      <c r="B35" s="35"/>
      <c r="C35" s="1204" t="s">
        <v>578</v>
      </c>
      <c r="D35" s="1205"/>
      <c r="E35" s="1206"/>
      <c r="F35" s="36" t="s">
        <v>579</v>
      </c>
      <c r="G35" s="37" t="s">
        <v>580</v>
      </c>
      <c r="H35" s="37">
        <v>0</v>
      </c>
      <c r="I35" s="37" t="s">
        <v>581</v>
      </c>
      <c r="J35" s="38" t="s">
        <v>582</v>
      </c>
      <c r="K35" s="22"/>
      <c r="L35" s="22"/>
      <c r="M35" s="22"/>
      <c r="N35" s="22"/>
      <c r="O35" s="22"/>
      <c r="P35" s="22"/>
    </row>
    <row r="36" spans="1:16" ht="39" customHeight="1" x14ac:dyDescent="0.15">
      <c r="A36" s="22"/>
      <c r="B36" s="35"/>
      <c r="C36" s="1204" t="s">
        <v>583</v>
      </c>
      <c r="D36" s="1205"/>
      <c r="E36" s="1206"/>
      <c r="F36" s="36">
        <v>15.14</v>
      </c>
      <c r="G36" s="37">
        <v>16.71</v>
      </c>
      <c r="H36" s="37">
        <v>12.68</v>
      </c>
      <c r="I36" s="37">
        <v>13.1</v>
      </c>
      <c r="J36" s="38">
        <v>14.3</v>
      </c>
      <c r="K36" s="22"/>
      <c r="L36" s="22"/>
      <c r="M36" s="22"/>
      <c r="N36" s="22"/>
      <c r="O36" s="22"/>
      <c r="P36" s="22"/>
    </row>
    <row r="37" spans="1:16" ht="39" customHeight="1" x14ac:dyDescent="0.15">
      <c r="A37" s="22"/>
      <c r="B37" s="35"/>
      <c r="C37" s="1204" t="s">
        <v>584</v>
      </c>
      <c r="D37" s="1205"/>
      <c r="E37" s="1206"/>
      <c r="F37" s="36">
        <v>0.25</v>
      </c>
      <c r="G37" s="37">
        <v>2.34</v>
      </c>
      <c r="H37" s="37">
        <v>3.33</v>
      </c>
      <c r="I37" s="37">
        <v>0.82</v>
      </c>
      <c r="J37" s="38">
        <v>1.0900000000000001</v>
      </c>
      <c r="K37" s="22"/>
      <c r="L37" s="22"/>
      <c r="M37" s="22"/>
      <c r="N37" s="22"/>
      <c r="O37" s="22"/>
      <c r="P37" s="22"/>
    </row>
    <row r="38" spans="1:16" ht="39" customHeight="1" x14ac:dyDescent="0.15">
      <c r="A38" s="22"/>
      <c r="B38" s="35"/>
      <c r="C38" s="1204" t="s">
        <v>585</v>
      </c>
      <c r="D38" s="1205"/>
      <c r="E38" s="1206"/>
      <c r="F38" s="36">
        <v>0.04</v>
      </c>
      <c r="G38" s="37">
        <v>0.17</v>
      </c>
      <c r="H38" s="37">
        <v>0.08</v>
      </c>
      <c r="I38" s="37">
        <v>0.19</v>
      </c>
      <c r="J38" s="38">
        <v>0.36</v>
      </c>
      <c r="K38" s="22"/>
      <c r="L38" s="22"/>
      <c r="M38" s="22"/>
      <c r="N38" s="22"/>
      <c r="O38" s="22"/>
      <c r="P38" s="22"/>
    </row>
    <row r="39" spans="1:16" ht="39" customHeight="1" x14ac:dyDescent="0.15">
      <c r="A39" s="22"/>
      <c r="B39" s="35"/>
      <c r="C39" s="1204" t="s">
        <v>586</v>
      </c>
      <c r="D39" s="1205"/>
      <c r="E39" s="1206"/>
      <c r="F39" s="36">
        <v>0.3</v>
      </c>
      <c r="G39" s="37">
        <v>0.49</v>
      </c>
      <c r="H39" s="37">
        <v>0.19</v>
      </c>
      <c r="I39" s="37">
        <v>0.9</v>
      </c>
      <c r="J39" s="38">
        <v>0.33</v>
      </c>
      <c r="K39" s="22"/>
      <c r="L39" s="22"/>
      <c r="M39" s="22"/>
      <c r="N39" s="22"/>
      <c r="O39" s="22"/>
      <c r="P39" s="22"/>
    </row>
    <row r="40" spans="1:16" ht="39" customHeight="1" x14ac:dyDescent="0.15">
      <c r="A40" s="22"/>
      <c r="B40" s="35"/>
      <c r="C40" s="1204" t="s">
        <v>587</v>
      </c>
      <c r="D40" s="1205"/>
      <c r="E40" s="1206"/>
      <c r="F40" s="36">
        <v>0</v>
      </c>
      <c r="G40" s="37">
        <v>0</v>
      </c>
      <c r="H40" s="37">
        <v>0.02</v>
      </c>
      <c r="I40" s="37">
        <v>0</v>
      </c>
      <c r="J40" s="38">
        <v>0.03</v>
      </c>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588</v>
      </c>
      <c r="D42" s="1205"/>
      <c r="E42" s="1206"/>
      <c r="F42" s="36" t="s">
        <v>523</v>
      </c>
      <c r="G42" s="37" t="s">
        <v>523</v>
      </c>
      <c r="H42" s="37" t="s">
        <v>523</v>
      </c>
      <c r="I42" s="37" t="s">
        <v>523</v>
      </c>
      <c r="J42" s="38" t="s">
        <v>523</v>
      </c>
      <c r="K42" s="22"/>
      <c r="L42" s="22"/>
      <c r="M42" s="22"/>
      <c r="N42" s="22"/>
      <c r="O42" s="22"/>
      <c r="P42" s="22"/>
    </row>
    <row r="43" spans="1:16" ht="39" customHeight="1" thickBot="1" x14ac:dyDescent="0.2">
      <c r="A43" s="22"/>
      <c r="B43" s="40"/>
      <c r="C43" s="1207" t="s">
        <v>589</v>
      </c>
      <c r="D43" s="1208"/>
      <c r="E43" s="1209"/>
      <c r="F43" s="41" t="s">
        <v>523</v>
      </c>
      <c r="G43" s="42" t="s">
        <v>523</v>
      </c>
      <c r="H43" s="42" t="s">
        <v>523</v>
      </c>
      <c r="I43" s="42" t="s">
        <v>523</v>
      </c>
      <c r="J43" s="43" t="s">
        <v>523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29f8gSUofQck+BIaDpmxm4KBWrWzPyywkmacZtyXQgMhnG12y+4QAoJShHC2dFsFPSHemUugb+dcYv2A7fD1iw==" saltValue="5pxofoIKWypUV2X80rRt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290</v>
      </c>
      <c r="L45" s="60">
        <v>214</v>
      </c>
      <c r="M45" s="60">
        <v>244</v>
      </c>
      <c r="N45" s="60">
        <v>296</v>
      </c>
      <c r="O45" s="61">
        <v>214</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523</v>
      </c>
      <c r="L46" s="64" t="s">
        <v>523</v>
      </c>
      <c r="M46" s="64" t="s">
        <v>523</v>
      </c>
      <c r="N46" s="64" t="s">
        <v>523</v>
      </c>
      <c r="O46" s="65" t="s">
        <v>523</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523</v>
      </c>
      <c r="L47" s="64" t="s">
        <v>523</v>
      </c>
      <c r="M47" s="64" t="s">
        <v>523</v>
      </c>
      <c r="N47" s="64" t="s">
        <v>523</v>
      </c>
      <c r="O47" s="65" t="s">
        <v>523</v>
      </c>
      <c r="P47" s="48"/>
      <c r="Q47" s="48"/>
      <c r="R47" s="48"/>
      <c r="S47" s="48"/>
      <c r="T47" s="48"/>
      <c r="U47" s="48"/>
    </row>
    <row r="48" spans="1:21" ht="30.75" customHeight="1" x14ac:dyDescent="0.15">
      <c r="A48" s="48"/>
      <c r="B48" s="1232"/>
      <c r="C48" s="1233"/>
      <c r="D48" s="62"/>
      <c r="E48" s="1214" t="s">
        <v>15</v>
      </c>
      <c r="F48" s="1214"/>
      <c r="G48" s="1214"/>
      <c r="H48" s="1214"/>
      <c r="I48" s="1214"/>
      <c r="J48" s="1215"/>
      <c r="K48" s="63">
        <v>34</v>
      </c>
      <c r="L48" s="64">
        <v>29</v>
      </c>
      <c r="M48" s="64">
        <v>28</v>
      </c>
      <c r="N48" s="64">
        <v>31</v>
      </c>
      <c r="O48" s="65">
        <v>38</v>
      </c>
      <c r="P48" s="48"/>
      <c r="Q48" s="48"/>
      <c r="R48" s="48"/>
      <c r="S48" s="48"/>
      <c r="T48" s="48"/>
      <c r="U48" s="48"/>
    </row>
    <row r="49" spans="1:21" ht="30.75" customHeight="1" x14ac:dyDescent="0.15">
      <c r="A49" s="48"/>
      <c r="B49" s="1232"/>
      <c r="C49" s="1233"/>
      <c r="D49" s="62"/>
      <c r="E49" s="1214" t="s">
        <v>16</v>
      </c>
      <c r="F49" s="1214"/>
      <c r="G49" s="1214"/>
      <c r="H49" s="1214"/>
      <c r="I49" s="1214"/>
      <c r="J49" s="1215"/>
      <c r="K49" s="63">
        <v>1</v>
      </c>
      <c r="L49" s="64">
        <v>3</v>
      </c>
      <c r="M49" s="64">
        <v>4</v>
      </c>
      <c r="N49" s="64">
        <v>5</v>
      </c>
      <c r="O49" s="65">
        <v>5</v>
      </c>
      <c r="P49" s="48"/>
      <c r="Q49" s="48"/>
      <c r="R49" s="48"/>
      <c r="S49" s="48"/>
      <c r="T49" s="48"/>
      <c r="U49" s="48"/>
    </row>
    <row r="50" spans="1:21" ht="30.75" customHeight="1" x14ac:dyDescent="0.15">
      <c r="A50" s="48"/>
      <c r="B50" s="1232"/>
      <c r="C50" s="1233"/>
      <c r="D50" s="62"/>
      <c r="E50" s="1214" t="s">
        <v>17</v>
      </c>
      <c r="F50" s="1214"/>
      <c r="G50" s="1214"/>
      <c r="H50" s="1214"/>
      <c r="I50" s="1214"/>
      <c r="J50" s="1215"/>
      <c r="K50" s="63" t="s">
        <v>523</v>
      </c>
      <c r="L50" s="64" t="s">
        <v>523</v>
      </c>
      <c r="M50" s="64" t="s">
        <v>523</v>
      </c>
      <c r="N50" s="64" t="s">
        <v>523</v>
      </c>
      <c r="O50" s="65" t="s">
        <v>523</v>
      </c>
      <c r="P50" s="48"/>
      <c r="Q50" s="48"/>
      <c r="R50" s="48"/>
      <c r="S50" s="48"/>
      <c r="T50" s="48"/>
      <c r="U50" s="48"/>
    </row>
    <row r="51" spans="1:21" ht="30.75" customHeight="1" x14ac:dyDescent="0.15">
      <c r="A51" s="48"/>
      <c r="B51" s="1234"/>
      <c r="C51" s="1235"/>
      <c r="D51" s="66"/>
      <c r="E51" s="1214" t="s">
        <v>18</v>
      </c>
      <c r="F51" s="1214"/>
      <c r="G51" s="1214"/>
      <c r="H51" s="1214"/>
      <c r="I51" s="1214"/>
      <c r="J51" s="1215"/>
      <c r="K51" s="63" t="s">
        <v>523</v>
      </c>
      <c r="L51" s="64">
        <v>0</v>
      </c>
      <c r="M51" s="64">
        <v>0</v>
      </c>
      <c r="N51" s="64" t="s">
        <v>523</v>
      </c>
      <c r="O51" s="65" t="s">
        <v>523</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301</v>
      </c>
      <c r="L52" s="64">
        <v>279</v>
      </c>
      <c r="M52" s="64">
        <v>251</v>
      </c>
      <c r="N52" s="64">
        <v>202</v>
      </c>
      <c r="O52" s="65">
        <v>207</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24</v>
      </c>
      <c r="L53" s="69">
        <v>-33</v>
      </c>
      <c r="M53" s="69">
        <v>25</v>
      </c>
      <c r="N53" s="69">
        <v>130</v>
      </c>
      <c r="O53" s="70">
        <v>50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590</v>
      </c>
      <c r="P55" s="48"/>
      <c r="Q55" s="48"/>
      <c r="R55" s="48"/>
      <c r="S55" s="48"/>
      <c r="T55" s="48"/>
      <c r="U55" s="48"/>
    </row>
    <row r="56" spans="1:21" ht="31.5" customHeight="1" thickBot="1" x14ac:dyDescent="0.2">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x14ac:dyDescent="0.15">
      <c r="B57" s="1220" t="s">
        <v>25</v>
      </c>
      <c r="C57" s="1221"/>
      <c r="D57" s="1224" t="s">
        <v>26</v>
      </c>
      <c r="E57" s="1225"/>
      <c r="F57" s="1225"/>
      <c r="G57" s="1225"/>
      <c r="H57" s="1225"/>
      <c r="I57" s="1225"/>
      <c r="J57" s="1226"/>
      <c r="K57" s="83"/>
      <c r="L57" s="84"/>
      <c r="M57" s="84"/>
      <c r="N57" s="84"/>
      <c r="O57" s="85"/>
    </row>
    <row r="58" spans="1:21" ht="31.5" customHeight="1" thickBot="1" x14ac:dyDescent="0.2">
      <c r="B58" s="1222"/>
      <c r="C58" s="1223"/>
      <c r="D58" s="1227" t="s">
        <v>27</v>
      </c>
      <c r="E58" s="1228"/>
      <c r="F58" s="1228"/>
      <c r="G58" s="1228"/>
      <c r="H58" s="1228"/>
      <c r="I58" s="1228"/>
      <c r="J58" s="122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WZ7C4/39mzJ4pZWMcLQlNuv2QvF5x4XN4MdqT8UHKosz5yXtFt3YjsfZrStOVpaCiKmcKLQb6lyOJmYqn0tuQ==" saltValue="UtamSl7bglpIwlJ9Tfsxh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N39" sqref="N39"/>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565</v>
      </c>
      <c r="J40" s="100" t="s">
        <v>566</v>
      </c>
      <c r="K40" s="100" t="s">
        <v>567</v>
      </c>
      <c r="L40" s="100" t="s">
        <v>568</v>
      </c>
      <c r="M40" s="101" t="s">
        <v>569</v>
      </c>
    </row>
    <row r="41" spans="2:13" ht="27.75" customHeight="1" x14ac:dyDescent="0.15">
      <c r="B41" s="1250" t="s">
        <v>30</v>
      </c>
      <c r="C41" s="1251"/>
      <c r="D41" s="102"/>
      <c r="E41" s="1252" t="s">
        <v>31</v>
      </c>
      <c r="F41" s="1252"/>
      <c r="G41" s="1252"/>
      <c r="H41" s="1253"/>
      <c r="I41" s="103">
        <v>2050</v>
      </c>
      <c r="J41" s="104">
        <v>2066</v>
      </c>
      <c r="K41" s="104">
        <v>2086</v>
      </c>
      <c r="L41" s="104">
        <v>2023</v>
      </c>
      <c r="M41" s="105">
        <v>2511</v>
      </c>
    </row>
    <row r="42" spans="2:13" ht="27.75" customHeight="1" x14ac:dyDescent="0.15">
      <c r="B42" s="1240"/>
      <c r="C42" s="1241"/>
      <c r="D42" s="106"/>
      <c r="E42" s="1244" t="s">
        <v>32</v>
      </c>
      <c r="F42" s="1244"/>
      <c r="G42" s="1244"/>
      <c r="H42" s="1245"/>
      <c r="I42" s="107" t="s">
        <v>523</v>
      </c>
      <c r="J42" s="108" t="s">
        <v>523</v>
      </c>
      <c r="K42" s="108" t="s">
        <v>523</v>
      </c>
      <c r="L42" s="108" t="s">
        <v>523</v>
      </c>
      <c r="M42" s="109" t="s">
        <v>523</v>
      </c>
    </row>
    <row r="43" spans="2:13" ht="27.75" customHeight="1" x14ac:dyDescent="0.15">
      <c r="B43" s="1240"/>
      <c r="C43" s="1241"/>
      <c r="D43" s="106"/>
      <c r="E43" s="1244" t="s">
        <v>33</v>
      </c>
      <c r="F43" s="1244"/>
      <c r="G43" s="1244"/>
      <c r="H43" s="1245"/>
      <c r="I43" s="107">
        <v>397</v>
      </c>
      <c r="J43" s="108">
        <v>409</v>
      </c>
      <c r="K43" s="108">
        <v>307</v>
      </c>
      <c r="L43" s="108">
        <v>323</v>
      </c>
      <c r="M43" s="109">
        <v>350</v>
      </c>
    </row>
    <row r="44" spans="2:13" ht="27.75" customHeight="1" x14ac:dyDescent="0.15">
      <c r="B44" s="1240"/>
      <c r="C44" s="1241"/>
      <c r="D44" s="106"/>
      <c r="E44" s="1244" t="s">
        <v>34</v>
      </c>
      <c r="F44" s="1244"/>
      <c r="G44" s="1244"/>
      <c r="H44" s="1245"/>
      <c r="I44" s="107">
        <v>30</v>
      </c>
      <c r="J44" s="108">
        <v>36</v>
      </c>
      <c r="K44" s="108">
        <v>32</v>
      </c>
      <c r="L44" s="108">
        <v>27</v>
      </c>
      <c r="M44" s="109">
        <v>22</v>
      </c>
    </row>
    <row r="45" spans="2:13" ht="27.75" customHeight="1" x14ac:dyDescent="0.15">
      <c r="B45" s="1240"/>
      <c r="C45" s="1241"/>
      <c r="D45" s="106"/>
      <c r="E45" s="1244" t="s">
        <v>35</v>
      </c>
      <c r="F45" s="1244"/>
      <c r="G45" s="1244"/>
      <c r="H45" s="1245"/>
      <c r="I45" s="107">
        <v>491</v>
      </c>
      <c r="J45" s="108">
        <v>500</v>
      </c>
      <c r="K45" s="108">
        <v>469</v>
      </c>
      <c r="L45" s="108">
        <v>389</v>
      </c>
      <c r="M45" s="109">
        <v>407</v>
      </c>
    </row>
    <row r="46" spans="2:13" ht="27.75" customHeight="1" x14ac:dyDescent="0.15">
      <c r="B46" s="1240"/>
      <c r="C46" s="1241"/>
      <c r="D46" s="110"/>
      <c r="E46" s="1244" t="s">
        <v>36</v>
      </c>
      <c r="F46" s="1244"/>
      <c r="G46" s="1244"/>
      <c r="H46" s="1245"/>
      <c r="I46" s="107" t="s">
        <v>523</v>
      </c>
      <c r="J46" s="108" t="s">
        <v>523</v>
      </c>
      <c r="K46" s="108" t="s">
        <v>523</v>
      </c>
      <c r="L46" s="108" t="s">
        <v>523</v>
      </c>
      <c r="M46" s="109" t="s">
        <v>523</v>
      </c>
    </row>
    <row r="47" spans="2:13" ht="27.75" customHeight="1" x14ac:dyDescent="0.15">
      <c r="B47" s="1240"/>
      <c r="C47" s="1241"/>
      <c r="D47" s="111"/>
      <c r="E47" s="1254" t="s">
        <v>37</v>
      </c>
      <c r="F47" s="1255"/>
      <c r="G47" s="1255"/>
      <c r="H47" s="1256"/>
      <c r="I47" s="107" t="s">
        <v>523</v>
      </c>
      <c r="J47" s="108" t="s">
        <v>523</v>
      </c>
      <c r="K47" s="108" t="s">
        <v>523</v>
      </c>
      <c r="L47" s="108" t="s">
        <v>523</v>
      </c>
      <c r="M47" s="109" t="s">
        <v>523</v>
      </c>
    </row>
    <row r="48" spans="2:13" ht="27.75" customHeight="1" x14ac:dyDescent="0.15">
      <c r="B48" s="1240"/>
      <c r="C48" s="1241"/>
      <c r="D48" s="106"/>
      <c r="E48" s="1244" t="s">
        <v>38</v>
      </c>
      <c r="F48" s="1244"/>
      <c r="G48" s="1244"/>
      <c r="H48" s="1245"/>
      <c r="I48" s="107" t="s">
        <v>523</v>
      </c>
      <c r="J48" s="108" t="s">
        <v>523</v>
      </c>
      <c r="K48" s="108" t="s">
        <v>523</v>
      </c>
      <c r="L48" s="108" t="s">
        <v>523</v>
      </c>
      <c r="M48" s="109" t="s">
        <v>523</v>
      </c>
    </row>
    <row r="49" spans="2:13" ht="27.75" customHeight="1" x14ac:dyDescent="0.15">
      <c r="B49" s="1242"/>
      <c r="C49" s="1243"/>
      <c r="D49" s="106"/>
      <c r="E49" s="1244" t="s">
        <v>39</v>
      </c>
      <c r="F49" s="1244"/>
      <c r="G49" s="1244"/>
      <c r="H49" s="1245"/>
      <c r="I49" s="107" t="s">
        <v>523</v>
      </c>
      <c r="J49" s="108" t="s">
        <v>523</v>
      </c>
      <c r="K49" s="108" t="s">
        <v>523</v>
      </c>
      <c r="L49" s="108" t="s">
        <v>523</v>
      </c>
      <c r="M49" s="109" t="s">
        <v>523</v>
      </c>
    </row>
    <row r="50" spans="2:13" ht="27.75" customHeight="1" x14ac:dyDescent="0.15">
      <c r="B50" s="1238" t="s">
        <v>40</v>
      </c>
      <c r="C50" s="1239"/>
      <c r="D50" s="112"/>
      <c r="E50" s="1244" t="s">
        <v>41</v>
      </c>
      <c r="F50" s="1244"/>
      <c r="G50" s="1244"/>
      <c r="H50" s="1245"/>
      <c r="I50" s="107">
        <v>1535</v>
      </c>
      <c r="J50" s="108">
        <v>1874</v>
      </c>
      <c r="K50" s="108">
        <v>2227</v>
      </c>
      <c r="L50" s="108">
        <v>2175</v>
      </c>
      <c r="M50" s="109">
        <v>1957</v>
      </c>
    </row>
    <row r="51" spans="2:13" ht="27.75" customHeight="1" x14ac:dyDescent="0.15">
      <c r="B51" s="1240"/>
      <c r="C51" s="1241"/>
      <c r="D51" s="106"/>
      <c r="E51" s="1244" t="s">
        <v>42</v>
      </c>
      <c r="F51" s="1244"/>
      <c r="G51" s="1244"/>
      <c r="H51" s="1245"/>
      <c r="I51" s="107">
        <v>5</v>
      </c>
      <c r="J51" s="108">
        <v>3</v>
      </c>
      <c r="K51" s="108">
        <v>2</v>
      </c>
      <c r="L51" s="108">
        <v>1</v>
      </c>
      <c r="M51" s="109">
        <v>0</v>
      </c>
    </row>
    <row r="52" spans="2:13" ht="27.75" customHeight="1" x14ac:dyDescent="0.15">
      <c r="B52" s="1242"/>
      <c r="C52" s="1243"/>
      <c r="D52" s="106"/>
      <c r="E52" s="1244" t="s">
        <v>43</v>
      </c>
      <c r="F52" s="1244"/>
      <c r="G52" s="1244"/>
      <c r="H52" s="1245"/>
      <c r="I52" s="107">
        <v>1890</v>
      </c>
      <c r="J52" s="108">
        <v>1890</v>
      </c>
      <c r="K52" s="108">
        <v>1922</v>
      </c>
      <c r="L52" s="108">
        <v>1896</v>
      </c>
      <c r="M52" s="109">
        <v>2197</v>
      </c>
    </row>
    <row r="53" spans="2:13" ht="27.75" customHeight="1" thickBot="1" x14ac:dyDescent="0.2">
      <c r="B53" s="1246" t="s">
        <v>44</v>
      </c>
      <c r="C53" s="1247"/>
      <c r="D53" s="113"/>
      <c r="E53" s="1248" t="s">
        <v>45</v>
      </c>
      <c r="F53" s="1248"/>
      <c r="G53" s="1248"/>
      <c r="H53" s="1249"/>
      <c r="I53" s="114">
        <v>-463</v>
      </c>
      <c r="J53" s="115">
        <v>-756</v>
      </c>
      <c r="K53" s="115">
        <v>-1258</v>
      </c>
      <c r="L53" s="115">
        <v>-1309</v>
      </c>
      <c r="M53" s="116">
        <v>-865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7me5duPAHkq2mrFZkeYkyYQq14PNNOUN+5EUGDAyFRaEu6zL+kkbHnBlssCy8SE7KcTIB9BLGzj+liwJOS2NQ==" saltValue="aE3OCqeI1rA+gKwI8g8is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K62" sqref="K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567</v>
      </c>
      <c r="G54" s="125" t="s">
        <v>568</v>
      </c>
      <c r="H54" s="126" t="s">
        <v>569</v>
      </c>
    </row>
    <row r="55" spans="2:8" ht="52.5" customHeight="1" x14ac:dyDescent="0.15">
      <c r="B55" s="127"/>
      <c r="C55" s="1265" t="s">
        <v>48</v>
      </c>
      <c r="D55" s="1265"/>
      <c r="E55" s="1266"/>
      <c r="F55" s="128">
        <v>928</v>
      </c>
      <c r="G55" s="128">
        <v>854</v>
      </c>
      <c r="H55" s="129">
        <v>858</v>
      </c>
    </row>
    <row r="56" spans="2:8" ht="52.5" customHeight="1" x14ac:dyDescent="0.15">
      <c r="B56" s="130"/>
      <c r="C56" s="1267" t="s">
        <v>49</v>
      </c>
      <c r="D56" s="1267"/>
      <c r="E56" s="1268"/>
      <c r="F56" s="131">
        <v>83</v>
      </c>
      <c r="G56" s="131">
        <v>0</v>
      </c>
      <c r="H56" s="132">
        <v>0</v>
      </c>
    </row>
    <row r="57" spans="2:8" ht="53.25" customHeight="1" x14ac:dyDescent="0.15">
      <c r="B57" s="130"/>
      <c r="C57" s="1269" t="s">
        <v>50</v>
      </c>
      <c r="D57" s="1269"/>
      <c r="E57" s="1270"/>
      <c r="F57" s="133">
        <v>1181</v>
      </c>
      <c r="G57" s="133">
        <v>1286</v>
      </c>
      <c r="H57" s="134">
        <v>1049</v>
      </c>
    </row>
    <row r="58" spans="2:8" ht="45.75" customHeight="1" x14ac:dyDescent="0.15">
      <c r="B58" s="135"/>
      <c r="C58" s="1257" t="s">
        <v>613</v>
      </c>
      <c r="D58" s="1258"/>
      <c r="E58" s="1259"/>
      <c r="F58" s="136">
        <v>644</v>
      </c>
      <c r="G58" s="136">
        <v>629</v>
      </c>
      <c r="H58" s="137">
        <v>488</v>
      </c>
    </row>
    <row r="59" spans="2:8" ht="45.75" customHeight="1" x14ac:dyDescent="0.15">
      <c r="B59" s="135"/>
      <c r="C59" s="1257" t="s">
        <v>614</v>
      </c>
      <c r="D59" s="1258"/>
      <c r="E59" s="1259"/>
      <c r="F59" s="136">
        <v>167</v>
      </c>
      <c r="G59" s="136">
        <v>227</v>
      </c>
      <c r="H59" s="137">
        <v>232</v>
      </c>
    </row>
    <row r="60" spans="2:8" ht="45.75" customHeight="1" x14ac:dyDescent="0.15">
      <c r="B60" s="135"/>
      <c r="C60" s="1257" t="s">
        <v>615</v>
      </c>
      <c r="D60" s="1258"/>
      <c r="E60" s="1259"/>
      <c r="F60" s="136">
        <v>178</v>
      </c>
      <c r="G60" s="136">
        <v>178</v>
      </c>
      <c r="H60" s="137">
        <v>179</v>
      </c>
    </row>
    <row r="61" spans="2:8" ht="45.75" customHeight="1" x14ac:dyDescent="0.15">
      <c r="B61" s="135"/>
      <c r="C61" s="1257" t="s">
        <v>616</v>
      </c>
      <c r="D61" s="1258"/>
      <c r="E61" s="1259"/>
      <c r="F61" s="136">
        <v>128</v>
      </c>
      <c r="G61" s="136">
        <v>126</v>
      </c>
      <c r="H61" s="137">
        <v>125</v>
      </c>
    </row>
    <row r="62" spans="2:8" ht="45.75" customHeight="1" thickBot="1" x14ac:dyDescent="0.2">
      <c r="B62" s="138"/>
      <c r="C62" s="1260" t="s">
        <v>617</v>
      </c>
      <c r="D62" s="1261"/>
      <c r="E62" s="1262"/>
      <c r="F62" s="139">
        <v>22</v>
      </c>
      <c r="G62" s="139">
        <v>14</v>
      </c>
      <c r="H62" s="140">
        <v>11</v>
      </c>
    </row>
    <row r="63" spans="2:8" ht="52.5" customHeight="1" thickBot="1" x14ac:dyDescent="0.2">
      <c r="B63" s="141"/>
      <c r="C63" s="1263" t="s">
        <v>51</v>
      </c>
      <c r="D63" s="1263"/>
      <c r="E63" s="1264"/>
      <c r="F63" s="142">
        <v>2192</v>
      </c>
      <c r="G63" s="142">
        <v>2140</v>
      </c>
      <c r="H63" s="143">
        <v>1907</v>
      </c>
    </row>
    <row r="64" spans="2:8" ht="15" customHeight="1" x14ac:dyDescent="0.15"/>
  </sheetData>
  <sheetProtection algorithmName="SHA-512" hashValue="NIMvNpCEMknvkFR7uEvXtY43yU5ywwPW2SX8PLTWYev0tsvmzyV86+ZW16BOBk8AABozGeviOq4ZJTUx8N476A==" saltValue="kIfu8iWBg9R+IvBHlcmb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562</v>
      </c>
      <c r="G2" s="157"/>
      <c r="H2" s="158"/>
    </row>
    <row r="3" spans="1:8" x14ac:dyDescent="0.15">
      <c r="A3" s="154" t="s">
        <v>555</v>
      </c>
      <c r="B3" s="159"/>
      <c r="C3" s="160"/>
      <c r="D3" s="161">
        <v>236197</v>
      </c>
      <c r="E3" s="162"/>
      <c r="F3" s="163">
        <v>245039</v>
      </c>
      <c r="G3" s="164"/>
      <c r="H3" s="165"/>
    </row>
    <row r="4" spans="1:8" x14ac:dyDescent="0.15">
      <c r="A4" s="166"/>
      <c r="B4" s="167"/>
      <c r="C4" s="168"/>
      <c r="D4" s="169">
        <v>107367</v>
      </c>
      <c r="E4" s="170"/>
      <c r="F4" s="171">
        <v>108922</v>
      </c>
      <c r="G4" s="172"/>
      <c r="H4" s="173"/>
    </row>
    <row r="5" spans="1:8" x14ac:dyDescent="0.15">
      <c r="A5" s="154" t="s">
        <v>557</v>
      </c>
      <c r="B5" s="159"/>
      <c r="C5" s="160"/>
      <c r="D5" s="161">
        <v>205418</v>
      </c>
      <c r="E5" s="162"/>
      <c r="F5" s="163">
        <v>291945</v>
      </c>
      <c r="G5" s="164"/>
      <c r="H5" s="165"/>
    </row>
    <row r="6" spans="1:8" x14ac:dyDescent="0.15">
      <c r="A6" s="166"/>
      <c r="B6" s="167"/>
      <c r="C6" s="168"/>
      <c r="D6" s="169">
        <v>73416</v>
      </c>
      <c r="E6" s="170"/>
      <c r="F6" s="171">
        <v>127651</v>
      </c>
      <c r="G6" s="172"/>
      <c r="H6" s="173"/>
    </row>
    <row r="7" spans="1:8" x14ac:dyDescent="0.15">
      <c r="A7" s="154" t="s">
        <v>558</v>
      </c>
      <c r="B7" s="159"/>
      <c r="C7" s="160"/>
      <c r="D7" s="161">
        <v>241457</v>
      </c>
      <c r="E7" s="162"/>
      <c r="F7" s="163">
        <v>291173</v>
      </c>
      <c r="G7" s="164"/>
      <c r="H7" s="165"/>
    </row>
    <row r="8" spans="1:8" x14ac:dyDescent="0.15">
      <c r="A8" s="166"/>
      <c r="B8" s="167"/>
      <c r="C8" s="168"/>
      <c r="D8" s="169">
        <v>61030</v>
      </c>
      <c r="E8" s="170"/>
      <c r="F8" s="171">
        <v>119071</v>
      </c>
      <c r="G8" s="172"/>
      <c r="H8" s="173"/>
    </row>
    <row r="9" spans="1:8" x14ac:dyDescent="0.15">
      <c r="A9" s="154" t="s">
        <v>559</v>
      </c>
      <c r="B9" s="159"/>
      <c r="C9" s="160"/>
      <c r="D9" s="161">
        <v>277710</v>
      </c>
      <c r="E9" s="162"/>
      <c r="F9" s="163">
        <v>271581</v>
      </c>
      <c r="G9" s="164"/>
      <c r="H9" s="165"/>
    </row>
    <row r="10" spans="1:8" x14ac:dyDescent="0.15">
      <c r="A10" s="166"/>
      <c r="B10" s="167"/>
      <c r="C10" s="168"/>
      <c r="D10" s="169">
        <v>140442</v>
      </c>
      <c r="E10" s="170"/>
      <c r="F10" s="171">
        <v>117844</v>
      </c>
      <c r="G10" s="172"/>
      <c r="H10" s="173"/>
    </row>
    <row r="11" spans="1:8" x14ac:dyDescent="0.15">
      <c r="A11" s="154" t="s">
        <v>560</v>
      </c>
      <c r="B11" s="159"/>
      <c r="C11" s="160"/>
      <c r="D11" s="161">
        <v>873433</v>
      </c>
      <c r="E11" s="162"/>
      <c r="F11" s="163">
        <v>268375</v>
      </c>
      <c r="G11" s="164"/>
      <c r="H11" s="165"/>
    </row>
    <row r="12" spans="1:8" x14ac:dyDescent="0.15">
      <c r="A12" s="166"/>
      <c r="B12" s="167"/>
      <c r="C12" s="174"/>
      <c r="D12" s="169">
        <v>256128</v>
      </c>
      <c r="E12" s="170"/>
      <c r="F12" s="171">
        <v>119602</v>
      </c>
      <c r="G12" s="172"/>
      <c r="H12" s="173"/>
    </row>
    <row r="13" spans="1:8" x14ac:dyDescent="0.15">
      <c r="A13" s="154"/>
      <c r="B13" s="159"/>
      <c r="C13" s="175"/>
      <c r="D13" s="176">
        <v>366843</v>
      </c>
      <c r="E13" s="177"/>
      <c r="F13" s="178">
        <v>273623</v>
      </c>
      <c r="G13" s="179"/>
      <c r="H13" s="165"/>
    </row>
    <row r="14" spans="1:8" x14ac:dyDescent="0.15">
      <c r="A14" s="166"/>
      <c r="B14" s="167"/>
      <c r="C14" s="168"/>
      <c r="D14" s="169">
        <v>127677</v>
      </c>
      <c r="E14" s="170"/>
      <c r="F14" s="171">
        <v>118618</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7.2</v>
      </c>
      <c r="C19" s="180">
        <f>ROUND(VALUE(SUBSTITUTE(実質収支比率等に係る経年分析!G$48,"▲","-")),2)</f>
        <v>8.2799999999999994</v>
      </c>
      <c r="D19" s="180">
        <f>ROUND(VALUE(SUBSTITUTE(実質収支比率等に係る経年分析!H$48,"▲","-")),2)</f>
        <v>3.76</v>
      </c>
      <c r="E19" s="180">
        <f>ROUND(VALUE(SUBSTITUTE(実質収支比率等に係る経年分析!I$48,"▲","-")),2)</f>
        <v>3.5</v>
      </c>
      <c r="F19" s="180">
        <f>ROUND(VALUE(SUBSTITUTE(実質収支比率等に係る経年分析!J$48,"▲","-")),2)</f>
        <v>4.97</v>
      </c>
    </row>
    <row r="20" spans="1:11" x14ac:dyDescent="0.15">
      <c r="A20" s="180" t="s">
        <v>55</v>
      </c>
      <c r="B20" s="180">
        <f>ROUND(VALUE(SUBSTITUTE(実質収支比率等に係る経年分析!F$47,"▲","-")),2)</f>
        <v>69.010000000000005</v>
      </c>
      <c r="C20" s="180">
        <f>ROUND(VALUE(SUBSTITUTE(実質収支比率等に係る経年分析!G$47,"▲","-")),2)</f>
        <v>72.489999999999995</v>
      </c>
      <c r="D20" s="180">
        <f>ROUND(VALUE(SUBSTITUTE(実質収支比率等に係る経年分析!H$47,"▲","-")),2)</f>
        <v>76.48</v>
      </c>
      <c r="E20" s="180">
        <f>ROUND(VALUE(SUBSTITUTE(実質収支比率等に係る経年分析!I$47,"▲","-")),2)</f>
        <v>75.55</v>
      </c>
      <c r="F20" s="180">
        <f>ROUND(VALUE(SUBSTITUTE(実質収支比率等に係る経年分析!J$47,"▲","-")),2)</f>
        <v>73.53</v>
      </c>
    </row>
    <row r="21" spans="1:11" x14ac:dyDescent="0.15">
      <c r="A21" s="180" t="s">
        <v>56</v>
      </c>
      <c r="B21" s="180">
        <f>IF(ISNUMBER(VALUE(SUBSTITUTE(実質収支比率等に係る経年分析!F$49,"▲","-"))),ROUND(VALUE(SUBSTITUTE(実質収支比率等に係る経年分析!F$49,"▲","-")),2),NA())</f>
        <v>28.58</v>
      </c>
      <c r="C21" s="180">
        <f>IF(ISNUMBER(VALUE(SUBSTITUTE(実質収支比率等に係る経年分析!G$49,"▲","-"))),ROUND(VALUE(SUBSTITUTE(実質収支比率等に係る経年分析!G$49,"▲","-")),2),NA())</f>
        <v>0.76</v>
      </c>
      <c r="D21" s="180">
        <f>IF(ISNUMBER(VALUE(SUBSTITUTE(実質収支比率等に係る経年分析!H$49,"▲","-"))),ROUND(VALUE(SUBSTITUTE(実質収支比率等に係る経年分析!H$49,"▲","-")),2),NA())</f>
        <v>-4.95</v>
      </c>
      <c r="E21" s="180">
        <f>IF(ISNUMBER(VALUE(SUBSTITUTE(実質収支比率等に係る経年分析!I$49,"▲","-"))),ROUND(VALUE(SUBSTITUTE(実質収支比率等に係る経年分析!I$49,"▲","-")),2),NA())</f>
        <v>-7.03</v>
      </c>
      <c r="F21" s="180">
        <f>IF(ISNUMBER(VALUE(SUBSTITUTE(実質収支比率等に係る経年分析!J$49,"▲","-"))),ROUND(VALUE(SUBSTITUTE(実質収支比率等に係る経年分析!J$49,"▲","-")),2),NA())</f>
        <v>1.9</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x14ac:dyDescent="0.15">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0.49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0.33</v>
      </c>
    </row>
    <row r="32" spans="1:11" x14ac:dyDescent="0.15">
      <c r="A32" s="181" t="str">
        <f>IF(連結実質赤字比率に係る赤字・黒字の構成分析!C$38="",NA(),連結実質赤字比率に係る赤字・黒字の構成分析!C$38)</f>
        <v>簡易水道事業特別会計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0.36</v>
      </c>
    </row>
    <row r="33" spans="1:16" x14ac:dyDescent="0.15">
      <c r="A33" s="181" t="str">
        <f>IF(連結実質赤字比率に係る赤字・黒字の構成分析!C$37="",NA(),連結実質赤字比率に係る赤字・黒字の構成分析!C$37)</f>
        <v>国民健康保険特別会計(事業勘定）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2.34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3.33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1.0900000000000001</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15.14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16.71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12.68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13.1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14.3</v>
      </c>
    </row>
    <row r="35" spans="1:16" x14ac:dyDescent="0.15">
      <c r="A35" s="181" t="str">
        <f>IF(連結実質赤字比率に係る赤字・黒字の構成分析!C$35="",NA(),連結実質赤字比率に係る赤字・黒字の構成分析!C$35)</f>
        <v>国民健康保険特別会計(直診勘定）</v>
      </c>
      <c r="B35" s="181">
        <f>IF(ROUND(VALUE(SUBSTITUTE(連結実質赤字比率に係る赤字・黒字の構成分析!F$35,"▲", "-")), 2) &lt; 0, ABS(ROUND(VALUE(SUBSTITUTE(連結実質赤字比率に係る赤字・黒字の構成分析!F$35,"▲", "-")), 2)), NA())</f>
        <v>0.69</v>
      </c>
      <c r="C35" s="181" t="e">
        <f>IF(ROUND(VALUE(SUBSTITUTE(連結実質赤字比率に係る赤字・黒字の構成分析!F$35,"▲", "-")), 2) &gt;= 0, ABS(ROUND(VALUE(SUBSTITUTE(連結実質赤字比率に係る赤字・黒字の構成分析!F$35,"▲", "-")), 2)), NA())</f>
        <v>#N/A</v>
      </c>
      <c r="D35" s="181">
        <f>IF(ROUND(VALUE(SUBSTITUTE(連結実質赤字比率に係る赤字・黒字の構成分析!G$35,"▲", "-")), 2) &lt; 0, ABS(ROUND(VALUE(SUBSTITUTE(連結実質赤字比率に係る赤字・黒字の構成分析!G$35,"▲", "-")), 2)), NA())</f>
        <v>0.01</v>
      </c>
      <c r="E35" s="181" t="e">
        <f>IF(ROUND(VALUE(SUBSTITUTE(連結実質赤字比率に係る赤字・黒字の構成分析!G$35,"▲", "-")), 2) &gt;= 0, ABS(ROUND(VALUE(SUBSTITUTE(連結実質赤字比率に係る赤字・黒字の構成分析!G$35,"▲", "-")), 2)), NA())</f>
        <v>#N/A</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v>
      </c>
      <c r="H35" s="181">
        <f>IF(ROUND(VALUE(SUBSTITUTE(連結実質赤字比率に係る赤字・黒字の構成分析!I$35,"▲", "-")), 2) &lt; 0, ABS(ROUND(VALUE(SUBSTITUTE(連結実質赤字比率に係る赤字・黒字の構成分析!I$35,"▲", "-")), 2)), NA())</f>
        <v>0.4</v>
      </c>
      <c r="I35" s="181" t="e">
        <f>IF(ROUND(VALUE(SUBSTITUTE(連結実質赤字比率に係る赤字・黒字の構成分析!I$35,"▲", "-")), 2) &gt;= 0, ABS(ROUND(VALUE(SUBSTITUTE(連結実質赤字比率に係る赤字・黒字の構成分析!I$35,"▲", "-")), 2)), NA())</f>
        <v>#N/A</v>
      </c>
      <c r="J35" s="181">
        <f>IF(ROUND(VALUE(SUBSTITUTE(連結実質赤字比率に係る赤字・黒字の構成分析!J$35,"▲", "-")), 2) &lt; 0, ABS(ROUND(VALUE(SUBSTITUTE(連結実質赤字比率に係る赤字・黒字の構成分析!J$35,"▲", "-")), 2)), NA())</f>
        <v>0.73</v>
      </c>
      <c r="K35" s="181" t="e">
        <f>IF(ROUND(VALUE(SUBSTITUTE(連結実質赤字比率に係る赤字・黒字の構成分析!J$35,"▲", "-")), 2) &gt;= 0, ABS(ROUND(VALUE(SUBSTITUTE(連結実質赤字比率に係る赤字・黒字の構成分析!J$35,"▲", "-")), 2)), NA())</f>
        <v>#N/A</v>
      </c>
    </row>
    <row r="36" spans="1:16" x14ac:dyDescent="0.15">
      <c r="A36" s="181" t="str">
        <f>IF(連結実質赤字比率に係る赤字・黒字の構成分析!C$34="",NA(),連結実質赤字比率に係る赤字・黒字の構成分析!C$34)</f>
        <v>住宅新築資金等貸付事業特別会計</v>
      </c>
      <c r="B36" s="181">
        <f>IF(ROUND(VALUE(SUBSTITUTE(連結実質赤字比率に係る赤字・黒字の構成分析!F$34,"▲", "-")), 2) &lt; 0, ABS(ROUND(VALUE(SUBSTITUTE(連結実質赤字比率に係る赤字・黒字の構成分析!F$34,"▲", "-")), 2)), NA())</f>
        <v>7.95</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8.44</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8.93</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9.6</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9.33</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301</v>
      </c>
      <c r="E42" s="182"/>
      <c r="F42" s="182"/>
      <c r="G42" s="182">
        <f>'実質公債費比率（分子）の構造'!L$52</f>
        <v>279</v>
      </c>
      <c r="H42" s="182"/>
      <c r="I42" s="182"/>
      <c r="J42" s="182">
        <f>'実質公債費比率（分子）の構造'!M$52</f>
        <v>251</v>
      </c>
      <c r="K42" s="182"/>
      <c r="L42" s="182"/>
      <c r="M42" s="182">
        <f>'実質公債費比率（分子）の構造'!N$52</f>
        <v>202</v>
      </c>
      <c r="N42" s="182"/>
      <c r="O42" s="182"/>
      <c r="P42" s="182">
        <f>'実質公債費比率（分子）の構造'!O$52</f>
        <v>207</v>
      </c>
    </row>
    <row r="43" spans="1:16" x14ac:dyDescent="0.15">
      <c r="A43" s="182" t="s">
        <v>64</v>
      </c>
      <c r="B43" s="182" t="str">
        <f>'実質公債費比率（分子）の構造'!K$51</f>
        <v>-</v>
      </c>
      <c r="C43" s="182"/>
      <c r="D43" s="182"/>
      <c r="E43" s="182">
        <f>'実質公債費比率（分子）の構造'!L$51</f>
        <v>0</v>
      </c>
      <c r="F43" s="182"/>
      <c r="G43" s="182"/>
      <c r="H43" s="182">
        <f>'実質公債費比率（分子）の構造'!M$51</f>
        <v>0</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v>
      </c>
      <c r="C45" s="182"/>
      <c r="D45" s="182"/>
      <c r="E45" s="182">
        <f>'実質公債費比率（分子）の構造'!L$49</f>
        <v>3</v>
      </c>
      <c r="F45" s="182"/>
      <c r="G45" s="182"/>
      <c r="H45" s="182">
        <f>'実質公債費比率（分子）の構造'!M$49</f>
        <v>4</v>
      </c>
      <c r="I45" s="182"/>
      <c r="J45" s="182"/>
      <c r="K45" s="182">
        <f>'実質公債費比率（分子）の構造'!N$49</f>
        <v>5</v>
      </c>
      <c r="L45" s="182"/>
      <c r="M45" s="182"/>
      <c r="N45" s="182">
        <f>'実質公債費比率（分子）の構造'!O$49</f>
        <v>5</v>
      </c>
      <c r="O45" s="182"/>
      <c r="P45" s="182"/>
    </row>
    <row r="46" spans="1:16" x14ac:dyDescent="0.15">
      <c r="A46" s="182" t="s">
        <v>67</v>
      </c>
      <c r="B46" s="182">
        <f>'実質公債費比率（分子）の構造'!K$48</f>
        <v>34</v>
      </c>
      <c r="C46" s="182"/>
      <c r="D46" s="182"/>
      <c r="E46" s="182">
        <f>'実質公債費比率（分子）の構造'!L$48</f>
        <v>29</v>
      </c>
      <c r="F46" s="182"/>
      <c r="G46" s="182"/>
      <c r="H46" s="182">
        <f>'実質公債費比率（分子）の構造'!M$48</f>
        <v>28</v>
      </c>
      <c r="I46" s="182"/>
      <c r="J46" s="182"/>
      <c r="K46" s="182">
        <f>'実質公債費比率（分子）の構造'!N$48</f>
        <v>31</v>
      </c>
      <c r="L46" s="182"/>
      <c r="M46" s="182"/>
      <c r="N46" s="182">
        <f>'実質公債費比率（分子）の構造'!O$48</f>
        <v>38</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290</v>
      </c>
      <c r="C49" s="182"/>
      <c r="D49" s="182"/>
      <c r="E49" s="182">
        <f>'実質公債費比率（分子）の構造'!L$45</f>
        <v>214</v>
      </c>
      <c r="F49" s="182"/>
      <c r="G49" s="182"/>
      <c r="H49" s="182">
        <f>'実質公債費比率（分子）の構造'!M$45</f>
        <v>244</v>
      </c>
      <c r="I49" s="182"/>
      <c r="J49" s="182"/>
      <c r="K49" s="182">
        <f>'実質公債費比率（分子）の構造'!N$45</f>
        <v>296</v>
      </c>
      <c r="L49" s="182"/>
      <c r="M49" s="182"/>
      <c r="N49" s="182">
        <f>'実質公債費比率（分子）の構造'!O$45</f>
        <v>214</v>
      </c>
      <c r="O49" s="182"/>
      <c r="P49" s="182"/>
    </row>
    <row r="50" spans="1:16" x14ac:dyDescent="0.15">
      <c r="A50" s="182" t="s">
        <v>71</v>
      </c>
      <c r="B50" s="182" t="e">
        <f>NA()</f>
        <v>#N/A</v>
      </c>
      <c r="C50" s="182">
        <f>IF(ISNUMBER('実質公債費比率（分子）の構造'!K$53),'実質公債費比率（分子）の構造'!K$53,NA())</f>
        <v>24</v>
      </c>
      <c r="D50" s="182" t="e">
        <f>NA()</f>
        <v>#N/A</v>
      </c>
      <c r="E50" s="182" t="e">
        <f>NA()</f>
        <v>#N/A</v>
      </c>
      <c r="F50" s="182">
        <f>IF(ISNUMBER('実質公債費比率（分子）の構造'!L$53),'実質公債費比率（分子）の構造'!L$53,NA())</f>
        <v>-33</v>
      </c>
      <c r="G50" s="182" t="e">
        <f>NA()</f>
        <v>#N/A</v>
      </c>
      <c r="H50" s="182" t="e">
        <f>NA()</f>
        <v>#N/A</v>
      </c>
      <c r="I50" s="182">
        <f>IF(ISNUMBER('実質公債費比率（分子）の構造'!M$53),'実質公債費比率（分子）の構造'!M$53,NA())</f>
        <v>25</v>
      </c>
      <c r="J50" s="182" t="e">
        <f>NA()</f>
        <v>#N/A</v>
      </c>
      <c r="K50" s="182" t="e">
        <f>NA()</f>
        <v>#N/A</v>
      </c>
      <c r="L50" s="182">
        <f>IF(ISNUMBER('実質公債費比率（分子）の構造'!N$53),'実質公債費比率（分子）の構造'!N$53,NA())</f>
        <v>130</v>
      </c>
      <c r="M50" s="182" t="e">
        <f>NA()</f>
        <v>#N/A</v>
      </c>
      <c r="N50" s="182" t="e">
        <f>NA()</f>
        <v>#N/A</v>
      </c>
      <c r="O50" s="182">
        <f>IF(ISNUMBER('実質公債費比率（分子）の構造'!O$53),'実質公債費比率（分子）の構造'!O$53,NA())</f>
        <v>50</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1890</v>
      </c>
      <c r="E56" s="181"/>
      <c r="F56" s="181"/>
      <c r="G56" s="181">
        <f>'将来負担比率（分子）の構造'!J$52</f>
        <v>1890</v>
      </c>
      <c r="H56" s="181"/>
      <c r="I56" s="181"/>
      <c r="J56" s="181">
        <f>'将来負担比率（分子）の構造'!K$52</f>
        <v>1922</v>
      </c>
      <c r="K56" s="181"/>
      <c r="L56" s="181"/>
      <c r="M56" s="181">
        <f>'将来負担比率（分子）の構造'!L$52</f>
        <v>1896</v>
      </c>
      <c r="N56" s="181"/>
      <c r="O56" s="181"/>
      <c r="P56" s="181">
        <f>'将来負担比率（分子）の構造'!M$52</f>
        <v>2197</v>
      </c>
    </row>
    <row r="57" spans="1:16" x14ac:dyDescent="0.15">
      <c r="A57" s="181" t="s">
        <v>42</v>
      </c>
      <c r="B57" s="181"/>
      <c r="C57" s="181"/>
      <c r="D57" s="181">
        <f>'将来負担比率（分子）の構造'!I$51</f>
        <v>5</v>
      </c>
      <c r="E57" s="181"/>
      <c r="F57" s="181"/>
      <c r="G57" s="181">
        <f>'将来負担比率（分子）の構造'!J$51</f>
        <v>3</v>
      </c>
      <c r="H57" s="181"/>
      <c r="I57" s="181"/>
      <c r="J57" s="181">
        <f>'将来負担比率（分子）の構造'!K$51</f>
        <v>2</v>
      </c>
      <c r="K57" s="181"/>
      <c r="L57" s="181"/>
      <c r="M57" s="181">
        <f>'将来負担比率（分子）の構造'!L$51</f>
        <v>1</v>
      </c>
      <c r="N57" s="181"/>
      <c r="O57" s="181"/>
      <c r="P57" s="181">
        <f>'将来負担比率（分子）の構造'!M$51</f>
        <v>0</v>
      </c>
    </row>
    <row r="58" spans="1:16" x14ac:dyDescent="0.15">
      <c r="A58" s="181" t="s">
        <v>41</v>
      </c>
      <c r="B58" s="181"/>
      <c r="C58" s="181"/>
      <c r="D58" s="181">
        <f>'将来負担比率（分子）の構造'!I$50</f>
        <v>1535</v>
      </c>
      <c r="E58" s="181"/>
      <c r="F58" s="181"/>
      <c r="G58" s="181">
        <f>'将来負担比率（分子）の構造'!J$50</f>
        <v>1874</v>
      </c>
      <c r="H58" s="181"/>
      <c r="I58" s="181"/>
      <c r="J58" s="181">
        <f>'将来負担比率（分子）の構造'!K$50</f>
        <v>2227</v>
      </c>
      <c r="K58" s="181"/>
      <c r="L58" s="181"/>
      <c r="M58" s="181">
        <f>'将来負担比率（分子）の構造'!L$50</f>
        <v>2175</v>
      </c>
      <c r="N58" s="181"/>
      <c r="O58" s="181"/>
      <c r="P58" s="181">
        <f>'将来負担比率（分子）の構造'!M$50</f>
        <v>1957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491</v>
      </c>
      <c r="C62" s="181"/>
      <c r="D62" s="181"/>
      <c r="E62" s="181">
        <f>'将来負担比率（分子）の構造'!J$45</f>
        <v>500</v>
      </c>
      <c r="F62" s="181"/>
      <c r="G62" s="181"/>
      <c r="H62" s="181">
        <f>'将来負担比率（分子）の構造'!K$45</f>
        <v>469</v>
      </c>
      <c r="I62" s="181"/>
      <c r="J62" s="181"/>
      <c r="K62" s="181">
        <f>'将来負担比率（分子）の構造'!L$45</f>
        <v>389</v>
      </c>
      <c r="L62" s="181"/>
      <c r="M62" s="181"/>
      <c r="N62" s="181">
        <f>'将来負担比率（分子）の構造'!M$45</f>
        <v>407</v>
      </c>
      <c r="O62" s="181"/>
      <c r="P62" s="181"/>
    </row>
    <row r="63" spans="1:16" x14ac:dyDescent="0.15">
      <c r="A63" s="181" t="s">
        <v>34</v>
      </c>
      <c r="B63" s="181">
        <f>'将来負担比率（分子）の構造'!I$44</f>
        <v>30</v>
      </c>
      <c r="C63" s="181"/>
      <c r="D63" s="181"/>
      <c r="E63" s="181">
        <f>'将来負担比率（分子）の構造'!J$44</f>
        <v>36</v>
      </c>
      <c r="F63" s="181"/>
      <c r="G63" s="181"/>
      <c r="H63" s="181">
        <f>'将来負担比率（分子）の構造'!K$44</f>
        <v>32</v>
      </c>
      <c r="I63" s="181"/>
      <c r="J63" s="181"/>
      <c r="K63" s="181">
        <f>'将来負担比率（分子）の構造'!L$44</f>
        <v>27</v>
      </c>
      <c r="L63" s="181"/>
      <c r="M63" s="181"/>
      <c r="N63" s="181">
        <f>'将来負担比率（分子）の構造'!M$44</f>
        <v>22</v>
      </c>
      <c r="O63" s="181"/>
      <c r="P63" s="181"/>
    </row>
    <row r="64" spans="1:16" x14ac:dyDescent="0.15">
      <c r="A64" s="181" t="s">
        <v>33</v>
      </c>
      <c r="B64" s="181">
        <f>'将来負担比率（分子）の構造'!I$43</f>
        <v>397</v>
      </c>
      <c r="C64" s="181"/>
      <c r="D64" s="181"/>
      <c r="E64" s="181">
        <f>'将来負担比率（分子）の構造'!J$43</f>
        <v>409</v>
      </c>
      <c r="F64" s="181"/>
      <c r="G64" s="181"/>
      <c r="H64" s="181">
        <f>'将来負担比率（分子）の構造'!K$43</f>
        <v>307</v>
      </c>
      <c r="I64" s="181"/>
      <c r="J64" s="181"/>
      <c r="K64" s="181">
        <f>'将来負担比率（分子）の構造'!L$43</f>
        <v>323</v>
      </c>
      <c r="L64" s="181"/>
      <c r="M64" s="181"/>
      <c r="N64" s="181">
        <f>'将来負担比率（分子）の構造'!M$43</f>
        <v>350</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2050</v>
      </c>
      <c r="C66" s="181"/>
      <c r="D66" s="181"/>
      <c r="E66" s="181">
        <f>'将来負担比率（分子）の構造'!J$41</f>
        <v>2066</v>
      </c>
      <c r="F66" s="181"/>
      <c r="G66" s="181"/>
      <c r="H66" s="181">
        <f>'将来負担比率（分子）の構造'!K$41</f>
        <v>2086</v>
      </c>
      <c r="I66" s="181"/>
      <c r="J66" s="181"/>
      <c r="K66" s="181">
        <f>'将来負担比率（分子）の構造'!L$41</f>
        <v>2023</v>
      </c>
      <c r="L66" s="181"/>
      <c r="M66" s="181"/>
      <c r="N66" s="181">
        <f>'将来負担比率（分子）の構造'!M$41</f>
        <v>2511</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928</v>
      </c>
      <c r="C72" s="185">
        <f>基金残高に係る経年分析!G55</f>
        <v>854</v>
      </c>
      <c r="D72" s="185">
        <f>基金残高に係る経年分析!H55</f>
        <v>858</v>
      </c>
    </row>
    <row r="73" spans="1:16" x14ac:dyDescent="0.15">
      <c r="A73" s="184" t="s">
        <v>78</v>
      </c>
      <c r="B73" s="185">
        <f>基金残高に係る経年分析!F56</f>
        <v>83</v>
      </c>
      <c r="C73" s="185">
        <f>基金残高に係る経年分析!G56</f>
        <v>0</v>
      </c>
      <c r="D73" s="185">
        <f>基金残高に係る経年分析!H56</f>
        <v>0</v>
      </c>
    </row>
    <row r="74" spans="1:16" x14ac:dyDescent="0.15">
      <c r="A74" s="184" t="s">
        <v>79</v>
      </c>
      <c r="B74" s="185">
        <f>基金残高に係る経年分析!F57</f>
        <v>1181</v>
      </c>
      <c r="C74" s="185">
        <f>基金残高に係る経年分析!G57</f>
        <v>1286</v>
      </c>
      <c r="D74" s="185">
        <f>基金残高に係る経年分析!H57</f>
        <v>1049</v>
      </c>
    </row>
  </sheetData>
  <sheetProtection algorithmName="SHA-512" hashValue="N65W+lrv6yWweWGOJjunBWvDu+GA7o1dsF5lSQSpUn6mTsjwZ6CsVZuXlsFT6q1Yv3tLJDjlB2GAoMiOhuCdTw==" saltValue="10B994sbiUyw1qay7WTA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215</v>
      </c>
      <c r="DI1" s="760"/>
      <c r="DJ1" s="760"/>
      <c r="DK1" s="760"/>
      <c r="DL1" s="760"/>
      <c r="DM1" s="760"/>
      <c r="DN1" s="761"/>
      <c r="DO1" s="226"/>
      <c r="DP1" s="759" t="s">
        <v>216</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218</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219</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220</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221</v>
      </c>
      <c r="S4" s="702"/>
      <c r="T4" s="702"/>
      <c r="U4" s="702"/>
      <c r="V4" s="702"/>
      <c r="W4" s="702"/>
      <c r="X4" s="702"/>
      <c r="Y4" s="703"/>
      <c r="Z4" s="701" t="s">
        <v>222</v>
      </c>
      <c r="AA4" s="702"/>
      <c r="AB4" s="702"/>
      <c r="AC4" s="703"/>
      <c r="AD4" s="701" t="s">
        <v>223</v>
      </c>
      <c r="AE4" s="702"/>
      <c r="AF4" s="702"/>
      <c r="AG4" s="702"/>
      <c r="AH4" s="702"/>
      <c r="AI4" s="702"/>
      <c r="AJ4" s="702"/>
      <c r="AK4" s="703"/>
      <c r="AL4" s="701" t="s">
        <v>222</v>
      </c>
      <c r="AM4" s="702"/>
      <c r="AN4" s="702"/>
      <c r="AO4" s="703"/>
      <c r="AP4" s="762" t="s">
        <v>224</v>
      </c>
      <c r="AQ4" s="762"/>
      <c r="AR4" s="762"/>
      <c r="AS4" s="762"/>
      <c r="AT4" s="762"/>
      <c r="AU4" s="762"/>
      <c r="AV4" s="762"/>
      <c r="AW4" s="762"/>
      <c r="AX4" s="762"/>
      <c r="AY4" s="762"/>
      <c r="AZ4" s="762"/>
      <c r="BA4" s="762"/>
      <c r="BB4" s="762"/>
      <c r="BC4" s="762"/>
      <c r="BD4" s="762"/>
      <c r="BE4" s="762"/>
      <c r="BF4" s="762"/>
      <c r="BG4" s="762" t="s">
        <v>225</v>
      </c>
      <c r="BH4" s="762"/>
      <c r="BI4" s="762"/>
      <c r="BJ4" s="762"/>
      <c r="BK4" s="762"/>
      <c r="BL4" s="762"/>
      <c r="BM4" s="762"/>
      <c r="BN4" s="762"/>
      <c r="BO4" s="762" t="s">
        <v>222</v>
      </c>
      <c r="BP4" s="762"/>
      <c r="BQ4" s="762"/>
      <c r="BR4" s="762"/>
      <c r="BS4" s="762" t="s">
        <v>226</v>
      </c>
      <c r="BT4" s="762"/>
      <c r="BU4" s="762"/>
      <c r="BV4" s="762"/>
      <c r="BW4" s="762"/>
      <c r="BX4" s="762"/>
      <c r="BY4" s="762"/>
      <c r="BZ4" s="762"/>
      <c r="CA4" s="762"/>
      <c r="CB4" s="762"/>
      <c r="CD4" s="744" t="s">
        <v>227</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228</v>
      </c>
      <c r="C5" s="709"/>
      <c r="D5" s="709"/>
      <c r="E5" s="709"/>
      <c r="F5" s="709"/>
      <c r="G5" s="709"/>
      <c r="H5" s="709"/>
      <c r="I5" s="709"/>
      <c r="J5" s="709"/>
      <c r="K5" s="709"/>
      <c r="L5" s="709"/>
      <c r="M5" s="709"/>
      <c r="N5" s="709"/>
      <c r="O5" s="709"/>
      <c r="P5" s="709"/>
      <c r="Q5" s="710"/>
      <c r="R5" s="695">
        <v>116781</v>
      </c>
      <c r="S5" s="696"/>
      <c r="T5" s="696"/>
      <c r="U5" s="696"/>
      <c r="V5" s="696"/>
      <c r="W5" s="696"/>
      <c r="X5" s="696"/>
      <c r="Y5" s="739"/>
      <c r="Z5" s="757">
        <v>3.9</v>
      </c>
      <c r="AA5" s="757"/>
      <c r="AB5" s="757"/>
      <c r="AC5" s="757"/>
      <c r="AD5" s="758">
        <v>116781</v>
      </c>
      <c r="AE5" s="758"/>
      <c r="AF5" s="758"/>
      <c r="AG5" s="758"/>
      <c r="AH5" s="758"/>
      <c r="AI5" s="758"/>
      <c r="AJ5" s="758"/>
      <c r="AK5" s="758"/>
      <c r="AL5" s="740">
        <v>10.199999999999999</v>
      </c>
      <c r="AM5" s="713"/>
      <c r="AN5" s="713"/>
      <c r="AO5" s="741"/>
      <c r="AP5" s="708" t="s">
        <v>229</v>
      </c>
      <c r="AQ5" s="709"/>
      <c r="AR5" s="709"/>
      <c r="AS5" s="709"/>
      <c r="AT5" s="709"/>
      <c r="AU5" s="709"/>
      <c r="AV5" s="709"/>
      <c r="AW5" s="709"/>
      <c r="AX5" s="709"/>
      <c r="AY5" s="709"/>
      <c r="AZ5" s="709"/>
      <c r="BA5" s="709"/>
      <c r="BB5" s="709"/>
      <c r="BC5" s="709"/>
      <c r="BD5" s="709"/>
      <c r="BE5" s="709"/>
      <c r="BF5" s="710"/>
      <c r="BG5" s="640">
        <v>116781</v>
      </c>
      <c r="BH5" s="641"/>
      <c r="BI5" s="641"/>
      <c r="BJ5" s="641"/>
      <c r="BK5" s="641"/>
      <c r="BL5" s="641"/>
      <c r="BM5" s="641"/>
      <c r="BN5" s="642"/>
      <c r="BO5" s="677">
        <v>100</v>
      </c>
      <c r="BP5" s="677"/>
      <c r="BQ5" s="677"/>
      <c r="BR5" s="677"/>
      <c r="BS5" s="678" t="s">
        <v>230</v>
      </c>
      <c r="BT5" s="678"/>
      <c r="BU5" s="678"/>
      <c r="BV5" s="678"/>
      <c r="BW5" s="678"/>
      <c r="BX5" s="678"/>
      <c r="BY5" s="678"/>
      <c r="BZ5" s="678"/>
      <c r="CA5" s="678"/>
      <c r="CB5" s="728"/>
      <c r="CD5" s="744" t="s">
        <v>224</v>
      </c>
      <c r="CE5" s="745"/>
      <c r="CF5" s="745"/>
      <c r="CG5" s="745"/>
      <c r="CH5" s="745"/>
      <c r="CI5" s="745"/>
      <c r="CJ5" s="745"/>
      <c r="CK5" s="745"/>
      <c r="CL5" s="745"/>
      <c r="CM5" s="745"/>
      <c r="CN5" s="745"/>
      <c r="CO5" s="745"/>
      <c r="CP5" s="745"/>
      <c r="CQ5" s="746"/>
      <c r="CR5" s="744" t="s">
        <v>231</v>
      </c>
      <c r="CS5" s="745"/>
      <c r="CT5" s="745"/>
      <c r="CU5" s="745"/>
      <c r="CV5" s="745"/>
      <c r="CW5" s="745"/>
      <c r="CX5" s="745"/>
      <c r="CY5" s="746"/>
      <c r="CZ5" s="744" t="s">
        <v>222</v>
      </c>
      <c r="DA5" s="745"/>
      <c r="DB5" s="745"/>
      <c r="DC5" s="746"/>
      <c r="DD5" s="744" t="s">
        <v>232</v>
      </c>
      <c r="DE5" s="745"/>
      <c r="DF5" s="745"/>
      <c r="DG5" s="745"/>
      <c r="DH5" s="745"/>
      <c r="DI5" s="745"/>
      <c r="DJ5" s="745"/>
      <c r="DK5" s="745"/>
      <c r="DL5" s="745"/>
      <c r="DM5" s="745"/>
      <c r="DN5" s="745"/>
      <c r="DO5" s="745"/>
      <c r="DP5" s="746"/>
      <c r="DQ5" s="744" t="s">
        <v>233</v>
      </c>
      <c r="DR5" s="745"/>
      <c r="DS5" s="745"/>
      <c r="DT5" s="745"/>
      <c r="DU5" s="745"/>
      <c r="DV5" s="745"/>
      <c r="DW5" s="745"/>
      <c r="DX5" s="745"/>
      <c r="DY5" s="745"/>
      <c r="DZ5" s="745"/>
      <c r="EA5" s="745"/>
      <c r="EB5" s="745"/>
      <c r="EC5" s="746"/>
    </row>
    <row r="6" spans="2:143" ht="11.25" customHeight="1" x14ac:dyDescent="0.15">
      <c r="B6" s="637" t="s">
        <v>234</v>
      </c>
      <c r="C6" s="638"/>
      <c r="D6" s="638"/>
      <c r="E6" s="638"/>
      <c r="F6" s="638"/>
      <c r="G6" s="638"/>
      <c r="H6" s="638"/>
      <c r="I6" s="638"/>
      <c r="J6" s="638"/>
      <c r="K6" s="638"/>
      <c r="L6" s="638"/>
      <c r="M6" s="638"/>
      <c r="N6" s="638"/>
      <c r="O6" s="638"/>
      <c r="P6" s="638"/>
      <c r="Q6" s="639"/>
      <c r="R6" s="640">
        <v>30094</v>
      </c>
      <c r="S6" s="641"/>
      <c r="T6" s="641"/>
      <c r="U6" s="641"/>
      <c r="V6" s="641"/>
      <c r="W6" s="641"/>
      <c r="X6" s="641"/>
      <c r="Y6" s="642"/>
      <c r="Z6" s="677">
        <v>1</v>
      </c>
      <c r="AA6" s="677"/>
      <c r="AB6" s="677"/>
      <c r="AC6" s="677"/>
      <c r="AD6" s="678">
        <v>30094</v>
      </c>
      <c r="AE6" s="678"/>
      <c r="AF6" s="678"/>
      <c r="AG6" s="678"/>
      <c r="AH6" s="678"/>
      <c r="AI6" s="678"/>
      <c r="AJ6" s="678"/>
      <c r="AK6" s="678"/>
      <c r="AL6" s="643">
        <v>2.6</v>
      </c>
      <c r="AM6" s="644"/>
      <c r="AN6" s="644"/>
      <c r="AO6" s="679"/>
      <c r="AP6" s="637" t="s">
        <v>235</v>
      </c>
      <c r="AQ6" s="638"/>
      <c r="AR6" s="638"/>
      <c r="AS6" s="638"/>
      <c r="AT6" s="638"/>
      <c r="AU6" s="638"/>
      <c r="AV6" s="638"/>
      <c r="AW6" s="638"/>
      <c r="AX6" s="638"/>
      <c r="AY6" s="638"/>
      <c r="AZ6" s="638"/>
      <c r="BA6" s="638"/>
      <c r="BB6" s="638"/>
      <c r="BC6" s="638"/>
      <c r="BD6" s="638"/>
      <c r="BE6" s="638"/>
      <c r="BF6" s="639"/>
      <c r="BG6" s="640">
        <v>116781</v>
      </c>
      <c r="BH6" s="641"/>
      <c r="BI6" s="641"/>
      <c r="BJ6" s="641"/>
      <c r="BK6" s="641"/>
      <c r="BL6" s="641"/>
      <c r="BM6" s="641"/>
      <c r="BN6" s="642"/>
      <c r="BO6" s="677">
        <v>100</v>
      </c>
      <c r="BP6" s="677"/>
      <c r="BQ6" s="677"/>
      <c r="BR6" s="677"/>
      <c r="BS6" s="678" t="s">
        <v>138</v>
      </c>
      <c r="BT6" s="678"/>
      <c r="BU6" s="678"/>
      <c r="BV6" s="678"/>
      <c r="BW6" s="678"/>
      <c r="BX6" s="678"/>
      <c r="BY6" s="678"/>
      <c r="BZ6" s="678"/>
      <c r="CA6" s="678"/>
      <c r="CB6" s="728"/>
      <c r="CD6" s="698" t="s">
        <v>236</v>
      </c>
      <c r="CE6" s="699"/>
      <c r="CF6" s="699"/>
      <c r="CG6" s="699"/>
      <c r="CH6" s="699"/>
      <c r="CI6" s="699"/>
      <c r="CJ6" s="699"/>
      <c r="CK6" s="699"/>
      <c r="CL6" s="699"/>
      <c r="CM6" s="699"/>
      <c r="CN6" s="699"/>
      <c r="CO6" s="699"/>
      <c r="CP6" s="699"/>
      <c r="CQ6" s="700"/>
      <c r="CR6" s="640">
        <v>37350</v>
      </c>
      <c r="CS6" s="641"/>
      <c r="CT6" s="641"/>
      <c r="CU6" s="641"/>
      <c r="CV6" s="641"/>
      <c r="CW6" s="641"/>
      <c r="CX6" s="641"/>
      <c r="CY6" s="642"/>
      <c r="CZ6" s="740">
        <v>1.3</v>
      </c>
      <c r="DA6" s="713"/>
      <c r="DB6" s="713"/>
      <c r="DC6" s="743"/>
      <c r="DD6" s="646" t="s">
        <v>230</v>
      </c>
      <c r="DE6" s="641"/>
      <c r="DF6" s="641"/>
      <c r="DG6" s="641"/>
      <c r="DH6" s="641"/>
      <c r="DI6" s="641"/>
      <c r="DJ6" s="641"/>
      <c r="DK6" s="641"/>
      <c r="DL6" s="641"/>
      <c r="DM6" s="641"/>
      <c r="DN6" s="641"/>
      <c r="DO6" s="641"/>
      <c r="DP6" s="642"/>
      <c r="DQ6" s="646">
        <v>37350</v>
      </c>
      <c r="DR6" s="641"/>
      <c r="DS6" s="641"/>
      <c r="DT6" s="641"/>
      <c r="DU6" s="641"/>
      <c r="DV6" s="641"/>
      <c r="DW6" s="641"/>
      <c r="DX6" s="641"/>
      <c r="DY6" s="641"/>
      <c r="DZ6" s="641"/>
      <c r="EA6" s="641"/>
      <c r="EB6" s="641"/>
      <c r="EC6" s="684"/>
    </row>
    <row r="7" spans="2:143" ht="11.25" customHeight="1" x14ac:dyDescent="0.15">
      <c r="B7" s="637" t="s">
        <v>237</v>
      </c>
      <c r="C7" s="638"/>
      <c r="D7" s="638"/>
      <c r="E7" s="638"/>
      <c r="F7" s="638"/>
      <c r="G7" s="638"/>
      <c r="H7" s="638"/>
      <c r="I7" s="638"/>
      <c r="J7" s="638"/>
      <c r="K7" s="638"/>
      <c r="L7" s="638"/>
      <c r="M7" s="638"/>
      <c r="N7" s="638"/>
      <c r="O7" s="638"/>
      <c r="P7" s="638"/>
      <c r="Q7" s="639"/>
      <c r="R7" s="640">
        <v>167</v>
      </c>
      <c r="S7" s="641"/>
      <c r="T7" s="641"/>
      <c r="U7" s="641"/>
      <c r="V7" s="641"/>
      <c r="W7" s="641"/>
      <c r="X7" s="641"/>
      <c r="Y7" s="642"/>
      <c r="Z7" s="677">
        <v>0</v>
      </c>
      <c r="AA7" s="677"/>
      <c r="AB7" s="677"/>
      <c r="AC7" s="677"/>
      <c r="AD7" s="678">
        <v>167</v>
      </c>
      <c r="AE7" s="678"/>
      <c r="AF7" s="678"/>
      <c r="AG7" s="678"/>
      <c r="AH7" s="678"/>
      <c r="AI7" s="678"/>
      <c r="AJ7" s="678"/>
      <c r="AK7" s="678"/>
      <c r="AL7" s="643">
        <v>0</v>
      </c>
      <c r="AM7" s="644"/>
      <c r="AN7" s="644"/>
      <c r="AO7" s="679"/>
      <c r="AP7" s="637" t="s">
        <v>238</v>
      </c>
      <c r="AQ7" s="638"/>
      <c r="AR7" s="638"/>
      <c r="AS7" s="638"/>
      <c r="AT7" s="638"/>
      <c r="AU7" s="638"/>
      <c r="AV7" s="638"/>
      <c r="AW7" s="638"/>
      <c r="AX7" s="638"/>
      <c r="AY7" s="638"/>
      <c r="AZ7" s="638"/>
      <c r="BA7" s="638"/>
      <c r="BB7" s="638"/>
      <c r="BC7" s="638"/>
      <c r="BD7" s="638"/>
      <c r="BE7" s="638"/>
      <c r="BF7" s="639"/>
      <c r="BG7" s="640">
        <v>50305</v>
      </c>
      <c r="BH7" s="641"/>
      <c r="BI7" s="641"/>
      <c r="BJ7" s="641"/>
      <c r="BK7" s="641"/>
      <c r="BL7" s="641"/>
      <c r="BM7" s="641"/>
      <c r="BN7" s="642"/>
      <c r="BO7" s="677">
        <v>43.1</v>
      </c>
      <c r="BP7" s="677"/>
      <c r="BQ7" s="677"/>
      <c r="BR7" s="677"/>
      <c r="BS7" s="678" t="s">
        <v>138</v>
      </c>
      <c r="BT7" s="678"/>
      <c r="BU7" s="678"/>
      <c r="BV7" s="678"/>
      <c r="BW7" s="678"/>
      <c r="BX7" s="678"/>
      <c r="BY7" s="678"/>
      <c r="BZ7" s="678"/>
      <c r="CA7" s="678"/>
      <c r="CB7" s="728"/>
      <c r="CD7" s="673" t="s">
        <v>239</v>
      </c>
      <c r="CE7" s="674"/>
      <c r="CF7" s="674"/>
      <c r="CG7" s="674"/>
      <c r="CH7" s="674"/>
      <c r="CI7" s="674"/>
      <c r="CJ7" s="674"/>
      <c r="CK7" s="674"/>
      <c r="CL7" s="674"/>
      <c r="CM7" s="674"/>
      <c r="CN7" s="674"/>
      <c r="CO7" s="674"/>
      <c r="CP7" s="674"/>
      <c r="CQ7" s="675"/>
      <c r="CR7" s="640">
        <v>713092</v>
      </c>
      <c r="CS7" s="641"/>
      <c r="CT7" s="641"/>
      <c r="CU7" s="641"/>
      <c r="CV7" s="641"/>
      <c r="CW7" s="641"/>
      <c r="CX7" s="641"/>
      <c r="CY7" s="642"/>
      <c r="CZ7" s="677">
        <v>24.1</v>
      </c>
      <c r="DA7" s="677"/>
      <c r="DB7" s="677"/>
      <c r="DC7" s="677"/>
      <c r="DD7" s="646">
        <v>214508</v>
      </c>
      <c r="DE7" s="641"/>
      <c r="DF7" s="641"/>
      <c r="DG7" s="641"/>
      <c r="DH7" s="641"/>
      <c r="DI7" s="641"/>
      <c r="DJ7" s="641"/>
      <c r="DK7" s="641"/>
      <c r="DL7" s="641"/>
      <c r="DM7" s="641"/>
      <c r="DN7" s="641"/>
      <c r="DO7" s="641"/>
      <c r="DP7" s="642"/>
      <c r="DQ7" s="646">
        <v>415183</v>
      </c>
      <c r="DR7" s="641"/>
      <c r="DS7" s="641"/>
      <c r="DT7" s="641"/>
      <c r="DU7" s="641"/>
      <c r="DV7" s="641"/>
      <c r="DW7" s="641"/>
      <c r="DX7" s="641"/>
      <c r="DY7" s="641"/>
      <c r="DZ7" s="641"/>
      <c r="EA7" s="641"/>
      <c r="EB7" s="641"/>
      <c r="EC7" s="684"/>
    </row>
    <row r="8" spans="2:143" ht="11.25" customHeight="1" x14ac:dyDescent="0.15">
      <c r="B8" s="637" t="s">
        <v>240</v>
      </c>
      <c r="C8" s="638"/>
      <c r="D8" s="638"/>
      <c r="E8" s="638"/>
      <c r="F8" s="638"/>
      <c r="G8" s="638"/>
      <c r="H8" s="638"/>
      <c r="I8" s="638"/>
      <c r="J8" s="638"/>
      <c r="K8" s="638"/>
      <c r="L8" s="638"/>
      <c r="M8" s="638"/>
      <c r="N8" s="638"/>
      <c r="O8" s="638"/>
      <c r="P8" s="638"/>
      <c r="Q8" s="639"/>
      <c r="R8" s="640">
        <v>1124</v>
      </c>
      <c r="S8" s="641"/>
      <c r="T8" s="641"/>
      <c r="U8" s="641"/>
      <c r="V8" s="641"/>
      <c r="W8" s="641"/>
      <c r="X8" s="641"/>
      <c r="Y8" s="642"/>
      <c r="Z8" s="677">
        <v>0</v>
      </c>
      <c r="AA8" s="677"/>
      <c r="AB8" s="677"/>
      <c r="AC8" s="677"/>
      <c r="AD8" s="678">
        <v>1124</v>
      </c>
      <c r="AE8" s="678"/>
      <c r="AF8" s="678"/>
      <c r="AG8" s="678"/>
      <c r="AH8" s="678"/>
      <c r="AI8" s="678"/>
      <c r="AJ8" s="678"/>
      <c r="AK8" s="678"/>
      <c r="AL8" s="643">
        <v>0.1</v>
      </c>
      <c r="AM8" s="644"/>
      <c r="AN8" s="644"/>
      <c r="AO8" s="679"/>
      <c r="AP8" s="637" t="s">
        <v>241</v>
      </c>
      <c r="AQ8" s="638"/>
      <c r="AR8" s="638"/>
      <c r="AS8" s="638"/>
      <c r="AT8" s="638"/>
      <c r="AU8" s="638"/>
      <c r="AV8" s="638"/>
      <c r="AW8" s="638"/>
      <c r="AX8" s="638"/>
      <c r="AY8" s="638"/>
      <c r="AZ8" s="638"/>
      <c r="BA8" s="638"/>
      <c r="BB8" s="638"/>
      <c r="BC8" s="638"/>
      <c r="BD8" s="638"/>
      <c r="BE8" s="638"/>
      <c r="BF8" s="639"/>
      <c r="BG8" s="640">
        <v>2267</v>
      </c>
      <c r="BH8" s="641"/>
      <c r="BI8" s="641"/>
      <c r="BJ8" s="641"/>
      <c r="BK8" s="641"/>
      <c r="BL8" s="641"/>
      <c r="BM8" s="641"/>
      <c r="BN8" s="642"/>
      <c r="BO8" s="677">
        <v>1.9</v>
      </c>
      <c r="BP8" s="677"/>
      <c r="BQ8" s="677"/>
      <c r="BR8" s="677"/>
      <c r="BS8" s="646" t="s">
        <v>230</v>
      </c>
      <c r="BT8" s="641"/>
      <c r="BU8" s="641"/>
      <c r="BV8" s="641"/>
      <c r="BW8" s="641"/>
      <c r="BX8" s="641"/>
      <c r="BY8" s="641"/>
      <c r="BZ8" s="641"/>
      <c r="CA8" s="641"/>
      <c r="CB8" s="684"/>
      <c r="CD8" s="673" t="s">
        <v>242</v>
      </c>
      <c r="CE8" s="674"/>
      <c r="CF8" s="674"/>
      <c r="CG8" s="674"/>
      <c r="CH8" s="674"/>
      <c r="CI8" s="674"/>
      <c r="CJ8" s="674"/>
      <c r="CK8" s="674"/>
      <c r="CL8" s="674"/>
      <c r="CM8" s="674"/>
      <c r="CN8" s="674"/>
      <c r="CO8" s="674"/>
      <c r="CP8" s="674"/>
      <c r="CQ8" s="675"/>
      <c r="CR8" s="640">
        <v>358448</v>
      </c>
      <c r="CS8" s="641"/>
      <c r="CT8" s="641"/>
      <c r="CU8" s="641"/>
      <c r="CV8" s="641"/>
      <c r="CW8" s="641"/>
      <c r="CX8" s="641"/>
      <c r="CY8" s="642"/>
      <c r="CZ8" s="677">
        <v>12.1</v>
      </c>
      <c r="DA8" s="677"/>
      <c r="DB8" s="677"/>
      <c r="DC8" s="677"/>
      <c r="DD8" s="646">
        <v>41021</v>
      </c>
      <c r="DE8" s="641"/>
      <c r="DF8" s="641"/>
      <c r="DG8" s="641"/>
      <c r="DH8" s="641"/>
      <c r="DI8" s="641"/>
      <c r="DJ8" s="641"/>
      <c r="DK8" s="641"/>
      <c r="DL8" s="641"/>
      <c r="DM8" s="641"/>
      <c r="DN8" s="641"/>
      <c r="DO8" s="641"/>
      <c r="DP8" s="642"/>
      <c r="DQ8" s="646">
        <v>212426</v>
      </c>
      <c r="DR8" s="641"/>
      <c r="DS8" s="641"/>
      <c r="DT8" s="641"/>
      <c r="DU8" s="641"/>
      <c r="DV8" s="641"/>
      <c r="DW8" s="641"/>
      <c r="DX8" s="641"/>
      <c r="DY8" s="641"/>
      <c r="DZ8" s="641"/>
      <c r="EA8" s="641"/>
      <c r="EB8" s="641"/>
      <c r="EC8" s="684"/>
    </row>
    <row r="9" spans="2:143" ht="11.25" customHeight="1" x14ac:dyDescent="0.15">
      <c r="B9" s="637" t="s">
        <v>243</v>
      </c>
      <c r="C9" s="638"/>
      <c r="D9" s="638"/>
      <c r="E9" s="638"/>
      <c r="F9" s="638"/>
      <c r="G9" s="638"/>
      <c r="H9" s="638"/>
      <c r="I9" s="638"/>
      <c r="J9" s="638"/>
      <c r="K9" s="638"/>
      <c r="L9" s="638"/>
      <c r="M9" s="638"/>
      <c r="N9" s="638"/>
      <c r="O9" s="638"/>
      <c r="P9" s="638"/>
      <c r="Q9" s="639"/>
      <c r="R9" s="640">
        <v>643</v>
      </c>
      <c r="S9" s="641"/>
      <c r="T9" s="641"/>
      <c r="U9" s="641"/>
      <c r="V9" s="641"/>
      <c r="W9" s="641"/>
      <c r="X9" s="641"/>
      <c r="Y9" s="642"/>
      <c r="Z9" s="677">
        <v>0</v>
      </c>
      <c r="AA9" s="677"/>
      <c r="AB9" s="677"/>
      <c r="AC9" s="677"/>
      <c r="AD9" s="678">
        <v>643</v>
      </c>
      <c r="AE9" s="678"/>
      <c r="AF9" s="678"/>
      <c r="AG9" s="678"/>
      <c r="AH9" s="678"/>
      <c r="AI9" s="678"/>
      <c r="AJ9" s="678"/>
      <c r="AK9" s="678"/>
      <c r="AL9" s="643">
        <v>0.1</v>
      </c>
      <c r="AM9" s="644"/>
      <c r="AN9" s="644"/>
      <c r="AO9" s="679"/>
      <c r="AP9" s="637" t="s">
        <v>244</v>
      </c>
      <c r="AQ9" s="638"/>
      <c r="AR9" s="638"/>
      <c r="AS9" s="638"/>
      <c r="AT9" s="638"/>
      <c r="AU9" s="638"/>
      <c r="AV9" s="638"/>
      <c r="AW9" s="638"/>
      <c r="AX9" s="638"/>
      <c r="AY9" s="638"/>
      <c r="AZ9" s="638"/>
      <c r="BA9" s="638"/>
      <c r="BB9" s="638"/>
      <c r="BC9" s="638"/>
      <c r="BD9" s="638"/>
      <c r="BE9" s="638"/>
      <c r="BF9" s="639"/>
      <c r="BG9" s="640">
        <v>43329</v>
      </c>
      <c r="BH9" s="641"/>
      <c r="BI9" s="641"/>
      <c r="BJ9" s="641"/>
      <c r="BK9" s="641"/>
      <c r="BL9" s="641"/>
      <c r="BM9" s="641"/>
      <c r="BN9" s="642"/>
      <c r="BO9" s="677">
        <v>37.1</v>
      </c>
      <c r="BP9" s="677"/>
      <c r="BQ9" s="677"/>
      <c r="BR9" s="677"/>
      <c r="BS9" s="646" t="s">
        <v>230</v>
      </c>
      <c r="BT9" s="641"/>
      <c r="BU9" s="641"/>
      <c r="BV9" s="641"/>
      <c r="BW9" s="641"/>
      <c r="BX9" s="641"/>
      <c r="BY9" s="641"/>
      <c r="BZ9" s="641"/>
      <c r="CA9" s="641"/>
      <c r="CB9" s="684"/>
      <c r="CD9" s="673" t="s">
        <v>245</v>
      </c>
      <c r="CE9" s="674"/>
      <c r="CF9" s="674"/>
      <c r="CG9" s="674"/>
      <c r="CH9" s="674"/>
      <c r="CI9" s="674"/>
      <c r="CJ9" s="674"/>
      <c r="CK9" s="674"/>
      <c r="CL9" s="674"/>
      <c r="CM9" s="674"/>
      <c r="CN9" s="674"/>
      <c r="CO9" s="674"/>
      <c r="CP9" s="674"/>
      <c r="CQ9" s="675"/>
      <c r="CR9" s="640">
        <v>126599</v>
      </c>
      <c r="CS9" s="641"/>
      <c r="CT9" s="641"/>
      <c r="CU9" s="641"/>
      <c r="CV9" s="641"/>
      <c r="CW9" s="641"/>
      <c r="CX9" s="641"/>
      <c r="CY9" s="642"/>
      <c r="CZ9" s="677">
        <v>4.3</v>
      </c>
      <c r="DA9" s="677"/>
      <c r="DB9" s="677"/>
      <c r="DC9" s="677"/>
      <c r="DD9" s="646">
        <v>1374</v>
      </c>
      <c r="DE9" s="641"/>
      <c r="DF9" s="641"/>
      <c r="DG9" s="641"/>
      <c r="DH9" s="641"/>
      <c r="DI9" s="641"/>
      <c r="DJ9" s="641"/>
      <c r="DK9" s="641"/>
      <c r="DL9" s="641"/>
      <c r="DM9" s="641"/>
      <c r="DN9" s="641"/>
      <c r="DO9" s="641"/>
      <c r="DP9" s="642"/>
      <c r="DQ9" s="646">
        <v>112058</v>
      </c>
      <c r="DR9" s="641"/>
      <c r="DS9" s="641"/>
      <c r="DT9" s="641"/>
      <c r="DU9" s="641"/>
      <c r="DV9" s="641"/>
      <c r="DW9" s="641"/>
      <c r="DX9" s="641"/>
      <c r="DY9" s="641"/>
      <c r="DZ9" s="641"/>
      <c r="EA9" s="641"/>
      <c r="EB9" s="641"/>
      <c r="EC9" s="684"/>
    </row>
    <row r="10" spans="2:143" ht="11.25" customHeight="1" x14ac:dyDescent="0.15">
      <c r="B10" s="637" t="s">
        <v>246</v>
      </c>
      <c r="C10" s="638"/>
      <c r="D10" s="638"/>
      <c r="E10" s="638"/>
      <c r="F10" s="638"/>
      <c r="G10" s="638"/>
      <c r="H10" s="638"/>
      <c r="I10" s="638"/>
      <c r="J10" s="638"/>
      <c r="K10" s="638"/>
      <c r="L10" s="638"/>
      <c r="M10" s="638"/>
      <c r="N10" s="638"/>
      <c r="O10" s="638"/>
      <c r="P10" s="638"/>
      <c r="Q10" s="639"/>
      <c r="R10" s="640" t="s">
        <v>138</v>
      </c>
      <c r="S10" s="641"/>
      <c r="T10" s="641"/>
      <c r="U10" s="641"/>
      <c r="V10" s="641"/>
      <c r="W10" s="641"/>
      <c r="X10" s="641"/>
      <c r="Y10" s="642"/>
      <c r="Z10" s="677" t="s">
        <v>230</v>
      </c>
      <c r="AA10" s="677"/>
      <c r="AB10" s="677"/>
      <c r="AC10" s="677"/>
      <c r="AD10" s="678" t="s">
        <v>138</v>
      </c>
      <c r="AE10" s="678"/>
      <c r="AF10" s="678"/>
      <c r="AG10" s="678"/>
      <c r="AH10" s="678"/>
      <c r="AI10" s="678"/>
      <c r="AJ10" s="678"/>
      <c r="AK10" s="678"/>
      <c r="AL10" s="643" t="s">
        <v>138</v>
      </c>
      <c r="AM10" s="644"/>
      <c r="AN10" s="644"/>
      <c r="AO10" s="679"/>
      <c r="AP10" s="637" t="s">
        <v>247</v>
      </c>
      <c r="AQ10" s="638"/>
      <c r="AR10" s="638"/>
      <c r="AS10" s="638"/>
      <c r="AT10" s="638"/>
      <c r="AU10" s="638"/>
      <c r="AV10" s="638"/>
      <c r="AW10" s="638"/>
      <c r="AX10" s="638"/>
      <c r="AY10" s="638"/>
      <c r="AZ10" s="638"/>
      <c r="BA10" s="638"/>
      <c r="BB10" s="638"/>
      <c r="BC10" s="638"/>
      <c r="BD10" s="638"/>
      <c r="BE10" s="638"/>
      <c r="BF10" s="639"/>
      <c r="BG10" s="640">
        <v>3174</v>
      </c>
      <c r="BH10" s="641"/>
      <c r="BI10" s="641"/>
      <c r="BJ10" s="641"/>
      <c r="BK10" s="641"/>
      <c r="BL10" s="641"/>
      <c r="BM10" s="641"/>
      <c r="BN10" s="642"/>
      <c r="BO10" s="677">
        <v>2.7</v>
      </c>
      <c r="BP10" s="677"/>
      <c r="BQ10" s="677"/>
      <c r="BR10" s="677"/>
      <c r="BS10" s="646" t="s">
        <v>138</v>
      </c>
      <c r="BT10" s="641"/>
      <c r="BU10" s="641"/>
      <c r="BV10" s="641"/>
      <c r="BW10" s="641"/>
      <c r="BX10" s="641"/>
      <c r="BY10" s="641"/>
      <c r="BZ10" s="641"/>
      <c r="CA10" s="641"/>
      <c r="CB10" s="684"/>
      <c r="CD10" s="673" t="s">
        <v>248</v>
      </c>
      <c r="CE10" s="674"/>
      <c r="CF10" s="674"/>
      <c r="CG10" s="674"/>
      <c r="CH10" s="674"/>
      <c r="CI10" s="674"/>
      <c r="CJ10" s="674"/>
      <c r="CK10" s="674"/>
      <c r="CL10" s="674"/>
      <c r="CM10" s="674"/>
      <c r="CN10" s="674"/>
      <c r="CO10" s="674"/>
      <c r="CP10" s="674"/>
      <c r="CQ10" s="675"/>
      <c r="CR10" s="640" t="s">
        <v>249</v>
      </c>
      <c r="CS10" s="641"/>
      <c r="CT10" s="641"/>
      <c r="CU10" s="641"/>
      <c r="CV10" s="641"/>
      <c r="CW10" s="641"/>
      <c r="CX10" s="641"/>
      <c r="CY10" s="642"/>
      <c r="CZ10" s="677" t="s">
        <v>230</v>
      </c>
      <c r="DA10" s="677"/>
      <c r="DB10" s="677"/>
      <c r="DC10" s="677"/>
      <c r="DD10" s="646" t="s">
        <v>230</v>
      </c>
      <c r="DE10" s="641"/>
      <c r="DF10" s="641"/>
      <c r="DG10" s="641"/>
      <c r="DH10" s="641"/>
      <c r="DI10" s="641"/>
      <c r="DJ10" s="641"/>
      <c r="DK10" s="641"/>
      <c r="DL10" s="641"/>
      <c r="DM10" s="641"/>
      <c r="DN10" s="641"/>
      <c r="DO10" s="641"/>
      <c r="DP10" s="642"/>
      <c r="DQ10" s="646" t="s">
        <v>230</v>
      </c>
      <c r="DR10" s="641"/>
      <c r="DS10" s="641"/>
      <c r="DT10" s="641"/>
      <c r="DU10" s="641"/>
      <c r="DV10" s="641"/>
      <c r="DW10" s="641"/>
      <c r="DX10" s="641"/>
      <c r="DY10" s="641"/>
      <c r="DZ10" s="641"/>
      <c r="EA10" s="641"/>
      <c r="EB10" s="641"/>
      <c r="EC10" s="684"/>
    </row>
    <row r="11" spans="2:143" ht="11.25" customHeight="1" x14ac:dyDescent="0.15">
      <c r="B11" s="637" t="s">
        <v>250</v>
      </c>
      <c r="C11" s="638"/>
      <c r="D11" s="638"/>
      <c r="E11" s="638"/>
      <c r="F11" s="638"/>
      <c r="G11" s="638"/>
      <c r="H11" s="638"/>
      <c r="I11" s="638"/>
      <c r="J11" s="638"/>
      <c r="K11" s="638"/>
      <c r="L11" s="638"/>
      <c r="M11" s="638"/>
      <c r="N11" s="638"/>
      <c r="O11" s="638"/>
      <c r="P11" s="638"/>
      <c r="Q11" s="639"/>
      <c r="R11" s="640">
        <v>25534</v>
      </c>
      <c r="S11" s="641"/>
      <c r="T11" s="641"/>
      <c r="U11" s="641"/>
      <c r="V11" s="641"/>
      <c r="W11" s="641"/>
      <c r="X11" s="641"/>
      <c r="Y11" s="642"/>
      <c r="Z11" s="643">
        <v>0.8</v>
      </c>
      <c r="AA11" s="644"/>
      <c r="AB11" s="644"/>
      <c r="AC11" s="645"/>
      <c r="AD11" s="646">
        <v>25534</v>
      </c>
      <c r="AE11" s="641"/>
      <c r="AF11" s="641"/>
      <c r="AG11" s="641"/>
      <c r="AH11" s="641"/>
      <c r="AI11" s="641"/>
      <c r="AJ11" s="641"/>
      <c r="AK11" s="642"/>
      <c r="AL11" s="643">
        <v>2.2000000000000002</v>
      </c>
      <c r="AM11" s="644"/>
      <c r="AN11" s="644"/>
      <c r="AO11" s="679"/>
      <c r="AP11" s="637" t="s">
        <v>251</v>
      </c>
      <c r="AQ11" s="638"/>
      <c r="AR11" s="638"/>
      <c r="AS11" s="638"/>
      <c r="AT11" s="638"/>
      <c r="AU11" s="638"/>
      <c r="AV11" s="638"/>
      <c r="AW11" s="638"/>
      <c r="AX11" s="638"/>
      <c r="AY11" s="638"/>
      <c r="AZ11" s="638"/>
      <c r="BA11" s="638"/>
      <c r="BB11" s="638"/>
      <c r="BC11" s="638"/>
      <c r="BD11" s="638"/>
      <c r="BE11" s="638"/>
      <c r="BF11" s="639"/>
      <c r="BG11" s="640">
        <v>1535</v>
      </c>
      <c r="BH11" s="641"/>
      <c r="BI11" s="641"/>
      <c r="BJ11" s="641"/>
      <c r="BK11" s="641"/>
      <c r="BL11" s="641"/>
      <c r="BM11" s="641"/>
      <c r="BN11" s="642"/>
      <c r="BO11" s="677">
        <v>1.3</v>
      </c>
      <c r="BP11" s="677"/>
      <c r="BQ11" s="677"/>
      <c r="BR11" s="677"/>
      <c r="BS11" s="646" t="s">
        <v>230</v>
      </c>
      <c r="BT11" s="641"/>
      <c r="BU11" s="641"/>
      <c r="BV11" s="641"/>
      <c r="BW11" s="641"/>
      <c r="BX11" s="641"/>
      <c r="BY11" s="641"/>
      <c r="BZ11" s="641"/>
      <c r="CA11" s="641"/>
      <c r="CB11" s="684"/>
      <c r="CD11" s="673" t="s">
        <v>252</v>
      </c>
      <c r="CE11" s="674"/>
      <c r="CF11" s="674"/>
      <c r="CG11" s="674"/>
      <c r="CH11" s="674"/>
      <c r="CI11" s="674"/>
      <c r="CJ11" s="674"/>
      <c r="CK11" s="674"/>
      <c r="CL11" s="674"/>
      <c r="CM11" s="674"/>
      <c r="CN11" s="674"/>
      <c r="CO11" s="674"/>
      <c r="CP11" s="674"/>
      <c r="CQ11" s="675"/>
      <c r="CR11" s="640">
        <v>133132</v>
      </c>
      <c r="CS11" s="641"/>
      <c r="CT11" s="641"/>
      <c r="CU11" s="641"/>
      <c r="CV11" s="641"/>
      <c r="CW11" s="641"/>
      <c r="CX11" s="641"/>
      <c r="CY11" s="642"/>
      <c r="CZ11" s="677">
        <v>4.5</v>
      </c>
      <c r="DA11" s="677"/>
      <c r="DB11" s="677"/>
      <c r="DC11" s="677"/>
      <c r="DD11" s="646">
        <v>19860</v>
      </c>
      <c r="DE11" s="641"/>
      <c r="DF11" s="641"/>
      <c r="DG11" s="641"/>
      <c r="DH11" s="641"/>
      <c r="DI11" s="641"/>
      <c r="DJ11" s="641"/>
      <c r="DK11" s="641"/>
      <c r="DL11" s="641"/>
      <c r="DM11" s="641"/>
      <c r="DN11" s="641"/>
      <c r="DO11" s="641"/>
      <c r="DP11" s="642"/>
      <c r="DQ11" s="646">
        <v>51139</v>
      </c>
      <c r="DR11" s="641"/>
      <c r="DS11" s="641"/>
      <c r="DT11" s="641"/>
      <c r="DU11" s="641"/>
      <c r="DV11" s="641"/>
      <c r="DW11" s="641"/>
      <c r="DX11" s="641"/>
      <c r="DY11" s="641"/>
      <c r="DZ11" s="641"/>
      <c r="EA11" s="641"/>
      <c r="EB11" s="641"/>
      <c r="EC11" s="684"/>
    </row>
    <row r="12" spans="2:143" ht="11.25" customHeight="1" x14ac:dyDescent="0.15">
      <c r="B12" s="637" t="s">
        <v>253</v>
      </c>
      <c r="C12" s="638"/>
      <c r="D12" s="638"/>
      <c r="E12" s="638"/>
      <c r="F12" s="638"/>
      <c r="G12" s="638"/>
      <c r="H12" s="638"/>
      <c r="I12" s="638"/>
      <c r="J12" s="638"/>
      <c r="K12" s="638"/>
      <c r="L12" s="638"/>
      <c r="M12" s="638"/>
      <c r="N12" s="638"/>
      <c r="O12" s="638"/>
      <c r="P12" s="638"/>
      <c r="Q12" s="639"/>
      <c r="R12" s="640" t="s">
        <v>138</v>
      </c>
      <c r="S12" s="641"/>
      <c r="T12" s="641"/>
      <c r="U12" s="641"/>
      <c r="V12" s="641"/>
      <c r="W12" s="641"/>
      <c r="X12" s="641"/>
      <c r="Y12" s="642"/>
      <c r="Z12" s="677" t="s">
        <v>249</v>
      </c>
      <c r="AA12" s="677"/>
      <c r="AB12" s="677"/>
      <c r="AC12" s="677"/>
      <c r="AD12" s="678" t="s">
        <v>230</v>
      </c>
      <c r="AE12" s="678"/>
      <c r="AF12" s="678"/>
      <c r="AG12" s="678"/>
      <c r="AH12" s="678"/>
      <c r="AI12" s="678"/>
      <c r="AJ12" s="678"/>
      <c r="AK12" s="678"/>
      <c r="AL12" s="643" t="s">
        <v>138</v>
      </c>
      <c r="AM12" s="644"/>
      <c r="AN12" s="644"/>
      <c r="AO12" s="679"/>
      <c r="AP12" s="637" t="s">
        <v>254</v>
      </c>
      <c r="AQ12" s="638"/>
      <c r="AR12" s="638"/>
      <c r="AS12" s="638"/>
      <c r="AT12" s="638"/>
      <c r="AU12" s="638"/>
      <c r="AV12" s="638"/>
      <c r="AW12" s="638"/>
      <c r="AX12" s="638"/>
      <c r="AY12" s="638"/>
      <c r="AZ12" s="638"/>
      <c r="BA12" s="638"/>
      <c r="BB12" s="638"/>
      <c r="BC12" s="638"/>
      <c r="BD12" s="638"/>
      <c r="BE12" s="638"/>
      <c r="BF12" s="639"/>
      <c r="BG12" s="640">
        <v>54730</v>
      </c>
      <c r="BH12" s="641"/>
      <c r="BI12" s="641"/>
      <c r="BJ12" s="641"/>
      <c r="BK12" s="641"/>
      <c r="BL12" s="641"/>
      <c r="BM12" s="641"/>
      <c r="BN12" s="642"/>
      <c r="BO12" s="677">
        <v>46.9</v>
      </c>
      <c r="BP12" s="677"/>
      <c r="BQ12" s="677"/>
      <c r="BR12" s="677"/>
      <c r="BS12" s="646" t="s">
        <v>138</v>
      </c>
      <c r="BT12" s="641"/>
      <c r="BU12" s="641"/>
      <c r="BV12" s="641"/>
      <c r="BW12" s="641"/>
      <c r="BX12" s="641"/>
      <c r="BY12" s="641"/>
      <c r="BZ12" s="641"/>
      <c r="CA12" s="641"/>
      <c r="CB12" s="684"/>
      <c r="CD12" s="673" t="s">
        <v>255</v>
      </c>
      <c r="CE12" s="674"/>
      <c r="CF12" s="674"/>
      <c r="CG12" s="674"/>
      <c r="CH12" s="674"/>
      <c r="CI12" s="674"/>
      <c r="CJ12" s="674"/>
      <c r="CK12" s="674"/>
      <c r="CL12" s="674"/>
      <c r="CM12" s="674"/>
      <c r="CN12" s="674"/>
      <c r="CO12" s="674"/>
      <c r="CP12" s="674"/>
      <c r="CQ12" s="675"/>
      <c r="CR12" s="640">
        <v>209876</v>
      </c>
      <c r="CS12" s="641"/>
      <c r="CT12" s="641"/>
      <c r="CU12" s="641"/>
      <c r="CV12" s="641"/>
      <c r="CW12" s="641"/>
      <c r="CX12" s="641"/>
      <c r="CY12" s="642"/>
      <c r="CZ12" s="677">
        <v>7.1</v>
      </c>
      <c r="DA12" s="677"/>
      <c r="DB12" s="677"/>
      <c r="DC12" s="677"/>
      <c r="DD12" s="646">
        <v>167231</v>
      </c>
      <c r="DE12" s="641"/>
      <c r="DF12" s="641"/>
      <c r="DG12" s="641"/>
      <c r="DH12" s="641"/>
      <c r="DI12" s="641"/>
      <c r="DJ12" s="641"/>
      <c r="DK12" s="641"/>
      <c r="DL12" s="641"/>
      <c r="DM12" s="641"/>
      <c r="DN12" s="641"/>
      <c r="DO12" s="641"/>
      <c r="DP12" s="642"/>
      <c r="DQ12" s="646">
        <v>21040</v>
      </c>
      <c r="DR12" s="641"/>
      <c r="DS12" s="641"/>
      <c r="DT12" s="641"/>
      <c r="DU12" s="641"/>
      <c r="DV12" s="641"/>
      <c r="DW12" s="641"/>
      <c r="DX12" s="641"/>
      <c r="DY12" s="641"/>
      <c r="DZ12" s="641"/>
      <c r="EA12" s="641"/>
      <c r="EB12" s="641"/>
      <c r="EC12" s="684"/>
    </row>
    <row r="13" spans="2:143" ht="11.25" customHeight="1" x14ac:dyDescent="0.15">
      <c r="B13" s="637" t="s">
        <v>256</v>
      </c>
      <c r="C13" s="638"/>
      <c r="D13" s="638"/>
      <c r="E13" s="638"/>
      <c r="F13" s="638"/>
      <c r="G13" s="638"/>
      <c r="H13" s="638"/>
      <c r="I13" s="638"/>
      <c r="J13" s="638"/>
      <c r="K13" s="638"/>
      <c r="L13" s="638"/>
      <c r="M13" s="638"/>
      <c r="N13" s="638"/>
      <c r="O13" s="638"/>
      <c r="P13" s="638"/>
      <c r="Q13" s="639"/>
      <c r="R13" s="640" t="s">
        <v>138</v>
      </c>
      <c r="S13" s="641"/>
      <c r="T13" s="641"/>
      <c r="U13" s="641"/>
      <c r="V13" s="641"/>
      <c r="W13" s="641"/>
      <c r="X13" s="641"/>
      <c r="Y13" s="642"/>
      <c r="Z13" s="677" t="s">
        <v>138</v>
      </c>
      <c r="AA13" s="677"/>
      <c r="AB13" s="677"/>
      <c r="AC13" s="677"/>
      <c r="AD13" s="678" t="s">
        <v>138</v>
      </c>
      <c r="AE13" s="678"/>
      <c r="AF13" s="678"/>
      <c r="AG13" s="678"/>
      <c r="AH13" s="678"/>
      <c r="AI13" s="678"/>
      <c r="AJ13" s="678"/>
      <c r="AK13" s="678"/>
      <c r="AL13" s="643" t="s">
        <v>249</v>
      </c>
      <c r="AM13" s="644"/>
      <c r="AN13" s="644"/>
      <c r="AO13" s="679"/>
      <c r="AP13" s="637" t="s">
        <v>257</v>
      </c>
      <c r="AQ13" s="638"/>
      <c r="AR13" s="638"/>
      <c r="AS13" s="638"/>
      <c r="AT13" s="638"/>
      <c r="AU13" s="638"/>
      <c r="AV13" s="638"/>
      <c r="AW13" s="638"/>
      <c r="AX13" s="638"/>
      <c r="AY13" s="638"/>
      <c r="AZ13" s="638"/>
      <c r="BA13" s="638"/>
      <c r="BB13" s="638"/>
      <c r="BC13" s="638"/>
      <c r="BD13" s="638"/>
      <c r="BE13" s="638"/>
      <c r="BF13" s="639"/>
      <c r="BG13" s="640">
        <v>54649</v>
      </c>
      <c r="BH13" s="641"/>
      <c r="BI13" s="641"/>
      <c r="BJ13" s="641"/>
      <c r="BK13" s="641"/>
      <c r="BL13" s="641"/>
      <c r="BM13" s="641"/>
      <c r="BN13" s="642"/>
      <c r="BO13" s="677">
        <v>46.8</v>
      </c>
      <c r="BP13" s="677"/>
      <c r="BQ13" s="677"/>
      <c r="BR13" s="677"/>
      <c r="BS13" s="646" t="s">
        <v>249</v>
      </c>
      <c r="BT13" s="641"/>
      <c r="BU13" s="641"/>
      <c r="BV13" s="641"/>
      <c r="BW13" s="641"/>
      <c r="BX13" s="641"/>
      <c r="BY13" s="641"/>
      <c r="BZ13" s="641"/>
      <c r="CA13" s="641"/>
      <c r="CB13" s="684"/>
      <c r="CD13" s="673" t="s">
        <v>258</v>
      </c>
      <c r="CE13" s="674"/>
      <c r="CF13" s="674"/>
      <c r="CG13" s="674"/>
      <c r="CH13" s="674"/>
      <c r="CI13" s="674"/>
      <c r="CJ13" s="674"/>
      <c r="CK13" s="674"/>
      <c r="CL13" s="674"/>
      <c r="CM13" s="674"/>
      <c r="CN13" s="674"/>
      <c r="CO13" s="674"/>
      <c r="CP13" s="674"/>
      <c r="CQ13" s="675"/>
      <c r="CR13" s="640">
        <v>161521</v>
      </c>
      <c r="CS13" s="641"/>
      <c r="CT13" s="641"/>
      <c r="CU13" s="641"/>
      <c r="CV13" s="641"/>
      <c r="CW13" s="641"/>
      <c r="CX13" s="641"/>
      <c r="CY13" s="642"/>
      <c r="CZ13" s="677">
        <v>5.5</v>
      </c>
      <c r="DA13" s="677"/>
      <c r="DB13" s="677"/>
      <c r="DC13" s="677"/>
      <c r="DD13" s="646">
        <v>131916</v>
      </c>
      <c r="DE13" s="641"/>
      <c r="DF13" s="641"/>
      <c r="DG13" s="641"/>
      <c r="DH13" s="641"/>
      <c r="DI13" s="641"/>
      <c r="DJ13" s="641"/>
      <c r="DK13" s="641"/>
      <c r="DL13" s="641"/>
      <c r="DM13" s="641"/>
      <c r="DN13" s="641"/>
      <c r="DO13" s="641"/>
      <c r="DP13" s="642"/>
      <c r="DQ13" s="646">
        <v>67578</v>
      </c>
      <c r="DR13" s="641"/>
      <c r="DS13" s="641"/>
      <c r="DT13" s="641"/>
      <c r="DU13" s="641"/>
      <c r="DV13" s="641"/>
      <c r="DW13" s="641"/>
      <c r="DX13" s="641"/>
      <c r="DY13" s="641"/>
      <c r="DZ13" s="641"/>
      <c r="EA13" s="641"/>
      <c r="EB13" s="641"/>
      <c r="EC13" s="684"/>
    </row>
    <row r="14" spans="2:143" ht="11.25" customHeight="1" x14ac:dyDescent="0.15">
      <c r="B14" s="637" t="s">
        <v>259</v>
      </c>
      <c r="C14" s="638"/>
      <c r="D14" s="638"/>
      <c r="E14" s="638"/>
      <c r="F14" s="638"/>
      <c r="G14" s="638"/>
      <c r="H14" s="638"/>
      <c r="I14" s="638"/>
      <c r="J14" s="638"/>
      <c r="K14" s="638"/>
      <c r="L14" s="638"/>
      <c r="M14" s="638"/>
      <c r="N14" s="638"/>
      <c r="O14" s="638"/>
      <c r="P14" s="638"/>
      <c r="Q14" s="639"/>
      <c r="R14" s="640">
        <v>3953</v>
      </c>
      <c r="S14" s="641"/>
      <c r="T14" s="641"/>
      <c r="U14" s="641"/>
      <c r="V14" s="641"/>
      <c r="W14" s="641"/>
      <c r="X14" s="641"/>
      <c r="Y14" s="642"/>
      <c r="Z14" s="677">
        <v>0.1</v>
      </c>
      <c r="AA14" s="677"/>
      <c r="AB14" s="677"/>
      <c r="AC14" s="677"/>
      <c r="AD14" s="678">
        <v>3953</v>
      </c>
      <c r="AE14" s="678"/>
      <c r="AF14" s="678"/>
      <c r="AG14" s="678"/>
      <c r="AH14" s="678"/>
      <c r="AI14" s="678"/>
      <c r="AJ14" s="678"/>
      <c r="AK14" s="678"/>
      <c r="AL14" s="643">
        <v>0.3</v>
      </c>
      <c r="AM14" s="644"/>
      <c r="AN14" s="644"/>
      <c r="AO14" s="679"/>
      <c r="AP14" s="637" t="s">
        <v>260</v>
      </c>
      <c r="AQ14" s="638"/>
      <c r="AR14" s="638"/>
      <c r="AS14" s="638"/>
      <c r="AT14" s="638"/>
      <c r="AU14" s="638"/>
      <c r="AV14" s="638"/>
      <c r="AW14" s="638"/>
      <c r="AX14" s="638"/>
      <c r="AY14" s="638"/>
      <c r="AZ14" s="638"/>
      <c r="BA14" s="638"/>
      <c r="BB14" s="638"/>
      <c r="BC14" s="638"/>
      <c r="BD14" s="638"/>
      <c r="BE14" s="638"/>
      <c r="BF14" s="639"/>
      <c r="BG14" s="640">
        <v>6661</v>
      </c>
      <c r="BH14" s="641"/>
      <c r="BI14" s="641"/>
      <c r="BJ14" s="641"/>
      <c r="BK14" s="641"/>
      <c r="BL14" s="641"/>
      <c r="BM14" s="641"/>
      <c r="BN14" s="642"/>
      <c r="BO14" s="677">
        <v>5.7</v>
      </c>
      <c r="BP14" s="677"/>
      <c r="BQ14" s="677"/>
      <c r="BR14" s="677"/>
      <c r="BS14" s="646" t="s">
        <v>230</v>
      </c>
      <c r="BT14" s="641"/>
      <c r="BU14" s="641"/>
      <c r="BV14" s="641"/>
      <c r="BW14" s="641"/>
      <c r="BX14" s="641"/>
      <c r="BY14" s="641"/>
      <c r="BZ14" s="641"/>
      <c r="CA14" s="641"/>
      <c r="CB14" s="684"/>
      <c r="CD14" s="673" t="s">
        <v>261</v>
      </c>
      <c r="CE14" s="674"/>
      <c r="CF14" s="674"/>
      <c r="CG14" s="674"/>
      <c r="CH14" s="674"/>
      <c r="CI14" s="674"/>
      <c r="CJ14" s="674"/>
      <c r="CK14" s="674"/>
      <c r="CL14" s="674"/>
      <c r="CM14" s="674"/>
      <c r="CN14" s="674"/>
      <c r="CO14" s="674"/>
      <c r="CP14" s="674"/>
      <c r="CQ14" s="675"/>
      <c r="CR14" s="640">
        <v>109921</v>
      </c>
      <c r="CS14" s="641"/>
      <c r="CT14" s="641"/>
      <c r="CU14" s="641"/>
      <c r="CV14" s="641"/>
      <c r="CW14" s="641"/>
      <c r="CX14" s="641"/>
      <c r="CY14" s="642"/>
      <c r="CZ14" s="677">
        <v>3.7</v>
      </c>
      <c r="DA14" s="677"/>
      <c r="DB14" s="677"/>
      <c r="DC14" s="677"/>
      <c r="DD14" s="646">
        <v>909</v>
      </c>
      <c r="DE14" s="641"/>
      <c r="DF14" s="641"/>
      <c r="DG14" s="641"/>
      <c r="DH14" s="641"/>
      <c r="DI14" s="641"/>
      <c r="DJ14" s="641"/>
      <c r="DK14" s="641"/>
      <c r="DL14" s="641"/>
      <c r="DM14" s="641"/>
      <c r="DN14" s="641"/>
      <c r="DO14" s="641"/>
      <c r="DP14" s="642"/>
      <c r="DQ14" s="646">
        <v>91320</v>
      </c>
      <c r="DR14" s="641"/>
      <c r="DS14" s="641"/>
      <c r="DT14" s="641"/>
      <c r="DU14" s="641"/>
      <c r="DV14" s="641"/>
      <c r="DW14" s="641"/>
      <c r="DX14" s="641"/>
      <c r="DY14" s="641"/>
      <c r="DZ14" s="641"/>
      <c r="EA14" s="641"/>
      <c r="EB14" s="641"/>
      <c r="EC14" s="684"/>
    </row>
    <row r="15" spans="2:143" ht="11.25" customHeight="1" x14ac:dyDescent="0.15">
      <c r="B15" s="637" t="s">
        <v>262</v>
      </c>
      <c r="C15" s="638"/>
      <c r="D15" s="638"/>
      <c r="E15" s="638"/>
      <c r="F15" s="638"/>
      <c r="G15" s="638"/>
      <c r="H15" s="638"/>
      <c r="I15" s="638"/>
      <c r="J15" s="638"/>
      <c r="K15" s="638"/>
      <c r="L15" s="638"/>
      <c r="M15" s="638"/>
      <c r="N15" s="638"/>
      <c r="O15" s="638"/>
      <c r="P15" s="638"/>
      <c r="Q15" s="639"/>
      <c r="R15" s="640" t="s">
        <v>138</v>
      </c>
      <c r="S15" s="641"/>
      <c r="T15" s="641"/>
      <c r="U15" s="641"/>
      <c r="V15" s="641"/>
      <c r="W15" s="641"/>
      <c r="X15" s="641"/>
      <c r="Y15" s="642"/>
      <c r="Z15" s="677" t="s">
        <v>230</v>
      </c>
      <c r="AA15" s="677"/>
      <c r="AB15" s="677"/>
      <c r="AC15" s="677"/>
      <c r="AD15" s="678" t="s">
        <v>138</v>
      </c>
      <c r="AE15" s="678"/>
      <c r="AF15" s="678"/>
      <c r="AG15" s="678"/>
      <c r="AH15" s="678"/>
      <c r="AI15" s="678"/>
      <c r="AJ15" s="678"/>
      <c r="AK15" s="678"/>
      <c r="AL15" s="643" t="s">
        <v>230</v>
      </c>
      <c r="AM15" s="644"/>
      <c r="AN15" s="644"/>
      <c r="AO15" s="679"/>
      <c r="AP15" s="637" t="s">
        <v>263</v>
      </c>
      <c r="AQ15" s="638"/>
      <c r="AR15" s="638"/>
      <c r="AS15" s="638"/>
      <c r="AT15" s="638"/>
      <c r="AU15" s="638"/>
      <c r="AV15" s="638"/>
      <c r="AW15" s="638"/>
      <c r="AX15" s="638"/>
      <c r="AY15" s="638"/>
      <c r="AZ15" s="638"/>
      <c r="BA15" s="638"/>
      <c r="BB15" s="638"/>
      <c r="BC15" s="638"/>
      <c r="BD15" s="638"/>
      <c r="BE15" s="638"/>
      <c r="BF15" s="639"/>
      <c r="BG15" s="640">
        <v>5085</v>
      </c>
      <c r="BH15" s="641"/>
      <c r="BI15" s="641"/>
      <c r="BJ15" s="641"/>
      <c r="BK15" s="641"/>
      <c r="BL15" s="641"/>
      <c r="BM15" s="641"/>
      <c r="BN15" s="642"/>
      <c r="BO15" s="677">
        <v>4.4000000000000004</v>
      </c>
      <c r="BP15" s="677"/>
      <c r="BQ15" s="677"/>
      <c r="BR15" s="677"/>
      <c r="BS15" s="646" t="s">
        <v>230</v>
      </c>
      <c r="BT15" s="641"/>
      <c r="BU15" s="641"/>
      <c r="BV15" s="641"/>
      <c r="BW15" s="641"/>
      <c r="BX15" s="641"/>
      <c r="BY15" s="641"/>
      <c r="BZ15" s="641"/>
      <c r="CA15" s="641"/>
      <c r="CB15" s="684"/>
      <c r="CD15" s="673" t="s">
        <v>264</v>
      </c>
      <c r="CE15" s="674"/>
      <c r="CF15" s="674"/>
      <c r="CG15" s="674"/>
      <c r="CH15" s="674"/>
      <c r="CI15" s="674"/>
      <c r="CJ15" s="674"/>
      <c r="CK15" s="674"/>
      <c r="CL15" s="674"/>
      <c r="CM15" s="674"/>
      <c r="CN15" s="674"/>
      <c r="CO15" s="674"/>
      <c r="CP15" s="674"/>
      <c r="CQ15" s="675"/>
      <c r="CR15" s="640">
        <v>764051</v>
      </c>
      <c r="CS15" s="641"/>
      <c r="CT15" s="641"/>
      <c r="CU15" s="641"/>
      <c r="CV15" s="641"/>
      <c r="CW15" s="641"/>
      <c r="CX15" s="641"/>
      <c r="CY15" s="642"/>
      <c r="CZ15" s="677">
        <v>25.9</v>
      </c>
      <c r="DA15" s="677"/>
      <c r="DB15" s="677"/>
      <c r="DC15" s="677"/>
      <c r="DD15" s="646">
        <v>669570</v>
      </c>
      <c r="DE15" s="641"/>
      <c r="DF15" s="641"/>
      <c r="DG15" s="641"/>
      <c r="DH15" s="641"/>
      <c r="DI15" s="641"/>
      <c r="DJ15" s="641"/>
      <c r="DK15" s="641"/>
      <c r="DL15" s="641"/>
      <c r="DM15" s="641"/>
      <c r="DN15" s="641"/>
      <c r="DO15" s="641"/>
      <c r="DP15" s="642"/>
      <c r="DQ15" s="646">
        <v>87554</v>
      </c>
      <c r="DR15" s="641"/>
      <c r="DS15" s="641"/>
      <c r="DT15" s="641"/>
      <c r="DU15" s="641"/>
      <c r="DV15" s="641"/>
      <c r="DW15" s="641"/>
      <c r="DX15" s="641"/>
      <c r="DY15" s="641"/>
      <c r="DZ15" s="641"/>
      <c r="EA15" s="641"/>
      <c r="EB15" s="641"/>
      <c r="EC15" s="684"/>
    </row>
    <row r="16" spans="2:143" ht="11.25" customHeight="1" x14ac:dyDescent="0.15">
      <c r="B16" s="637" t="s">
        <v>265</v>
      </c>
      <c r="C16" s="638"/>
      <c r="D16" s="638"/>
      <c r="E16" s="638"/>
      <c r="F16" s="638"/>
      <c r="G16" s="638"/>
      <c r="H16" s="638"/>
      <c r="I16" s="638"/>
      <c r="J16" s="638"/>
      <c r="K16" s="638"/>
      <c r="L16" s="638"/>
      <c r="M16" s="638"/>
      <c r="N16" s="638"/>
      <c r="O16" s="638"/>
      <c r="P16" s="638"/>
      <c r="Q16" s="639"/>
      <c r="R16" s="640">
        <v>1371</v>
      </c>
      <c r="S16" s="641"/>
      <c r="T16" s="641"/>
      <c r="U16" s="641"/>
      <c r="V16" s="641"/>
      <c r="W16" s="641"/>
      <c r="X16" s="641"/>
      <c r="Y16" s="642"/>
      <c r="Z16" s="677">
        <v>0</v>
      </c>
      <c r="AA16" s="677"/>
      <c r="AB16" s="677"/>
      <c r="AC16" s="677"/>
      <c r="AD16" s="678">
        <v>1371</v>
      </c>
      <c r="AE16" s="678"/>
      <c r="AF16" s="678"/>
      <c r="AG16" s="678"/>
      <c r="AH16" s="678"/>
      <c r="AI16" s="678"/>
      <c r="AJ16" s="678"/>
      <c r="AK16" s="678"/>
      <c r="AL16" s="643">
        <v>0.1</v>
      </c>
      <c r="AM16" s="644"/>
      <c r="AN16" s="644"/>
      <c r="AO16" s="679"/>
      <c r="AP16" s="637" t="s">
        <v>266</v>
      </c>
      <c r="AQ16" s="638"/>
      <c r="AR16" s="638"/>
      <c r="AS16" s="638"/>
      <c r="AT16" s="638"/>
      <c r="AU16" s="638"/>
      <c r="AV16" s="638"/>
      <c r="AW16" s="638"/>
      <c r="AX16" s="638"/>
      <c r="AY16" s="638"/>
      <c r="AZ16" s="638"/>
      <c r="BA16" s="638"/>
      <c r="BB16" s="638"/>
      <c r="BC16" s="638"/>
      <c r="BD16" s="638"/>
      <c r="BE16" s="638"/>
      <c r="BF16" s="639"/>
      <c r="BG16" s="640" t="s">
        <v>230</v>
      </c>
      <c r="BH16" s="641"/>
      <c r="BI16" s="641"/>
      <c r="BJ16" s="641"/>
      <c r="BK16" s="641"/>
      <c r="BL16" s="641"/>
      <c r="BM16" s="641"/>
      <c r="BN16" s="642"/>
      <c r="BO16" s="677" t="s">
        <v>249</v>
      </c>
      <c r="BP16" s="677"/>
      <c r="BQ16" s="677"/>
      <c r="BR16" s="677"/>
      <c r="BS16" s="646" t="s">
        <v>249</v>
      </c>
      <c r="BT16" s="641"/>
      <c r="BU16" s="641"/>
      <c r="BV16" s="641"/>
      <c r="BW16" s="641"/>
      <c r="BX16" s="641"/>
      <c r="BY16" s="641"/>
      <c r="BZ16" s="641"/>
      <c r="CA16" s="641"/>
      <c r="CB16" s="684"/>
      <c r="CD16" s="673" t="s">
        <v>267</v>
      </c>
      <c r="CE16" s="674"/>
      <c r="CF16" s="674"/>
      <c r="CG16" s="674"/>
      <c r="CH16" s="674"/>
      <c r="CI16" s="674"/>
      <c r="CJ16" s="674"/>
      <c r="CK16" s="674"/>
      <c r="CL16" s="674"/>
      <c r="CM16" s="674"/>
      <c r="CN16" s="674"/>
      <c r="CO16" s="674"/>
      <c r="CP16" s="674"/>
      <c r="CQ16" s="675"/>
      <c r="CR16" s="640">
        <v>125634</v>
      </c>
      <c r="CS16" s="641"/>
      <c r="CT16" s="641"/>
      <c r="CU16" s="641"/>
      <c r="CV16" s="641"/>
      <c r="CW16" s="641"/>
      <c r="CX16" s="641"/>
      <c r="CY16" s="642"/>
      <c r="CZ16" s="677">
        <v>4.3</v>
      </c>
      <c r="DA16" s="677"/>
      <c r="DB16" s="677"/>
      <c r="DC16" s="677"/>
      <c r="DD16" s="646" t="s">
        <v>230</v>
      </c>
      <c r="DE16" s="641"/>
      <c r="DF16" s="641"/>
      <c r="DG16" s="641"/>
      <c r="DH16" s="641"/>
      <c r="DI16" s="641"/>
      <c r="DJ16" s="641"/>
      <c r="DK16" s="641"/>
      <c r="DL16" s="641"/>
      <c r="DM16" s="641"/>
      <c r="DN16" s="641"/>
      <c r="DO16" s="641"/>
      <c r="DP16" s="642"/>
      <c r="DQ16" s="646">
        <v>1263</v>
      </c>
      <c r="DR16" s="641"/>
      <c r="DS16" s="641"/>
      <c r="DT16" s="641"/>
      <c r="DU16" s="641"/>
      <c r="DV16" s="641"/>
      <c r="DW16" s="641"/>
      <c r="DX16" s="641"/>
      <c r="DY16" s="641"/>
      <c r="DZ16" s="641"/>
      <c r="EA16" s="641"/>
      <c r="EB16" s="641"/>
      <c r="EC16" s="684"/>
    </row>
    <row r="17" spans="2:133" ht="11.25" customHeight="1" x14ac:dyDescent="0.15">
      <c r="B17" s="637" t="s">
        <v>268</v>
      </c>
      <c r="C17" s="638"/>
      <c r="D17" s="638"/>
      <c r="E17" s="638"/>
      <c r="F17" s="638"/>
      <c r="G17" s="638"/>
      <c r="H17" s="638"/>
      <c r="I17" s="638"/>
      <c r="J17" s="638"/>
      <c r="K17" s="638"/>
      <c r="L17" s="638"/>
      <c r="M17" s="638"/>
      <c r="N17" s="638"/>
      <c r="O17" s="638"/>
      <c r="P17" s="638"/>
      <c r="Q17" s="639"/>
      <c r="R17" s="640">
        <v>1458</v>
      </c>
      <c r="S17" s="641"/>
      <c r="T17" s="641"/>
      <c r="U17" s="641"/>
      <c r="V17" s="641"/>
      <c r="W17" s="641"/>
      <c r="X17" s="641"/>
      <c r="Y17" s="642"/>
      <c r="Z17" s="677">
        <v>0</v>
      </c>
      <c r="AA17" s="677"/>
      <c r="AB17" s="677"/>
      <c r="AC17" s="677"/>
      <c r="AD17" s="678">
        <v>1458</v>
      </c>
      <c r="AE17" s="678"/>
      <c r="AF17" s="678"/>
      <c r="AG17" s="678"/>
      <c r="AH17" s="678"/>
      <c r="AI17" s="678"/>
      <c r="AJ17" s="678"/>
      <c r="AK17" s="678"/>
      <c r="AL17" s="643">
        <v>0.1</v>
      </c>
      <c r="AM17" s="644"/>
      <c r="AN17" s="644"/>
      <c r="AO17" s="679"/>
      <c r="AP17" s="637" t="s">
        <v>269</v>
      </c>
      <c r="AQ17" s="638"/>
      <c r="AR17" s="638"/>
      <c r="AS17" s="638"/>
      <c r="AT17" s="638"/>
      <c r="AU17" s="638"/>
      <c r="AV17" s="638"/>
      <c r="AW17" s="638"/>
      <c r="AX17" s="638"/>
      <c r="AY17" s="638"/>
      <c r="AZ17" s="638"/>
      <c r="BA17" s="638"/>
      <c r="BB17" s="638"/>
      <c r="BC17" s="638"/>
      <c r="BD17" s="638"/>
      <c r="BE17" s="638"/>
      <c r="BF17" s="639"/>
      <c r="BG17" s="640" t="s">
        <v>138</v>
      </c>
      <c r="BH17" s="641"/>
      <c r="BI17" s="641"/>
      <c r="BJ17" s="641"/>
      <c r="BK17" s="641"/>
      <c r="BL17" s="641"/>
      <c r="BM17" s="641"/>
      <c r="BN17" s="642"/>
      <c r="BO17" s="677" t="s">
        <v>230</v>
      </c>
      <c r="BP17" s="677"/>
      <c r="BQ17" s="677"/>
      <c r="BR17" s="677"/>
      <c r="BS17" s="646" t="s">
        <v>138</v>
      </c>
      <c r="BT17" s="641"/>
      <c r="BU17" s="641"/>
      <c r="BV17" s="641"/>
      <c r="BW17" s="641"/>
      <c r="BX17" s="641"/>
      <c r="BY17" s="641"/>
      <c r="BZ17" s="641"/>
      <c r="CA17" s="641"/>
      <c r="CB17" s="684"/>
      <c r="CD17" s="673" t="s">
        <v>270</v>
      </c>
      <c r="CE17" s="674"/>
      <c r="CF17" s="674"/>
      <c r="CG17" s="674"/>
      <c r="CH17" s="674"/>
      <c r="CI17" s="674"/>
      <c r="CJ17" s="674"/>
      <c r="CK17" s="674"/>
      <c r="CL17" s="674"/>
      <c r="CM17" s="674"/>
      <c r="CN17" s="674"/>
      <c r="CO17" s="674"/>
      <c r="CP17" s="674"/>
      <c r="CQ17" s="675"/>
      <c r="CR17" s="640">
        <v>213948</v>
      </c>
      <c r="CS17" s="641"/>
      <c r="CT17" s="641"/>
      <c r="CU17" s="641"/>
      <c r="CV17" s="641"/>
      <c r="CW17" s="641"/>
      <c r="CX17" s="641"/>
      <c r="CY17" s="642"/>
      <c r="CZ17" s="677">
        <v>7.2</v>
      </c>
      <c r="DA17" s="677"/>
      <c r="DB17" s="677"/>
      <c r="DC17" s="677"/>
      <c r="DD17" s="646" t="s">
        <v>249</v>
      </c>
      <c r="DE17" s="641"/>
      <c r="DF17" s="641"/>
      <c r="DG17" s="641"/>
      <c r="DH17" s="641"/>
      <c r="DI17" s="641"/>
      <c r="DJ17" s="641"/>
      <c r="DK17" s="641"/>
      <c r="DL17" s="641"/>
      <c r="DM17" s="641"/>
      <c r="DN17" s="641"/>
      <c r="DO17" s="641"/>
      <c r="DP17" s="642"/>
      <c r="DQ17" s="646">
        <v>213300</v>
      </c>
      <c r="DR17" s="641"/>
      <c r="DS17" s="641"/>
      <c r="DT17" s="641"/>
      <c r="DU17" s="641"/>
      <c r="DV17" s="641"/>
      <c r="DW17" s="641"/>
      <c r="DX17" s="641"/>
      <c r="DY17" s="641"/>
      <c r="DZ17" s="641"/>
      <c r="EA17" s="641"/>
      <c r="EB17" s="641"/>
      <c r="EC17" s="684"/>
    </row>
    <row r="18" spans="2:133" ht="11.25" customHeight="1" x14ac:dyDescent="0.15">
      <c r="B18" s="637" t="s">
        <v>271</v>
      </c>
      <c r="C18" s="638"/>
      <c r="D18" s="638"/>
      <c r="E18" s="638"/>
      <c r="F18" s="638"/>
      <c r="G18" s="638"/>
      <c r="H18" s="638"/>
      <c r="I18" s="638"/>
      <c r="J18" s="638"/>
      <c r="K18" s="638"/>
      <c r="L18" s="638"/>
      <c r="M18" s="638"/>
      <c r="N18" s="638"/>
      <c r="O18" s="638"/>
      <c r="P18" s="638"/>
      <c r="Q18" s="639"/>
      <c r="R18" s="640">
        <v>124</v>
      </c>
      <c r="S18" s="641"/>
      <c r="T18" s="641"/>
      <c r="U18" s="641"/>
      <c r="V18" s="641"/>
      <c r="W18" s="641"/>
      <c r="X18" s="641"/>
      <c r="Y18" s="642"/>
      <c r="Z18" s="677">
        <v>0</v>
      </c>
      <c r="AA18" s="677"/>
      <c r="AB18" s="677"/>
      <c r="AC18" s="677"/>
      <c r="AD18" s="678">
        <v>124</v>
      </c>
      <c r="AE18" s="678"/>
      <c r="AF18" s="678"/>
      <c r="AG18" s="678"/>
      <c r="AH18" s="678"/>
      <c r="AI18" s="678"/>
      <c r="AJ18" s="678"/>
      <c r="AK18" s="678"/>
      <c r="AL18" s="643">
        <v>0</v>
      </c>
      <c r="AM18" s="644"/>
      <c r="AN18" s="644"/>
      <c r="AO18" s="679"/>
      <c r="AP18" s="637" t="s">
        <v>272</v>
      </c>
      <c r="AQ18" s="638"/>
      <c r="AR18" s="638"/>
      <c r="AS18" s="638"/>
      <c r="AT18" s="638"/>
      <c r="AU18" s="638"/>
      <c r="AV18" s="638"/>
      <c r="AW18" s="638"/>
      <c r="AX18" s="638"/>
      <c r="AY18" s="638"/>
      <c r="AZ18" s="638"/>
      <c r="BA18" s="638"/>
      <c r="BB18" s="638"/>
      <c r="BC18" s="638"/>
      <c r="BD18" s="638"/>
      <c r="BE18" s="638"/>
      <c r="BF18" s="639"/>
      <c r="BG18" s="640" t="s">
        <v>230</v>
      </c>
      <c r="BH18" s="641"/>
      <c r="BI18" s="641"/>
      <c r="BJ18" s="641"/>
      <c r="BK18" s="641"/>
      <c r="BL18" s="641"/>
      <c r="BM18" s="641"/>
      <c r="BN18" s="642"/>
      <c r="BO18" s="677" t="s">
        <v>138</v>
      </c>
      <c r="BP18" s="677"/>
      <c r="BQ18" s="677"/>
      <c r="BR18" s="677"/>
      <c r="BS18" s="646" t="s">
        <v>230</v>
      </c>
      <c r="BT18" s="641"/>
      <c r="BU18" s="641"/>
      <c r="BV18" s="641"/>
      <c r="BW18" s="641"/>
      <c r="BX18" s="641"/>
      <c r="BY18" s="641"/>
      <c r="BZ18" s="641"/>
      <c r="CA18" s="641"/>
      <c r="CB18" s="684"/>
      <c r="CD18" s="673" t="s">
        <v>273</v>
      </c>
      <c r="CE18" s="674"/>
      <c r="CF18" s="674"/>
      <c r="CG18" s="674"/>
      <c r="CH18" s="674"/>
      <c r="CI18" s="674"/>
      <c r="CJ18" s="674"/>
      <c r="CK18" s="674"/>
      <c r="CL18" s="674"/>
      <c r="CM18" s="674"/>
      <c r="CN18" s="674"/>
      <c r="CO18" s="674"/>
      <c r="CP18" s="674"/>
      <c r="CQ18" s="675"/>
      <c r="CR18" s="640" t="s">
        <v>230</v>
      </c>
      <c r="CS18" s="641"/>
      <c r="CT18" s="641"/>
      <c r="CU18" s="641"/>
      <c r="CV18" s="641"/>
      <c r="CW18" s="641"/>
      <c r="CX18" s="641"/>
      <c r="CY18" s="642"/>
      <c r="CZ18" s="677" t="s">
        <v>138</v>
      </c>
      <c r="DA18" s="677"/>
      <c r="DB18" s="677"/>
      <c r="DC18" s="677"/>
      <c r="DD18" s="646" t="s">
        <v>249</v>
      </c>
      <c r="DE18" s="641"/>
      <c r="DF18" s="641"/>
      <c r="DG18" s="641"/>
      <c r="DH18" s="641"/>
      <c r="DI18" s="641"/>
      <c r="DJ18" s="641"/>
      <c r="DK18" s="641"/>
      <c r="DL18" s="641"/>
      <c r="DM18" s="641"/>
      <c r="DN18" s="641"/>
      <c r="DO18" s="641"/>
      <c r="DP18" s="642"/>
      <c r="DQ18" s="646" t="s">
        <v>138</v>
      </c>
      <c r="DR18" s="641"/>
      <c r="DS18" s="641"/>
      <c r="DT18" s="641"/>
      <c r="DU18" s="641"/>
      <c r="DV18" s="641"/>
      <c r="DW18" s="641"/>
      <c r="DX18" s="641"/>
      <c r="DY18" s="641"/>
      <c r="DZ18" s="641"/>
      <c r="EA18" s="641"/>
      <c r="EB18" s="641"/>
      <c r="EC18" s="684"/>
    </row>
    <row r="19" spans="2:133" ht="11.25" customHeight="1" x14ac:dyDescent="0.15">
      <c r="B19" s="637" t="s">
        <v>274</v>
      </c>
      <c r="C19" s="638"/>
      <c r="D19" s="638"/>
      <c r="E19" s="638"/>
      <c r="F19" s="638"/>
      <c r="G19" s="638"/>
      <c r="H19" s="638"/>
      <c r="I19" s="638"/>
      <c r="J19" s="638"/>
      <c r="K19" s="638"/>
      <c r="L19" s="638"/>
      <c r="M19" s="638"/>
      <c r="N19" s="638"/>
      <c r="O19" s="638"/>
      <c r="P19" s="638"/>
      <c r="Q19" s="639"/>
      <c r="R19" s="640">
        <v>593</v>
      </c>
      <c r="S19" s="641"/>
      <c r="T19" s="641"/>
      <c r="U19" s="641"/>
      <c r="V19" s="641"/>
      <c r="W19" s="641"/>
      <c r="X19" s="641"/>
      <c r="Y19" s="642"/>
      <c r="Z19" s="677">
        <v>0</v>
      </c>
      <c r="AA19" s="677"/>
      <c r="AB19" s="677"/>
      <c r="AC19" s="677"/>
      <c r="AD19" s="678">
        <v>593</v>
      </c>
      <c r="AE19" s="678"/>
      <c r="AF19" s="678"/>
      <c r="AG19" s="678"/>
      <c r="AH19" s="678"/>
      <c r="AI19" s="678"/>
      <c r="AJ19" s="678"/>
      <c r="AK19" s="678"/>
      <c r="AL19" s="643">
        <v>0.1</v>
      </c>
      <c r="AM19" s="644"/>
      <c r="AN19" s="644"/>
      <c r="AO19" s="679"/>
      <c r="AP19" s="637" t="s">
        <v>275</v>
      </c>
      <c r="AQ19" s="638"/>
      <c r="AR19" s="638"/>
      <c r="AS19" s="638"/>
      <c r="AT19" s="638"/>
      <c r="AU19" s="638"/>
      <c r="AV19" s="638"/>
      <c r="AW19" s="638"/>
      <c r="AX19" s="638"/>
      <c r="AY19" s="638"/>
      <c r="AZ19" s="638"/>
      <c r="BA19" s="638"/>
      <c r="BB19" s="638"/>
      <c r="BC19" s="638"/>
      <c r="BD19" s="638"/>
      <c r="BE19" s="638"/>
      <c r="BF19" s="639"/>
      <c r="BG19" s="640" t="s">
        <v>230</v>
      </c>
      <c r="BH19" s="641"/>
      <c r="BI19" s="641"/>
      <c r="BJ19" s="641"/>
      <c r="BK19" s="641"/>
      <c r="BL19" s="641"/>
      <c r="BM19" s="641"/>
      <c r="BN19" s="642"/>
      <c r="BO19" s="677" t="s">
        <v>230</v>
      </c>
      <c r="BP19" s="677"/>
      <c r="BQ19" s="677"/>
      <c r="BR19" s="677"/>
      <c r="BS19" s="646" t="s">
        <v>230</v>
      </c>
      <c r="BT19" s="641"/>
      <c r="BU19" s="641"/>
      <c r="BV19" s="641"/>
      <c r="BW19" s="641"/>
      <c r="BX19" s="641"/>
      <c r="BY19" s="641"/>
      <c r="BZ19" s="641"/>
      <c r="CA19" s="641"/>
      <c r="CB19" s="684"/>
      <c r="CD19" s="673" t="s">
        <v>276</v>
      </c>
      <c r="CE19" s="674"/>
      <c r="CF19" s="674"/>
      <c r="CG19" s="674"/>
      <c r="CH19" s="674"/>
      <c r="CI19" s="674"/>
      <c r="CJ19" s="674"/>
      <c r="CK19" s="674"/>
      <c r="CL19" s="674"/>
      <c r="CM19" s="674"/>
      <c r="CN19" s="674"/>
      <c r="CO19" s="674"/>
      <c r="CP19" s="674"/>
      <c r="CQ19" s="675"/>
      <c r="CR19" s="640" t="s">
        <v>230</v>
      </c>
      <c r="CS19" s="641"/>
      <c r="CT19" s="641"/>
      <c r="CU19" s="641"/>
      <c r="CV19" s="641"/>
      <c r="CW19" s="641"/>
      <c r="CX19" s="641"/>
      <c r="CY19" s="642"/>
      <c r="CZ19" s="677" t="s">
        <v>138</v>
      </c>
      <c r="DA19" s="677"/>
      <c r="DB19" s="677"/>
      <c r="DC19" s="677"/>
      <c r="DD19" s="646" t="s">
        <v>138</v>
      </c>
      <c r="DE19" s="641"/>
      <c r="DF19" s="641"/>
      <c r="DG19" s="641"/>
      <c r="DH19" s="641"/>
      <c r="DI19" s="641"/>
      <c r="DJ19" s="641"/>
      <c r="DK19" s="641"/>
      <c r="DL19" s="641"/>
      <c r="DM19" s="641"/>
      <c r="DN19" s="641"/>
      <c r="DO19" s="641"/>
      <c r="DP19" s="642"/>
      <c r="DQ19" s="646" t="s">
        <v>249</v>
      </c>
      <c r="DR19" s="641"/>
      <c r="DS19" s="641"/>
      <c r="DT19" s="641"/>
      <c r="DU19" s="641"/>
      <c r="DV19" s="641"/>
      <c r="DW19" s="641"/>
      <c r="DX19" s="641"/>
      <c r="DY19" s="641"/>
      <c r="DZ19" s="641"/>
      <c r="EA19" s="641"/>
      <c r="EB19" s="641"/>
      <c r="EC19" s="684"/>
    </row>
    <row r="20" spans="2:133" ht="11.25" customHeight="1" x14ac:dyDescent="0.15">
      <c r="B20" s="637" t="s">
        <v>277</v>
      </c>
      <c r="C20" s="638"/>
      <c r="D20" s="638"/>
      <c r="E20" s="638"/>
      <c r="F20" s="638"/>
      <c r="G20" s="638"/>
      <c r="H20" s="638"/>
      <c r="I20" s="638"/>
      <c r="J20" s="638"/>
      <c r="K20" s="638"/>
      <c r="L20" s="638"/>
      <c r="M20" s="638"/>
      <c r="N20" s="638"/>
      <c r="O20" s="638"/>
      <c r="P20" s="638"/>
      <c r="Q20" s="639"/>
      <c r="R20" s="640">
        <v>40</v>
      </c>
      <c r="S20" s="641"/>
      <c r="T20" s="641"/>
      <c r="U20" s="641"/>
      <c r="V20" s="641"/>
      <c r="W20" s="641"/>
      <c r="X20" s="641"/>
      <c r="Y20" s="642"/>
      <c r="Z20" s="677">
        <v>0</v>
      </c>
      <c r="AA20" s="677"/>
      <c r="AB20" s="677"/>
      <c r="AC20" s="677"/>
      <c r="AD20" s="678">
        <v>40</v>
      </c>
      <c r="AE20" s="678"/>
      <c r="AF20" s="678"/>
      <c r="AG20" s="678"/>
      <c r="AH20" s="678"/>
      <c r="AI20" s="678"/>
      <c r="AJ20" s="678"/>
      <c r="AK20" s="678"/>
      <c r="AL20" s="643">
        <v>0</v>
      </c>
      <c r="AM20" s="644"/>
      <c r="AN20" s="644"/>
      <c r="AO20" s="679"/>
      <c r="AP20" s="637" t="s">
        <v>278</v>
      </c>
      <c r="AQ20" s="638"/>
      <c r="AR20" s="638"/>
      <c r="AS20" s="638"/>
      <c r="AT20" s="638"/>
      <c r="AU20" s="638"/>
      <c r="AV20" s="638"/>
      <c r="AW20" s="638"/>
      <c r="AX20" s="638"/>
      <c r="AY20" s="638"/>
      <c r="AZ20" s="638"/>
      <c r="BA20" s="638"/>
      <c r="BB20" s="638"/>
      <c r="BC20" s="638"/>
      <c r="BD20" s="638"/>
      <c r="BE20" s="638"/>
      <c r="BF20" s="639"/>
      <c r="BG20" s="640" t="s">
        <v>249</v>
      </c>
      <c r="BH20" s="641"/>
      <c r="BI20" s="641"/>
      <c r="BJ20" s="641"/>
      <c r="BK20" s="641"/>
      <c r="BL20" s="641"/>
      <c r="BM20" s="641"/>
      <c r="BN20" s="642"/>
      <c r="BO20" s="677" t="s">
        <v>230</v>
      </c>
      <c r="BP20" s="677"/>
      <c r="BQ20" s="677"/>
      <c r="BR20" s="677"/>
      <c r="BS20" s="646" t="s">
        <v>230</v>
      </c>
      <c r="BT20" s="641"/>
      <c r="BU20" s="641"/>
      <c r="BV20" s="641"/>
      <c r="BW20" s="641"/>
      <c r="BX20" s="641"/>
      <c r="BY20" s="641"/>
      <c r="BZ20" s="641"/>
      <c r="CA20" s="641"/>
      <c r="CB20" s="684"/>
      <c r="CD20" s="673" t="s">
        <v>279</v>
      </c>
      <c r="CE20" s="674"/>
      <c r="CF20" s="674"/>
      <c r="CG20" s="674"/>
      <c r="CH20" s="674"/>
      <c r="CI20" s="674"/>
      <c r="CJ20" s="674"/>
      <c r="CK20" s="674"/>
      <c r="CL20" s="674"/>
      <c r="CM20" s="674"/>
      <c r="CN20" s="674"/>
      <c r="CO20" s="674"/>
      <c r="CP20" s="674"/>
      <c r="CQ20" s="675"/>
      <c r="CR20" s="640">
        <v>2953572</v>
      </c>
      <c r="CS20" s="641"/>
      <c r="CT20" s="641"/>
      <c r="CU20" s="641"/>
      <c r="CV20" s="641"/>
      <c r="CW20" s="641"/>
      <c r="CX20" s="641"/>
      <c r="CY20" s="642"/>
      <c r="CZ20" s="677">
        <v>100</v>
      </c>
      <c r="DA20" s="677"/>
      <c r="DB20" s="677"/>
      <c r="DC20" s="677"/>
      <c r="DD20" s="646">
        <v>1246389</v>
      </c>
      <c r="DE20" s="641"/>
      <c r="DF20" s="641"/>
      <c r="DG20" s="641"/>
      <c r="DH20" s="641"/>
      <c r="DI20" s="641"/>
      <c r="DJ20" s="641"/>
      <c r="DK20" s="641"/>
      <c r="DL20" s="641"/>
      <c r="DM20" s="641"/>
      <c r="DN20" s="641"/>
      <c r="DO20" s="641"/>
      <c r="DP20" s="642"/>
      <c r="DQ20" s="646">
        <v>1310211</v>
      </c>
      <c r="DR20" s="641"/>
      <c r="DS20" s="641"/>
      <c r="DT20" s="641"/>
      <c r="DU20" s="641"/>
      <c r="DV20" s="641"/>
      <c r="DW20" s="641"/>
      <c r="DX20" s="641"/>
      <c r="DY20" s="641"/>
      <c r="DZ20" s="641"/>
      <c r="EA20" s="641"/>
      <c r="EB20" s="641"/>
      <c r="EC20" s="684"/>
    </row>
    <row r="21" spans="2:133" ht="11.25" customHeight="1" x14ac:dyDescent="0.15">
      <c r="B21" s="637" t="s">
        <v>280</v>
      </c>
      <c r="C21" s="638"/>
      <c r="D21" s="638"/>
      <c r="E21" s="638"/>
      <c r="F21" s="638"/>
      <c r="G21" s="638"/>
      <c r="H21" s="638"/>
      <c r="I21" s="638"/>
      <c r="J21" s="638"/>
      <c r="K21" s="638"/>
      <c r="L21" s="638"/>
      <c r="M21" s="638"/>
      <c r="N21" s="638"/>
      <c r="O21" s="638"/>
      <c r="P21" s="638"/>
      <c r="Q21" s="639"/>
      <c r="R21" s="640">
        <v>701</v>
      </c>
      <c r="S21" s="641"/>
      <c r="T21" s="641"/>
      <c r="U21" s="641"/>
      <c r="V21" s="641"/>
      <c r="W21" s="641"/>
      <c r="X21" s="641"/>
      <c r="Y21" s="642"/>
      <c r="Z21" s="677">
        <v>0</v>
      </c>
      <c r="AA21" s="677"/>
      <c r="AB21" s="677"/>
      <c r="AC21" s="677"/>
      <c r="AD21" s="678">
        <v>701</v>
      </c>
      <c r="AE21" s="678"/>
      <c r="AF21" s="678"/>
      <c r="AG21" s="678"/>
      <c r="AH21" s="678"/>
      <c r="AI21" s="678"/>
      <c r="AJ21" s="678"/>
      <c r="AK21" s="678"/>
      <c r="AL21" s="643">
        <v>0.1</v>
      </c>
      <c r="AM21" s="644"/>
      <c r="AN21" s="644"/>
      <c r="AO21" s="679"/>
      <c r="AP21" s="735" t="s">
        <v>281</v>
      </c>
      <c r="AQ21" s="742"/>
      <c r="AR21" s="742"/>
      <c r="AS21" s="742"/>
      <c r="AT21" s="742"/>
      <c r="AU21" s="742"/>
      <c r="AV21" s="742"/>
      <c r="AW21" s="742"/>
      <c r="AX21" s="742"/>
      <c r="AY21" s="742"/>
      <c r="AZ21" s="742"/>
      <c r="BA21" s="742"/>
      <c r="BB21" s="742"/>
      <c r="BC21" s="742"/>
      <c r="BD21" s="742"/>
      <c r="BE21" s="742"/>
      <c r="BF21" s="737"/>
      <c r="BG21" s="640" t="s">
        <v>138</v>
      </c>
      <c r="BH21" s="641"/>
      <c r="BI21" s="641"/>
      <c r="BJ21" s="641"/>
      <c r="BK21" s="641"/>
      <c r="BL21" s="641"/>
      <c r="BM21" s="641"/>
      <c r="BN21" s="642"/>
      <c r="BO21" s="677" t="s">
        <v>230</v>
      </c>
      <c r="BP21" s="677"/>
      <c r="BQ21" s="677"/>
      <c r="BR21" s="677"/>
      <c r="BS21" s="646" t="s">
        <v>138</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282</v>
      </c>
      <c r="C22" s="638"/>
      <c r="D22" s="638"/>
      <c r="E22" s="638"/>
      <c r="F22" s="638"/>
      <c r="G22" s="638"/>
      <c r="H22" s="638"/>
      <c r="I22" s="638"/>
      <c r="J22" s="638"/>
      <c r="K22" s="638"/>
      <c r="L22" s="638"/>
      <c r="M22" s="638"/>
      <c r="N22" s="638"/>
      <c r="O22" s="638"/>
      <c r="P22" s="638"/>
      <c r="Q22" s="639"/>
      <c r="R22" s="640">
        <v>1124568</v>
      </c>
      <c r="S22" s="641"/>
      <c r="T22" s="641"/>
      <c r="U22" s="641"/>
      <c r="V22" s="641"/>
      <c r="W22" s="641"/>
      <c r="X22" s="641"/>
      <c r="Y22" s="642"/>
      <c r="Z22" s="677">
        <v>37.1</v>
      </c>
      <c r="AA22" s="677"/>
      <c r="AB22" s="677"/>
      <c r="AC22" s="677"/>
      <c r="AD22" s="678">
        <v>959024</v>
      </c>
      <c r="AE22" s="678"/>
      <c r="AF22" s="678"/>
      <c r="AG22" s="678"/>
      <c r="AH22" s="678"/>
      <c r="AI22" s="678"/>
      <c r="AJ22" s="678"/>
      <c r="AK22" s="678"/>
      <c r="AL22" s="643">
        <v>83.8</v>
      </c>
      <c r="AM22" s="644"/>
      <c r="AN22" s="644"/>
      <c r="AO22" s="679"/>
      <c r="AP22" s="735" t="s">
        <v>283</v>
      </c>
      <c r="AQ22" s="742"/>
      <c r="AR22" s="742"/>
      <c r="AS22" s="742"/>
      <c r="AT22" s="742"/>
      <c r="AU22" s="742"/>
      <c r="AV22" s="742"/>
      <c r="AW22" s="742"/>
      <c r="AX22" s="742"/>
      <c r="AY22" s="742"/>
      <c r="AZ22" s="742"/>
      <c r="BA22" s="742"/>
      <c r="BB22" s="742"/>
      <c r="BC22" s="742"/>
      <c r="BD22" s="742"/>
      <c r="BE22" s="742"/>
      <c r="BF22" s="737"/>
      <c r="BG22" s="640" t="s">
        <v>230</v>
      </c>
      <c r="BH22" s="641"/>
      <c r="BI22" s="641"/>
      <c r="BJ22" s="641"/>
      <c r="BK22" s="641"/>
      <c r="BL22" s="641"/>
      <c r="BM22" s="641"/>
      <c r="BN22" s="642"/>
      <c r="BO22" s="677" t="s">
        <v>249</v>
      </c>
      <c r="BP22" s="677"/>
      <c r="BQ22" s="677"/>
      <c r="BR22" s="677"/>
      <c r="BS22" s="646" t="s">
        <v>230</v>
      </c>
      <c r="BT22" s="641"/>
      <c r="BU22" s="641"/>
      <c r="BV22" s="641"/>
      <c r="BW22" s="641"/>
      <c r="BX22" s="641"/>
      <c r="BY22" s="641"/>
      <c r="BZ22" s="641"/>
      <c r="CA22" s="641"/>
      <c r="CB22" s="684"/>
      <c r="CD22" s="744" t="s">
        <v>284</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285</v>
      </c>
      <c r="C23" s="638"/>
      <c r="D23" s="638"/>
      <c r="E23" s="638"/>
      <c r="F23" s="638"/>
      <c r="G23" s="638"/>
      <c r="H23" s="638"/>
      <c r="I23" s="638"/>
      <c r="J23" s="638"/>
      <c r="K23" s="638"/>
      <c r="L23" s="638"/>
      <c r="M23" s="638"/>
      <c r="N23" s="638"/>
      <c r="O23" s="638"/>
      <c r="P23" s="638"/>
      <c r="Q23" s="639"/>
      <c r="R23" s="640">
        <v>959024</v>
      </c>
      <c r="S23" s="641"/>
      <c r="T23" s="641"/>
      <c r="U23" s="641"/>
      <c r="V23" s="641"/>
      <c r="W23" s="641"/>
      <c r="X23" s="641"/>
      <c r="Y23" s="642"/>
      <c r="Z23" s="677">
        <v>31.7</v>
      </c>
      <c r="AA23" s="677"/>
      <c r="AB23" s="677"/>
      <c r="AC23" s="677"/>
      <c r="AD23" s="678">
        <v>959024</v>
      </c>
      <c r="AE23" s="678"/>
      <c r="AF23" s="678"/>
      <c r="AG23" s="678"/>
      <c r="AH23" s="678"/>
      <c r="AI23" s="678"/>
      <c r="AJ23" s="678"/>
      <c r="AK23" s="678"/>
      <c r="AL23" s="643">
        <v>83.8</v>
      </c>
      <c r="AM23" s="644"/>
      <c r="AN23" s="644"/>
      <c r="AO23" s="679"/>
      <c r="AP23" s="735" t="s">
        <v>286</v>
      </c>
      <c r="AQ23" s="742"/>
      <c r="AR23" s="742"/>
      <c r="AS23" s="742"/>
      <c r="AT23" s="742"/>
      <c r="AU23" s="742"/>
      <c r="AV23" s="742"/>
      <c r="AW23" s="742"/>
      <c r="AX23" s="742"/>
      <c r="AY23" s="742"/>
      <c r="AZ23" s="742"/>
      <c r="BA23" s="742"/>
      <c r="BB23" s="742"/>
      <c r="BC23" s="742"/>
      <c r="BD23" s="742"/>
      <c r="BE23" s="742"/>
      <c r="BF23" s="737"/>
      <c r="BG23" s="640" t="s">
        <v>249</v>
      </c>
      <c r="BH23" s="641"/>
      <c r="BI23" s="641"/>
      <c r="BJ23" s="641"/>
      <c r="BK23" s="641"/>
      <c r="BL23" s="641"/>
      <c r="BM23" s="641"/>
      <c r="BN23" s="642"/>
      <c r="BO23" s="677" t="s">
        <v>138</v>
      </c>
      <c r="BP23" s="677"/>
      <c r="BQ23" s="677"/>
      <c r="BR23" s="677"/>
      <c r="BS23" s="646" t="s">
        <v>138</v>
      </c>
      <c r="BT23" s="641"/>
      <c r="BU23" s="641"/>
      <c r="BV23" s="641"/>
      <c r="BW23" s="641"/>
      <c r="BX23" s="641"/>
      <c r="BY23" s="641"/>
      <c r="BZ23" s="641"/>
      <c r="CA23" s="641"/>
      <c r="CB23" s="684"/>
      <c r="CD23" s="744" t="s">
        <v>224</v>
      </c>
      <c r="CE23" s="745"/>
      <c r="CF23" s="745"/>
      <c r="CG23" s="745"/>
      <c r="CH23" s="745"/>
      <c r="CI23" s="745"/>
      <c r="CJ23" s="745"/>
      <c r="CK23" s="745"/>
      <c r="CL23" s="745"/>
      <c r="CM23" s="745"/>
      <c r="CN23" s="745"/>
      <c r="CO23" s="745"/>
      <c r="CP23" s="745"/>
      <c r="CQ23" s="746"/>
      <c r="CR23" s="744" t="s">
        <v>287</v>
      </c>
      <c r="CS23" s="745"/>
      <c r="CT23" s="745"/>
      <c r="CU23" s="745"/>
      <c r="CV23" s="745"/>
      <c r="CW23" s="745"/>
      <c r="CX23" s="745"/>
      <c r="CY23" s="746"/>
      <c r="CZ23" s="744" t="s">
        <v>288</v>
      </c>
      <c r="DA23" s="745"/>
      <c r="DB23" s="745"/>
      <c r="DC23" s="746"/>
      <c r="DD23" s="744" t="s">
        <v>289</v>
      </c>
      <c r="DE23" s="745"/>
      <c r="DF23" s="745"/>
      <c r="DG23" s="745"/>
      <c r="DH23" s="745"/>
      <c r="DI23" s="745"/>
      <c r="DJ23" s="745"/>
      <c r="DK23" s="746"/>
      <c r="DL23" s="753" t="s">
        <v>290</v>
      </c>
      <c r="DM23" s="754"/>
      <c r="DN23" s="754"/>
      <c r="DO23" s="754"/>
      <c r="DP23" s="754"/>
      <c r="DQ23" s="754"/>
      <c r="DR23" s="754"/>
      <c r="DS23" s="754"/>
      <c r="DT23" s="754"/>
      <c r="DU23" s="754"/>
      <c r="DV23" s="755"/>
      <c r="DW23" s="744" t="s">
        <v>291</v>
      </c>
      <c r="DX23" s="745"/>
      <c r="DY23" s="745"/>
      <c r="DZ23" s="745"/>
      <c r="EA23" s="745"/>
      <c r="EB23" s="745"/>
      <c r="EC23" s="746"/>
    </row>
    <row r="24" spans="2:133" ht="11.25" customHeight="1" x14ac:dyDescent="0.15">
      <c r="B24" s="637" t="s">
        <v>292</v>
      </c>
      <c r="C24" s="638"/>
      <c r="D24" s="638"/>
      <c r="E24" s="638"/>
      <c r="F24" s="638"/>
      <c r="G24" s="638"/>
      <c r="H24" s="638"/>
      <c r="I24" s="638"/>
      <c r="J24" s="638"/>
      <c r="K24" s="638"/>
      <c r="L24" s="638"/>
      <c r="M24" s="638"/>
      <c r="N24" s="638"/>
      <c r="O24" s="638"/>
      <c r="P24" s="638"/>
      <c r="Q24" s="639"/>
      <c r="R24" s="640">
        <v>165544</v>
      </c>
      <c r="S24" s="641"/>
      <c r="T24" s="641"/>
      <c r="U24" s="641"/>
      <c r="V24" s="641"/>
      <c r="W24" s="641"/>
      <c r="X24" s="641"/>
      <c r="Y24" s="642"/>
      <c r="Z24" s="677">
        <v>5.5</v>
      </c>
      <c r="AA24" s="677"/>
      <c r="AB24" s="677"/>
      <c r="AC24" s="677"/>
      <c r="AD24" s="678" t="s">
        <v>230</v>
      </c>
      <c r="AE24" s="678"/>
      <c r="AF24" s="678"/>
      <c r="AG24" s="678"/>
      <c r="AH24" s="678"/>
      <c r="AI24" s="678"/>
      <c r="AJ24" s="678"/>
      <c r="AK24" s="678"/>
      <c r="AL24" s="643" t="s">
        <v>230</v>
      </c>
      <c r="AM24" s="644"/>
      <c r="AN24" s="644"/>
      <c r="AO24" s="679"/>
      <c r="AP24" s="735" t="s">
        <v>293</v>
      </c>
      <c r="AQ24" s="742"/>
      <c r="AR24" s="742"/>
      <c r="AS24" s="742"/>
      <c r="AT24" s="742"/>
      <c r="AU24" s="742"/>
      <c r="AV24" s="742"/>
      <c r="AW24" s="742"/>
      <c r="AX24" s="742"/>
      <c r="AY24" s="742"/>
      <c r="AZ24" s="742"/>
      <c r="BA24" s="742"/>
      <c r="BB24" s="742"/>
      <c r="BC24" s="742"/>
      <c r="BD24" s="742"/>
      <c r="BE24" s="742"/>
      <c r="BF24" s="737"/>
      <c r="BG24" s="640" t="s">
        <v>138</v>
      </c>
      <c r="BH24" s="641"/>
      <c r="BI24" s="641"/>
      <c r="BJ24" s="641"/>
      <c r="BK24" s="641"/>
      <c r="BL24" s="641"/>
      <c r="BM24" s="641"/>
      <c r="BN24" s="642"/>
      <c r="BO24" s="677" t="s">
        <v>230</v>
      </c>
      <c r="BP24" s="677"/>
      <c r="BQ24" s="677"/>
      <c r="BR24" s="677"/>
      <c r="BS24" s="646" t="s">
        <v>138</v>
      </c>
      <c r="BT24" s="641"/>
      <c r="BU24" s="641"/>
      <c r="BV24" s="641"/>
      <c r="BW24" s="641"/>
      <c r="BX24" s="641"/>
      <c r="BY24" s="641"/>
      <c r="BZ24" s="641"/>
      <c r="CA24" s="641"/>
      <c r="CB24" s="684"/>
      <c r="CD24" s="698" t="s">
        <v>294</v>
      </c>
      <c r="CE24" s="699"/>
      <c r="CF24" s="699"/>
      <c r="CG24" s="699"/>
      <c r="CH24" s="699"/>
      <c r="CI24" s="699"/>
      <c r="CJ24" s="699"/>
      <c r="CK24" s="699"/>
      <c r="CL24" s="699"/>
      <c r="CM24" s="699"/>
      <c r="CN24" s="699"/>
      <c r="CO24" s="699"/>
      <c r="CP24" s="699"/>
      <c r="CQ24" s="700"/>
      <c r="CR24" s="695">
        <v>713553</v>
      </c>
      <c r="CS24" s="696"/>
      <c r="CT24" s="696"/>
      <c r="CU24" s="696"/>
      <c r="CV24" s="696"/>
      <c r="CW24" s="696"/>
      <c r="CX24" s="696"/>
      <c r="CY24" s="739"/>
      <c r="CZ24" s="740">
        <v>24.2</v>
      </c>
      <c r="DA24" s="713"/>
      <c r="DB24" s="713"/>
      <c r="DC24" s="743"/>
      <c r="DD24" s="738">
        <v>607947</v>
      </c>
      <c r="DE24" s="696"/>
      <c r="DF24" s="696"/>
      <c r="DG24" s="696"/>
      <c r="DH24" s="696"/>
      <c r="DI24" s="696"/>
      <c r="DJ24" s="696"/>
      <c r="DK24" s="739"/>
      <c r="DL24" s="738">
        <v>575623</v>
      </c>
      <c r="DM24" s="696"/>
      <c r="DN24" s="696"/>
      <c r="DO24" s="696"/>
      <c r="DP24" s="696"/>
      <c r="DQ24" s="696"/>
      <c r="DR24" s="696"/>
      <c r="DS24" s="696"/>
      <c r="DT24" s="696"/>
      <c r="DU24" s="696"/>
      <c r="DV24" s="739"/>
      <c r="DW24" s="740">
        <v>49</v>
      </c>
      <c r="DX24" s="713"/>
      <c r="DY24" s="713"/>
      <c r="DZ24" s="713"/>
      <c r="EA24" s="713"/>
      <c r="EB24" s="713"/>
      <c r="EC24" s="741"/>
    </row>
    <row r="25" spans="2:133" ht="11.25" customHeight="1" x14ac:dyDescent="0.15">
      <c r="B25" s="637" t="s">
        <v>295</v>
      </c>
      <c r="C25" s="638"/>
      <c r="D25" s="638"/>
      <c r="E25" s="638"/>
      <c r="F25" s="638"/>
      <c r="G25" s="638"/>
      <c r="H25" s="638"/>
      <c r="I25" s="638"/>
      <c r="J25" s="638"/>
      <c r="K25" s="638"/>
      <c r="L25" s="638"/>
      <c r="M25" s="638"/>
      <c r="N25" s="638"/>
      <c r="O25" s="638"/>
      <c r="P25" s="638"/>
      <c r="Q25" s="639"/>
      <c r="R25" s="640" t="s">
        <v>249</v>
      </c>
      <c r="S25" s="641"/>
      <c r="T25" s="641"/>
      <c r="U25" s="641"/>
      <c r="V25" s="641"/>
      <c r="W25" s="641"/>
      <c r="X25" s="641"/>
      <c r="Y25" s="642"/>
      <c r="Z25" s="677" t="s">
        <v>138</v>
      </c>
      <c r="AA25" s="677"/>
      <c r="AB25" s="677"/>
      <c r="AC25" s="677"/>
      <c r="AD25" s="678" t="s">
        <v>230</v>
      </c>
      <c r="AE25" s="678"/>
      <c r="AF25" s="678"/>
      <c r="AG25" s="678"/>
      <c r="AH25" s="678"/>
      <c r="AI25" s="678"/>
      <c r="AJ25" s="678"/>
      <c r="AK25" s="678"/>
      <c r="AL25" s="643" t="s">
        <v>138</v>
      </c>
      <c r="AM25" s="644"/>
      <c r="AN25" s="644"/>
      <c r="AO25" s="679"/>
      <c r="AP25" s="735" t="s">
        <v>296</v>
      </c>
      <c r="AQ25" s="742"/>
      <c r="AR25" s="742"/>
      <c r="AS25" s="742"/>
      <c r="AT25" s="742"/>
      <c r="AU25" s="742"/>
      <c r="AV25" s="742"/>
      <c r="AW25" s="742"/>
      <c r="AX25" s="742"/>
      <c r="AY25" s="742"/>
      <c r="AZ25" s="742"/>
      <c r="BA25" s="742"/>
      <c r="BB25" s="742"/>
      <c r="BC25" s="742"/>
      <c r="BD25" s="742"/>
      <c r="BE25" s="742"/>
      <c r="BF25" s="737"/>
      <c r="BG25" s="640" t="s">
        <v>138</v>
      </c>
      <c r="BH25" s="641"/>
      <c r="BI25" s="641"/>
      <c r="BJ25" s="641"/>
      <c r="BK25" s="641"/>
      <c r="BL25" s="641"/>
      <c r="BM25" s="641"/>
      <c r="BN25" s="642"/>
      <c r="BO25" s="677" t="s">
        <v>230</v>
      </c>
      <c r="BP25" s="677"/>
      <c r="BQ25" s="677"/>
      <c r="BR25" s="677"/>
      <c r="BS25" s="646" t="s">
        <v>230</v>
      </c>
      <c r="BT25" s="641"/>
      <c r="BU25" s="641"/>
      <c r="BV25" s="641"/>
      <c r="BW25" s="641"/>
      <c r="BX25" s="641"/>
      <c r="BY25" s="641"/>
      <c r="BZ25" s="641"/>
      <c r="CA25" s="641"/>
      <c r="CB25" s="684"/>
      <c r="CD25" s="673" t="s">
        <v>297</v>
      </c>
      <c r="CE25" s="674"/>
      <c r="CF25" s="674"/>
      <c r="CG25" s="674"/>
      <c r="CH25" s="674"/>
      <c r="CI25" s="674"/>
      <c r="CJ25" s="674"/>
      <c r="CK25" s="674"/>
      <c r="CL25" s="674"/>
      <c r="CM25" s="674"/>
      <c r="CN25" s="674"/>
      <c r="CO25" s="674"/>
      <c r="CP25" s="674"/>
      <c r="CQ25" s="675"/>
      <c r="CR25" s="640">
        <v>400665</v>
      </c>
      <c r="CS25" s="659"/>
      <c r="CT25" s="659"/>
      <c r="CU25" s="659"/>
      <c r="CV25" s="659"/>
      <c r="CW25" s="659"/>
      <c r="CX25" s="659"/>
      <c r="CY25" s="660"/>
      <c r="CZ25" s="643">
        <v>13.6</v>
      </c>
      <c r="DA25" s="661"/>
      <c r="DB25" s="661"/>
      <c r="DC25" s="662"/>
      <c r="DD25" s="646">
        <v>355529</v>
      </c>
      <c r="DE25" s="659"/>
      <c r="DF25" s="659"/>
      <c r="DG25" s="659"/>
      <c r="DH25" s="659"/>
      <c r="DI25" s="659"/>
      <c r="DJ25" s="659"/>
      <c r="DK25" s="660"/>
      <c r="DL25" s="646">
        <v>323299</v>
      </c>
      <c r="DM25" s="659"/>
      <c r="DN25" s="659"/>
      <c r="DO25" s="659"/>
      <c r="DP25" s="659"/>
      <c r="DQ25" s="659"/>
      <c r="DR25" s="659"/>
      <c r="DS25" s="659"/>
      <c r="DT25" s="659"/>
      <c r="DU25" s="659"/>
      <c r="DV25" s="660"/>
      <c r="DW25" s="643">
        <v>27.5</v>
      </c>
      <c r="DX25" s="661"/>
      <c r="DY25" s="661"/>
      <c r="DZ25" s="661"/>
      <c r="EA25" s="661"/>
      <c r="EB25" s="661"/>
      <c r="EC25" s="676"/>
    </row>
    <row r="26" spans="2:133" ht="11.25" customHeight="1" x14ac:dyDescent="0.15">
      <c r="B26" s="637" t="s">
        <v>298</v>
      </c>
      <c r="C26" s="638"/>
      <c r="D26" s="638"/>
      <c r="E26" s="638"/>
      <c r="F26" s="638"/>
      <c r="G26" s="638"/>
      <c r="H26" s="638"/>
      <c r="I26" s="638"/>
      <c r="J26" s="638"/>
      <c r="K26" s="638"/>
      <c r="L26" s="638"/>
      <c r="M26" s="638"/>
      <c r="N26" s="638"/>
      <c r="O26" s="638"/>
      <c r="P26" s="638"/>
      <c r="Q26" s="639"/>
      <c r="R26" s="640">
        <v>1305693</v>
      </c>
      <c r="S26" s="641"/>
      <c r="T26" s="641"/>
      <c r="U26" s="641"/>
      <c r="V26" s="641"/>
      <c r="W26" s="641"/>
      <c r="X26" s="641"/>
      <c r="Y26" s="642"/>
      <c r="Z26" s="677">
        <v>43.1</v>
      </c>
      <c r="AA26" s="677"/>
      <c r="AB26" s="677"/>
      <c r="AC26" s="677"/>
      <c r="AD26" s="678">
        <v>1140149</v>
      </c>
      <c r="AE26" s="678"/>
      <c r="AF26" s="678"/>
      <c r="AG26" s="678"/>
      <c r="AH26" s="678"/>
      <c r="AI26" s="678"/>
      <c r="AJ26" s="678"/>
      <c r="AK26" s="678"/>
      <c r="AL26" s="643">
        <v>99.6</v>
      </c>
      <c r="AM26" s="644"/>
      <c r="AN26" s="644"/>
      <c r="AO26" s="679"/>
      <c r="AP26" s="735" t="s">
        <v>299</v>
      </c>
      <c r="AQ26" s="736"/>
      <c r="AR26" s="736"/>
      <c r="AS26" s="736"/>
      <c r="AT26" s="736"/>
      <c r="AU26" s="736"/>
      <c r="AV26" s="736"/>
      <c r="AW26" s="736"/>
      <c r="AX26" s="736"/>
      <c r="AY26" s="736"/>
      <c r="AZ26" s="736"/>
      <c r="BA26" s="736"/>
      <c r="BB26" s="736"/>
      <c r="BC26" s="736"/>
      <c r="BD26" s="736"/>
      <c r="BE26" s="736"/>
      <c r="BF26" s="737"/>
      <c r="BG26" s="640" t="s">
        <v>138</v>
      </c>
      <c r="BH26" s="641"/>
      <c r="BI26" s="641"/>
      <c r="BJ26" s="641"/>
      <c r="BK26" s="641"/>
      <c r="BL26" s="641"/>
      <c r="BM26" s="641"/>
      <c r="BN26" s="642"/>
      <c r="BO26" s="677" t="s">
        <v>249</v>
      </c>
      <c r="BP26" s="677"/>
      <c r="BQ26" s="677"/>
      <c r="BR26" s="677"/>
      <c r="BS26" s="646" t="s">
        <v>138</v>
      </c>
      <c r="BT26" s="641"/>
      <c r="BU26" s="641"/>
      <c r="BV26" s="641"/>
      <c r="BW26" s="641"/>
      <c r="BX26" s="641"/>
      <c r="BY26" s="641"/>
      <c r="BZ26" s="641"/>
      <c r="CA26" s="641"/>
      <c r="CB26" s="684"/>
      <c r="CD26" s="673" t="s">
        <v>300</v>
      </c>
      <c r="CE26" s="674"/>
      <c r="CF26" s="674"/>
      <c r="CG26" s="674"/>
      <c r="CH26" s="674"/>
      <c r="CI26" s="674"/>
      <c r="CJ26" s="674"/>
      <c r="CK26" s="674"/>
      <c r="CL26" s="674"/>
      <c r="CM26" s="674"/>
      <c r="CN26" s="674"/>
      <c r="CO26" s="674"/>
      <c r="CP26" s="674"/>
      <c r="CQ26" s="675"/>
      <c r="CR26" s="640">
        <v>228867</v>
      </c>
      <c r="CS26" s="641"/>
      <c r="CT26" s="641"/>
      <c r="CU26" s="641"/>
      <c r="CV26" s="641"/>
      <c r="CW26" s="641"/>
      <c r="CX26" s="641"/>
      <c r="CY26" s="642"/>
      <c r="CZ26" s="643">
        <v>7.7</v>
      </c>
      <c r="DA26" s="661"/>
      <c r="DB26" s="661"/>
      <c r="DC26" s="662"/>
      <c r="DD26" s="646">
        <v>228867</v>
      </c>
      <c r="DE26" s="641"/>
      <c r="DF26" s="641"/>
      <c r="DG26" s="641"/>
      <c r="DH26" s="641"/>
      <c r="DI26" s="641"/>
      <c r="DJ26" s="641"/>
      <c r="DK26" s="642"/>
      <c r="DL26" s="646" t="s">
        <v>138</v>
      </c>
      <c r="DM26" s="641"/>
      <c r="DN26" s="641"/>
      <c r="DO26" s="641"/>
      <c r="DP26" s="641"/>
      <c r="DQ26" s="641"/>
      <c r="DR26" s="641"/>
      <c r="DS26" s="641"/>
      <c r="DT26" s="641"/>
      <c r="DU26" s="641"/>
      <c r="DV26" s="642"/>
      <c r="DW26" s="643" t="s">
        <v>230</v>
      </c>
      <c r="DX26" s="661"/>
      <c r="DY26" s="661"/>
      <c r="DZ26" s="661"/>
      <c r="EA26" s="661"/>
      <c r="EB26" s="661"/>
      <c r="EC26" s="676"/>
    </row>
    <row r="27" spans="2:133" ht="11.25" customHeight="1" x14ac:dyDescent="0.15">
      <c r="B27" s="637" t="s">
        <v>301</v>
      </c>
      <c r="C27" s="638"/>
      <c r="D27" s="638"/>
      <c r="E27" s="638"/>
      <c r="F27" s="638"/>
      <c r="G27" s="638"/>
      <c r="H27" s="638"/>
      <c r="I27" s="638"/>
      <c r="J27" s="638"/>
      <c r="K27" s="638"/>
      <c r="L27" s="638"/>
      <c r="M27" s="638"/>
      <c r="N27" s="638"/>
      <c r="O27" s="638"/>
      <c r="P27" s="638"/>
      <c r="Q27" s="639"/>
      <c r="R27" s="640" t="s">
        <v>230</v>
      </c>
      <c r="S27" s="641"/>
      <c r="T27" s="641"/>
      <c r="U27" s="641"/>
      <c r="V27" s="641"/>
      <c r="W27" s="641"/>
      <c r="X27" s="641"/>
      <c r="Y27" s="642"/>
      <c r="Z27" s="677" t="s">
        <v>230</v>
      </c>
      <c r="AA27" s="677"/>
      <c r="AB27" s="677"/>
      <c r="AC27" s="677"/>
      <c r="AD27" s="678" t="s">
        <v>249</v>
      </c>
      <c r="AE27" s="678"/>
      <c r="AF27" s="678"/>
      <c r="AG27" s="678"/>
      <c r="AH27" s="678"/>
      <c r="AI27" s="678"/>
      <c r="AJ27" s="678"/>
      <c r="AK27" s="678"/>
      <c r="AL27" s="643" t="s">
        <v>249</v>
      </c>
      <c r="AM27" s="644"/>
      <c r="AN27" s="644"/>
      <c r="AO27" s="679"/>
      <c r="AP27" s="637" t="s">
        <v>302</v>
      </c>
      <c r="AQ27" s="638"/>
      <c r="AR27" s="638"/>
      <c r="AS27" s="638"/>
      <c r="AT27" s="638"/>
      <c r="AU27" s="638"/>
      <c r="AV27" s="638"/>
      <c r="AW27" s="638"/>
      <c r="AX27" s="638"/>
      <c r="AY27" s="638"/>
      <c r="AZ27" s="638"/>
      <c r="BA27" s="638"/>
      <c r="BB27" s="638"/>
      <c r="BC27" s="638"/>
      <c r="BD27" s="638"/>
      <c r="BE27" s="638"/>
      <c r="BF27" s="639"/>
      <c r="BG27" s="640">
        <v>116781</v>
      </c>
      <c r="BH27" s="641"/>
      <c r="BI27" s="641"/>
      <c r="BJ27" s="641"/>
      <c r="BK27" s="641"/>
      <c r="BL27" s="641"/>
      <c r="BM27" s="641"/>
      <c r="BN27" s="642"/>
      <c r="BO27" s="677">
        <v>100</v>
      </c>
      <c r="BP27" s="677"/>
      <c r="BQ27" s="677"/>
      <c r="BR27" s="677"/>
      <c r="BS27" s="646" t="s">
        <v>230</v>
      </c>
      <c r="BT27" s="641"/>
      <c r="BU27" s="641"/>
      <c r="BV27" s="641"/>
      <c r="BW27" s="641"/>
      <c r="BX27" s="641"/>
      <c r="BY27" s="641"/>
      <c r="BZ27" s="641"/>
      <c r="CA27" s="641"/>
      <c r="CB27" s="684"/>
      <c r="CD27" s="673" t="s">
        <v>303</v>
      </c>
      <c r="CE27" s="674"/>
      <c r="CF27" s="674"/>
      <c r="CG27" s="674"/>
      <c r="CH27" s="674"/>
      <c r="CI27" s="674"/>
      <c r="CJ27" s="674"/>
      <c r="CK27" s="674"/>
      <c r="CL27" s="674"/>
      <c r="CM27" s="674"/>
      <c r="CN27" s="674"/>
      <c r="CO27" s="674"/>
      <c r="CP27" s="674"/>
      <c r="CQ27" s="675"/>
      <c r="CR27" s="640">
        <v>98940</v>
      </c>
      <c r="CS27" s="659"/>
      <c r="CT27" s="659"/>
      <c r="CU27" s="659"/>
      <c r="CV27" s="659"/>
      <c r="CW27" s="659"/>
      <c r="CX27" s="659"/>
      <c r="CY27" s="660"/>
      <c r="CZ27" s="643">
        <v>3.3</v>
      </c>
      <c r="DA27" s="661"/>
      <c r="DB27" s="661"/>
      <c r="DC27" s="662"/>
      <c r="DD27" s="646">
        <v>39118</v>
      </c>
      <c r="DE27" s="659"/>
      <c r="DF27" s="659"/>
      <c r="DG27" s="659"/>
      <c r="DH27" s="659"/>
      <c r="DI27" s="659"/>
      <c r="DJ27" s="659"/>
      <c r="DK27" s="660"/>
      <c r="DL27" s="646">
        <v>39024</v>
      </c>
      <c r="DM27" s="659"/>
      <c r="DN27" s="659"/>
      <c r="DO27" s="659"/>
      <c r="DP27" s="659"/>
      <c r="DQ27" s="659"/>
      <c r="DR27" s="659"/>
      <c r="DS27" s="659"/>
      <c r="DT27" s="659"/>
      <c r="DU27" s="659"/>
      <c r="DV27" s="660"/>
      <c r="DW27" s="643">
        <v>3.3</v>
      </c>
      <c r="DX27" s="661"/>
      <c r="DY27" s="661"/>
      <c r="DZ27" s="661"/>
      <c r="EA27" s="661"/>
      <c r="EB27" s="661"/>
      <c r="EC27" s="676"/>
    </row>
    <row r="28" spans="2:133" ht="11.25" customHeight="1" x14ac:dyDescent="0.15">
      <c r="B28" s="637" t="s">
        <v>304</v>
      </c>
      <c r="C28" s="638"/>
      <c r="D28" s="638"/>
      <c r="E28" s="638"/>
      <c r="F28" s="638"/>
      <c r="G28" s="638"/>
      <c r="H28" s="638"/>
      <c r="I28" s="638"/>
      <c r="J28" s="638"/>
      <c r="K28" s="638"/>
      <c r="L28" s="638"/>
      <c r="M28" s="638"/>
      <c r="N28" s="638"/>
      <c r="O28" s="638"/>
      <c r="P28" s="638"/>
      <c r="Q28" s="639"/>
      <c r="R28" s="640">
        <v>7627</v>
      </c>
      <c r="S28" s="641"/>
      <c r="T28" s="641"/>
      <c r="U28" s="641"/>
      <c r="V28" s="641"/>
      <c r="W28" s="641"/>
      <c r="X28" s="641"/>
      <c r="Y28" s="642"/>
      <c r="Z28" s="677">
        <v>0.3</v>
      </c>
      <c r="AA28" s="677"/>
      <c r="AB28" s="677"/>
      <c r="AC28" s="677"/>
      <c r="AD28" s="678">
        <v>3529</v>
      </c>
      <c r="AE28" s="678"/>
      <c r="AF28" s="678"/>
      <c r="AG28" s="678"/>
      <c r="AH28" s="678"/>
      <c r="AI28" s="678"/>
      <c r="AJ28" s="678"/>
      <c r="AK28" s="678"/>
      <c r="AL28" s="643">
        <v>0.3</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305</v>
      </c>
      <c r="CE28" s="674"/>
      <c r="CF28" s="674"/>
      <c r="CG28" s="674"/>
      <c r="CH28" s="674"/>
      <c r="CI28" s="674"/>
      <c r="CJ28" s="674"/>
      <c r="CK28" s="674"/>
      <c r="CL28" s="674"/>
      <c r="CM28" s="674"/>
      <c r="CN28" s="674"/>
      <c r="CO28" s="674"/>
      <c r="CP28" s="674"/>
      <c r="CQ28" s="675"/>
      <c r="CR28" s="640">
        <v>213948</v>
      </c>
      <c r="CS28" s="641"/>
      <c r="CT28" s="641"/>
      <c r="CU28" s="641"/>
      <c r="CV28" s="641"/>
      <c r="CW28" s="641"/>
      <c r="CX28" s="641"/>
      <c r="CY28" s="642"/>
      <c r="CZ28" s="643">
        <v>7.2</v>
      </c>
      <c r="DA28" s="661"/>
      <c r="DB28" s="661"/>
      <c r="DC28" s="662"/>
      <c r="DD28" s="646">
        <v>213300</v>
      </c>
      <c r="DE28" s="641"/>
      <c r="DF28" s="641"/>
      <c r="DG28" s="641"/>
      <c r="DH28" s="641"/>
      <c r="DI28" s="641"/>
      <c r="DJ28" s="641"/>
      <c r="DK28" s="642"/>
      <c r="DL28" s="646">
        <v>213300</v>
      </c>
      <c r="DM28" s="641"/>
      <c r="DN28" s="641"/>
      <c r="DO28" s="641"/>
      <c r="DP28" s="641"/>
      <c r="DQ28" s="641"/>
      <c r="DR28" s="641"/>
      <c r="DS28" s="641"/>
      <c r="DT28" s="641"/>
      <c r="DU28" s="641"/>
      <c r="DV28" s="642"/>
      <c r="DW28" s="643">
        <v>18.100000000000001</v>
      </c>
      <c r="DX28" s="661"/>
      <c r="DY28" s="661"/>
      <c r="DZ28" s="661"/>
      <c r="EA28" s="661"/>
      <c r="EB28" s="661"/>
      <c r="EC28" s="676"/>
    </row>
    <row r="29" spans="2:133" ht="11.25" customHeight="1" x14ac:dyDescent="0.15">
      <c r="B29" s="637" t="s">
        <v>306</v>
      </c>
      <c r="C29" s="638"/>
      <c r="D29" s="638"/>
      <c r="E29" s="638"/>
      <c r="F29" s="638"/>
      <c r="G29" s="638"/>
      <c r="H29" s="638"/>
      <c r="I29" s="638"/>
      <c r="J29" s="638"/>
      <c r="K29" s="638"/>
      <c r="L29" s="638"/>
      <c r="M29" s="638"/>
      <c r="N29" s="638"/>
      <c r="O29" s="638"/>
      <c r="P29" s="638"/>
      <c r="Q29" s="639"/>
      <c r="R29" s="640">
        <v>7684</v>
      </c>
      <c r="S29" s="641"/>
      <c r="T29" s="641"/>
      <c r="U29" s="641"/>
      <c r="V29" s="641"/>
      <c r="W29" s="641"/>
      <c r="X29" s="641"/>
      <c r="Y29" s="642"/>
      <c r="Z29" s="677">
        <v>0.3</v>
      </c>
      <c r="AA29" s="677"/>
      <c r="AB29" s="677"/>
      <c r="AC29" s="677"/>
      <c r="AD29" s="678">
        <v>572</v>
      </c>
      <c r="AE29" s="678"/>
      <c r="AF29" s="678"/>
      <c r="AG29" s="678"/>
      <c r="AH29" s="678"/>
      <c r="AI29" s="678"/>
      <c r="AJ29" s="678"/>
      <c r="AK29" s="678"/>
      <c r="AL29" s="643">
        <v>0</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307</v>
      </c>
      <c r="CE29" s="730"/>
      <c r="CF29" s="673" t="s">
        <v>308</v>
      </c>
      <c r="CG29" s="674"/>
      <c r="CH29" s="674"/>
      <c r="CI29" s="674"/>
      <c r="CJ29" s="674"/>
      <c r="CK29" s="674"/>
      <c r="CL29" s="674"/>
      <c r="CM29" s="674"/>
      <c r="CN29" s="674"/>
      <c r="CO29" s="674"/>
      <c r="CP29" s="674"/>
      <c r="CQ29" s="675"/>
      <c r="CR29" s="640">
        <v>213948</v>
      </c>
      <c r="CS29" s="659"/>
      <c r="CT29" s="659"/>
      <c r="CU29" s="659"/>
      <c r="CV29" s="659"/>
      <c r="CW29" s="659"/>
      <c r="CX29" s="659"/>
      <c r="CY29" s="660"/>
      <c r="CZ29" s="643">
        <v>7.2</v>
      </c>
      <c r="DA29" s="661"/>
      <c r="DB29" s="661"/>
      <c r="DC29" s="662"/>
      <c r="DD29" s="646">
        <v>213300</v>
      </c>
      <c r="DE29" s="659"/>
      <c r="DF29" s="659"/>
      <c r="DG29" s="659"/>
      <c r="DH29" s="659"/>
      <c r="DI29" s="659"/>
      <c r="DJ29" s="659"/>
      <c r="DK29" s="660"/>
      <c r="DL29" s="646">
        <v>213300</v>
      </c>
      <c r="DM29" s="659"/>
      <c r="DN29" s="659"/>
      <c r="DO29" s="659"/>
      <c r="DP29" s="659"/>
      <c r="DQ29" s="659"/>
      <c r="DR29" s="659"/>
      <c r="DS29" s="659"/>
      <c r="DT29" s="659"/>
      <c r="DU29" s="659"/>
      <c r="DV29" s="660"/>
      <c r="DW29" s="643">
        <v>18.100000000000001</v>
      </c>
      <c r="DX29" s="661"/>
      <c r="DY29" s="661"/>
      <c r="DZ29" s="661"/>
      <c r="EA29" s="661"/>
      <c r="EB29" s="661"/>
      <c r="EC29" s="676"/>
    </row>
    <row r="30" spans="2:133" ht="11.25" customHeight="1" x14ac:dyDescent="0.15">
      <c r="B30" s="637" t="s">
        <v>309</v>
      </c>
      <c r="C30" s="638"/>
      <c r="D30" s="638"/>
      <c r="E30" s="638"/>
      <c r="F30" s="638"/>
      <c r="G30" s="638"/>
      <c r="H30" s="638"/>
      <c r="I30" s="638"/>
      <c r="J30" s="638"/>
      <c r="K30" s="638"/>
      <c r="L30" s="638"/>
      <c r="M30" s="638"/>
      <c r="N30" s="638"/>
      <c r="O30" s="638"/>
      <c r="P30" s="638"/>
      <c r="Q30" s="639"/>
      <c r="R30" s="640">
        <v>1092</v>
      </c>
      <c r="S30" s="641"/>
      <c r="T30" s="641"/>
      <c r="U30" s="641"/>
      <c r="V30" s="641"/>
      <c r="W30" s="641"/>
      <c r="X30" s="641"/>
      <c r="Y30" s="642"/>
      <c r="Z30" s="677">
        <v>0</v>
      </c>
      <c r="AA30" s="677"/>
      <c r="AB30" s="677"/>
      <c r="AC30" s="677"/>
      <c r="AD30" s="678" t="s">
        <v>249</v>
      </c>
      <c r="AE30" s="678"/>
      <c r="AF30" s="678"/>
      <c r="AG30" s="678"/>
      <c r="AH30" s="678"/>
      <c r="AI30" s="678"/>
      <c r="AJ30" s="678"/>
      <c r="AK30" s="678"/>
      <c r="AL30" s="643" t="s">
        <v>138</v>
      </c>
      <c r="AM30" s="644"/>
      <c r="AN30" s="644"/>
      <c r="AO30" s="679"/>
      <c r="AP30" s="701" t="s">
        <v>224</v>
      </c>
      <c r="AQ30" s="702"/>
      <c r="AR30" s="702"/>
      <c r="AS30" s="702"/>
      <c r="AT30" s="702"/>
      <c r="AU30" s="702"/>
      <c r="AV30" s="702"/>
      <c r="AW30" s="702"/>
      <c r="AX30" s="702"/>
      <c r="AY30" s="702"/>
      <c r="AZ30" s="702"/>
      <c r="BA30" s="702"/>
      <c r="BB30" s="702"/>
      <c r="BC30" s="702"/>
      <c r="BD30" s="702"/>
      <c r="BE30" s="702"/>
      <c r="BF30" s="703"/>
      <c r="BG30" s="701" t="s">
        <v>310</v>
      </c>
      <c r="BH30" s="726"/>
      <c r="BI30" s="726"/>
      <c r="BJ30" s="726"/>
      <c r="BK30" s="726"/>
      <c r="BL30" s="726"/>
      <c r="BM30" s="726"/>
      <c r="BN30" s="726"/>
      <c r="BO30" s="726"/>
      <c r="BP30" s="726"/>
      <c r="BQ30" s="727"/>
      <c r="BR30" s="701" t="s">
        <v>311</v>
      </c>
      <c r="BS30" s="726"/>
      <c r="BT30" s="726"/>
      <c r="BU30" s="726"/>
      <c r="BV30" s="726"/>
      <c r="BW30" s="726"/>
      <c r="BX30" s="726"/>
      <c r="BY30" s="726"/>
      <c r="BZ30" s="726"/>
      <c r="CA30" s="726"/>
      <c r="CB30" s="727"/>
      <c r="CD30" s="731"/>
      <c r="CE30" s="732"/>
      <c r="CF30" s="673" t="s">
        <v>312</v>
      </c>
      <c r="CG30" s="674"/>
      <c r="CH30" s="674"/>
      <c r="CI30" s="674"/>
      <c r="CJ30" s="674"/>
      <c r="CK30" s="674"/>
      <c r="CL30" s="674"/>
      <c r="CM30" s="674"/>
      <c r="CN30" s="674"/>
      <c r="CO30" s="674"/>
      <c r="CP30" s="674"/>
      <c r="CQ30" s="675"/>
      <c r="CR30" s="640">
        <v>206303</v>
      </c>
      <c r="CS30" s="641"/>
      <c r="CT30" s="641"/>
      <c r="CU30" s="641"/>
      <c r="CV30" s="641"/>
      <c r="CW30" s="641"/>
      <c r="CX30" s="641"/>
      <c r="CY30" s="642"/>
      <c r="CZ30" s="643">
        <v>7</v>
      </c>
      <c r="DA30" s="661"/>
      <c r="DB30" s="661"/>
      <c r="DC30" s="662"/>
      <c r="DD30" s="646">
        <v>205656</v>
      </c>
      <c r="DE30" s="641"/>
      <c r="DF30" s="641"/>
      <c r="DG30" s="641"/>
      <c r="DH30" s="641"/>
      <c r="DI30" s="641"/>
      <c r="DJ30" s="641"/>
      <c r="DK30" s="642"/>
      <c r="DL30" s="646">
        <v>205656</v>
      </c>
      <c r="DM30" s="641"/>
      <c r="DN30" s="641"/>
      <c r="DO30" s="641"/>
      <c r="DP30" s="641"/>
      <c r="DQ30" s="641"/>
      <c r="DR30" s="641"/>
      <c r="DS30" s="641"/>
      <c r="DT30" s="641"/>
      <c r="DU30" s="641"/>
      <c r="DV30" s="642"/>
      <c r="DW30" s="643">
        <v>17.5</v>
      </c>
      <c r="DX30" s="661"/>
      <c r="DY30" s="661"/>
      <c r="DZ30" s="661"/>
      <c r="EA30" s="661"/>
      <c r="EB30" s="661"/>
      <c r="EC30" s="676"/>
    </row>
    <row r="31" spans="2:133" ht="11.25" customHeight="1" x14ac:dyDescent="0.15">
      <c r="B31" s="637" t="s">
        <v>313</v>
      </c>
      <c r="C31" s="638"/>
      <c r="D31" s="638"/>
      <c r="E31" s="638"/>
      <c r="F31" s="638"/>
      <c r="G31" s="638"/>
      <c r="H31" s="638"/>
      <c r="I31" s="638"/>
      <c r="J31" s="638"/>
      <c r="K31" s="638"/>
      <c r="L31" s="638"/>
      <c r="M31" s="638"/>
      <c r="N31" s="638"/>
      <c r="O31" s="638"/>
      <c r="P31" s="638"/>
      <c r="Q31" s="639"/>
      <c r="R31" s="640">
        <v>315030</v>
      </c>
      <c r="S31" s="641"/>
      <c r="T31" s="641"/>
      <c r="U31" s="641"/>
      <c r="V31" s="641"/>
      <c r="W31" s="641"/>
      <c r="X31" s="641"/>
      <c r="Y31" s="642"/>
      <c r="Z31" s="677">
        <v>10.4</v>
      </c>
      <c r="AA31" s="677"/>
      <c r="AB31" s="677"/>
      <c r="AC31" s="677"/>
      <c r="AD31" s="678" t="s">
        <v>138</v>
      </c>
      <c r="AE31" s="678"/>
      <c r="AF31" s="678"/>
      <c r="AG31" s="678"/>
      <c r="AH31" s="678"/>
      <c r="AI31" s="678"/>
      <c r="AJ31" s="678"/>
      <c r="AK31" s="678"/>
      <c r="AL31" s="643" t="s">
        <v>138</v>
      </c>
      <c r="AM31" s="644"/>
      <c r="AN31" s="644"/>
      <c r="AO31" s="679"/>
      <c r="AP31" s="715" t="s">
        <v>314</v>
      </c>
      <c r="AQ31" s="716"/>
      <c r="AR31" s="716"/>
      <c r="AS31" s="716"/>
      <c r="AT31" s="721" t="s">
        <v>315</v>
      </c>
      <c r="AU31" s="231"/>
      <c r="AV31" s="231"/>
      <c r="AW31" s="231"/>
      <c r="AX31" s="708" t="s">
        <v>189</v>
      </c>
      <c r="AY31" s="709"/>
      <c r="AZ31" s="709"/>
      <c r="BA31" s="709"/>
      <c r="BB31" s="709"/>
      <c r="BC31" s="709"/>
      <c r="BD31" s="709"/>
      <c r="BE31" s="709"/>
      <c r="BF31" s="710"/>
      <c r="BG31" s="711">
        <v>98.4</v>
      </c>
      <c r="BH31" s="712"/>
      <c r="BI31" s="712"/>
      <c r="BJ31" s="712"/>
      <c r="BK31" s="712"/>
      <c r="BL31" s="712"/>
      <c r="BM31" s="713">
        <v>95.2</v>
      </c>
      <c r="BN31" s="712"/>
      <c r="BO31" s="712"/>
      <c r="BP31" s="712"/>
      <c r="BQ31" s="714"/>
      <c r="BR31" s="711">
        <v>99.3</v>
      </c>
      <c r="BS31" s="712"/>
      <c r="BT31" s="712"/>
      <c r="BU31" s="712"/>
      <c r="BV31" s="712"/>
      <c r="BW31" s="712"/>
      <c r="BX31" s="713">
        <v>95.1</v>
      </c>
      <c r="BY31" s="712"/>
      <c r="BZ31" s="712"/>
      <c r="CA31" s="712"/>
      <c r="CB31" s="714"/>
      <c r="CD31" s="731"/>
      <c r="CE31" s="732"/>
      <c r="CF31" s="673" t="s">
        <v>316</v>
      </c>
      <c r="CG31" s="674"/>
      <c r="CH31" s="674"/>
      <c r="CI31" s="674"/>
      <c r="CJ31" s="674"/>
      <c r="CK31" s="674"/>
      <c r="CL31" s="674"/>
      <c r="CM31" s="674"/>
      <c r="CN31" s="674"/>
      <c r="CO31" s="674"/>
      <c r="CP31" s="674"/>
      <c r="CQ31" s="675"/>
      <c r="CR31" s="640">
        <v>7645</v>
      </c>
      <c r="CS31" s="659"/>
      <c r="CT31" s="659"/>
      <c r="CU31" s="659"/>
      <c r="CV31" s="659"/>
      <c r="CW31" s="659"/>
      <c r="CX31" s="659"/>
      <c r="CY31" s="660"/>
      <c r="CZ31" s="643">
        <v>0.3</v>
      </c>
      <c r="DA31" s="661"/>
      <c r="DB31" s="661"/>
      <c r="DC31" s="662"/>
      <c r="DD31" s="646">
        <v>7644</v>
      </c>
      <c r="DE31" s="659"/>
      <c r="DF31" s="659"/>
      <c r="DG31" s="659"/>
      <c r="DH31" s="659"/>
      <c r="DI31" s="659"/>
      <c r="DJ31" s="659"/>
      <c r="DK31" s="660"/>
      <c r="DL31" s="646">
        <v>7644</v>
      </c>
      <c r="DM31" s="659"/>
      <c r="DN31" s="659"/>
      <c r="DO31" s="659"/>
      <c r="DP31" s="659"/>
      <c r="DQ31" s="659"/>
      <c r="DR31" s="659"/>
      <c r="DS31" s="659"/>
      <c r="DT31" s="659"/>
      <c r="DU31" s="659"/>
      <c r="DV31" s="660"/>
      <c r="DW31" s="643">
        <v>0.7</v>
      </c>
      <c r="DX31" s="661"/>
      <c r="DY31" s="661"/>
      <c r="DZ31" s="661"/>
      <c r="EA31" s="661"/>
      <c r="EB31" s="661"/>
      <c r="EC31" s="676"/>
    </row>
    <row r="32" spans="2:133" ht="11.25" customHeight="1" x14ac:dyDescent="0.15">
      <c r="B32" s="704" t="s">
        <v>317</v>
      </c>
      <c r="C32" s="705"/>
      <c r="D32" s="705"/>
      <c r="E32" s="705"/>
      <c r="F32" s="705"/>
      <c r="G32" s="705"/>
      <c r="H32" s="705"/>
      <c r="I32" s="705"/>
      <c r="J32" s="705"/>
      <c r="K32" s="705"/>
      <c r="L32" s="705"/>
      <c r="M32" s="705"/>
      <c r="N32" s="705"/>
      <c r="O32" s="705"/>
      <c r="P32" s="705"/>
      <c r="Q32" s="706"/>
      <c r="R32" s="640" t="s">
        <v>138</v>
      </c>
      <c r="S32" s="641"/>
      <c r="T32" s="641"/>
      <c r="U32" s="641"/>
      <c r="V32" s="641"/>
      <c r="W32" s="641"/>
      <c r="X32" s="641"/>
      <c r="Y32" s="642"/>
      <c r="Z32" s="677" t="s">
        <v>230</v>
      </c>
      <c r="AA32" s="677"/>
      <c r="AB32" s="677"/>
      <c r="AC32" s="677"/>
      <c r="AD32" s="678" t="s">
        <v>230</v>
      </c>
      <c r="AE32" s="678"/>
      <c r="AF32" s="678"/>
      <c r="AG32" s="678"/>
      <c r="AH32" s="678"/>
      <c r="AI32" s="678"/>
      <c r="AJ32" s="678"/>
      <c r="AK32" s="678"/>
      <c r="AL32" s="643" t="s">
        <v>249</v>
      </c>
      <c r="AM32" s="644"/>
      <c r="AN32" s="644"/>
      <c r="AO32" s="679"/>
      <c r="AP32" s="717"/>
      <c r="AQ32" s="718"/>
      <c r="AR32" s="718"/>
      <c r="AS32" s="718"/>
      <c r="AT32" s="722"/>
      <c r="AU32" s="230" t="s">
        <v>318</v>
      </c>
      <c r="AV32" s="230"/>
      <c r="AW32" s="230"/>
      <c r="AX32" s="637" t="s">
        <v>319</v>
      </c>
      <c r="AY32" s="638"/>
      <c r="AZ32" s="638"/>
      <c r="BA32" s="638"/>
      <c r="BB32" s="638"/>
      <c r="BC32" s="638"/>
      <c r="BD32" s="638"/>
      <c r="BE32" s="638"/>
      <c r="BF32" s="639"/>
      <c r="BG32" s="724">
        <v>100</v>
      </c>
      <c r="BH32" s="659"/>
      <c r="BI32" s="659"/>
      <c r="BJ32" s="659"/>
      <c r="BK32" s="659"/>
      <c r="BL32" s="659"/>
      <c r="BM32" s="644">
        <v>98</v>
      </c>
      <c r="BN32" s="725"/>
      <c r="BO32" s="725"/>
      <c r="BP32" s="725"/>
      <c r="BQ32" s="683"/>
      <c r="BR32" s="724">
        <v>99.6</v>
      </c>
      <c r="BS32" s="659"/>
      <c r="BT32" s="659"/>
      <c r="BU32" s="659"/>
      <c r="BV32" s="659"/>
      <c r="BW32" s="659"/>
      <c r="BX32" s="644">
        <v>97.3</v>
      </c>
      <c r="BY32" s="725"/>
      <c r="BZ32" s="725"/>
      <c r="CA32" s="725"/>
      <c r="CB32" s="683"/>
      <c r="CD32" s="733"/>
      <c r="CE32" s="734"/>
      <c r="CF32" s="673" t="s">
        <v>320</v>
      </c>
      <c r="CG32" s="674"/>
      <c r="CH32" s="674"/>
      <c r="CI32" s="674"/>
      <c r="CJ32" s="674"/>
      <c r="CK32" s="674"/>
      <c r="CL32" s="674"/>
      <c r="CM32" s="674"/>
      <c r="CN32" s="674"/>
      <c r="CO32" s="674"/>
      <c r="CP32" s="674"/>
      <c r="CQ32" s="675"/>
      <c r="CR32" s="640" t="s">
        <v>249</v>
      </c>
      <c r="CS32" s="641"/>
      <c r="CT32" s="641"/>
      <c r="CU32" s="641"/>
      <c r="CV32" s="641"/>
      <c r="CW32" s="641"/>
      <c r="CX32" s="641"/>
      <c r="CY32" s="642"/>
      <c r="CZ32" s="643" t="s">
        <v>249</v>
      </c>
      <c r="DA32" s="661"/>
      <c r="DB32" s="661"/>
      <c r="DC32" s="662"/>
      <c r="DD32" s="646" t="s">
        <v>230</v>
      </c>
      <c r="DE32" s="641"/>
      <c r="DF32" s="641"/>
      <c r="DG32" s="641"/>
      <c r="DH32" s="641"/>
      <c r="DI32" s="641"/>
      <c r="DJ32" s="641"/>
      <c r="DK32" s="642"/>
      <c r="DL32" s="646" t="s">
        <v>249</v>
      </c>
      <c r="DM32" s="641"/>
      <c r="DN32" s="641"/>
      <c r="DO32" s="641"/>
      <c r="DP32" s="641"/>
      <c r="DQ32" s="641"/>
      <c r="DR32" s="641"/>
      <c r="DS32" s="641"/>
      <c r="DT32" s="641"/>
      <c r="DU32" s="641"/>
      <c r="DV32" s="642"/>
      <c r="DW32" s="643" t="s">
        <v>230</v>
      </c>
      <c r="DX32" s="661"/>
      <c r="DY32" s="661"/>
      <c r="DZ32" s="661"/>
      <c r="EA32" s="661"/>
      <c r="EB32" s="661"/>
      <c r="EC32" s="676"/>
    </row>
    <row r="33" spans="2:133" ht="11.25" customHeight="1" x14ac:dyDescent="0.15">
      <c r="B33" s="637" t="s">
        <v>321</v>
      </c>
      <c r="C33" s="638"/>
      <c r="D33" s="638"/>
      <c r="E33" s="638"/>
      <c r="F33" s="638"/>
      <c r="G33" s="638"/>
      <c r="H33" s="638"/>
      <c r="I33" s="638"/>
      <c r="J33" s="638"/>
      <c r="K33" s="638"/>
      <c r="L33" s="638"/>
      <c r="M33" s="638"/>
      <c r="N33" s="638"/>
      <c r="O33" s="638"/>
      <c r="P33" s="638"/>
      <c r="Q33" s="639"/>
      <c r="R33" s="640">
        <v>158473</v>
      </c>
      <c r="S33" s="641"/>
      <c r="T33" s="641"/>
      <c r="U33" s="641"/>
      <c r="V33" s="641"/>
      <c r="W33" s="641"/>
      <c r="X33" s="641"/>
      <c r="Y33" s="642"/>
      <c r="Z33" s="677">
        <v>5.2</v>
      </c>
      <c r="AA33" s="677"/>
      <c r="AB33" s="677"/>
      <c r="AC33" s="677"/>
      <c r="AD33" s="678" t="s">
        <v>249</v>
      </c>
      <c r="AE33" s="678"/>
      <c r="AF33" s="678"/>
      <c r="AG33" s="678"/>
      <c r="AH33" s="678"/>
      <c r="AI33" s="678"/>
      <c r="AJ33" s="678"/>
      <c r="AK33" s="678"/>
      <c r="AL33" s="643" t="s">
        <v>249</v>
      </c>
      <c r="AM33" s="644"/>
      <c r="AN33" s="644"/>
      <c r="AO33" s="679"/>
      <c r="AP33" s="719"/>
      <c r="AQ33" s="720"/>
      <c r="AR33" s="720"/>
      <c r="AS33" s="720"/>
      <c r="AT33" s="723"/>
      <c r="AU33" s="232"/>
      <c r="AV33" s="232"/>
      <c r="AW33" s="232"/>
      <c r="AX33" s="621" t="s">
        <v>322</v>
      </c>
      <c r="AY33" s="622"/>
      <c r="AZ33" s="622"/>
      <c r="BA33" s="622"/>
      <c r="BB33" s="622"/>
      <c r="BC33" s="622"/>
      <c r="BD33" s="622"/>
      <c r="BE33" s="622"/>
      <c r="BF33" s="623"/>
      <c r="BG33" s="707">
        <v>97</v>
      </c>
      <c r="BH33" s="625"/>
      <c r="BI33" s="625"/>
      <c r="BJ33" s="625"/>
      <c r="BK33" s="625"/>
      <c r="BL33" s="625"/>
      <c r="BM33" s="668">
        <v>92.6</v>
      </c>
      <c r="BN33" s="625"/>
      <c r="BO33" s="625"/>
      <c r="BP33" s="625"/>
      <c r="BQ33" s="689"/>
      <c r="BR33" s="707">
        <v>99.1</v>
      </c>
      <c r="BS33" s="625"/>
      <c r="BT33" s="625"/>
      <c r="BU33" s="625"/>
      <c r="BV33" s="625"/>
      <c r="BW33" s="625"/>
      <c r="BX33" s="668">
        <v>93</v>
      </c>
      <c r="BY33" s="625"/>
      <c r="BZ33" s="625"/>
      <c r="CA33" s="625"/>
      <c r="CB33" s="689"/>
      <c r="CD33" s="673" t="s">
        <v>323</v>
      </c>
      <c r="CE33" s="674"/>
      <c r="CF33" s="674"/>
      <c r="CG33" s="674"/>
      <c r="CH33" s="674"/>
      <c r="CI33" s="674"/>
      <c r="CJ33" s="674"/>
      <c r="CK33" s="674"/>
      <c r="CL33" s="674"/>
      <c r="CM33" s="674"/>
      <c r="CN33" s="674"/>
      <c r="CO33" s="674"/>
      <c r="CP33" s="674"/>
      <c r="CQ33" s="675"/>
      <c r="CR33" s="640">
        <v>867996</v>
      </c>
      <c r="CS33" s="659"/>
      <c r="CT33" s="659"/>
      <c r="CU33" s="659"/>
      <c r="CV33" s="659"/>
      <c r="CW33" s="659"/>
      <c r="CX33" s="659"/>
      <c r="CY33" s="660"/>
      <c r="CZ33" s="643">
        <v>29.4</v>
      </c>
      <c r="DA33" s="661"/>
      <c r="DB33" s="661"/>
      <c r="DC33" s="662"/>
      <c r="DD33" s="646">
        <v>627527</v>
      </c>
      <c r="DE33" s="659"/>
      <c r="DF33" s="659"/>
      <c r="DG33" s="659"/>
      <c r="DH33" s="659"/>
      <c r="DI33" s="659"/>
      <c r="DJ33" s="659"/>
      <c r="DK33" s="660"/>
      <c r="DL33" s="646">
        <v>421698</v>
      </c>
      <c r="DM33" s="659"/>
      <c r="DN33" s="659"/>
      <c r="DO33" s="659"/>
      <c r="DP33" s="659"/>
      <c r="DQ33" s="659"/>
      <c r="DR33" s="659"/>
      <c r="DS33" s="659"/>
      <c r="DT33" s="659"/>
      <c r="DU33" s="659"/>
      <c r="DV33" s="660"/>
      <c r="DW33" s="643">
        <v>35.9</v>
      </c>
      <c r="DX33" s="661"/>
      <c r="DY33" s="661"/>
      <c r="DZ33" s="661"/>
      <c r="EA33" s="661"/>
      <c r="EB33" s="661"/>
      <c r="EC33" s="676"/>
    </row>
    <row r="34" spans="2:133" ht="11.25" customHeight="1" x14ac:dyDescent="0.15">
      <c r="B34" s="637" t="s">
        <v>324</v>
      </c>
      <c r="C34" s="638"/>
      <c r="D34" s="638"/>
      <c r="E34" s="638"/>
      <c r="F34" s="638"/>
      <c r="G34" s="638"/>
      <c r="H34" s="638"/>
      <c r="I34" s="638"/>
      <c r="J34" s="638"/>
      <c r="K34" s="638"/>
      <c r="L34" s="638"/>
      <c r="M34" s="638"/>
      <c r="N34" s="638"/>
      <c r="O34" s="638"/>
      <c r="P34" s="638"/>
      <c r="Q34" s="639"/>
      <c r="R34" s="640">
        <v>11609</v>
      </c>
      <c r="S34" s="641"/>
      <c r="T34" s="641"/>
      <c r="U34" s="641"/>
      <c r="V34" s="641"/>
      <c r="W34" s="641"/>
      <c r="X34" s="641"/>
      <c r="Y34" s="642"/>
      <c r="Z34" s="677">
        <v>0.4</v>
      </c>
      <c r="AA34" s="677"/>
      <c r="AB34" s="677"/>
      <c r="AC34" s="677"/>
      <c r="AD34" s="678">
        <v>652</v>
      </c>
      <c r="AE34" s="678"/>
      <c r="AF34" s="678"/>
      <c r="AG34" s="678"/>
      <c r="AH34" s="678"/>
      <c r="AI34" s="678"/>
      <c r="AJ34" s="678"/>
      <c r="AK34" s="678"/>
      <c r="AL34" s="643">
        <v>0.1</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325</v>
      </c>
      <c r="CE34" s="674"/>
      <c r="CF34" s="674"/>
      <c r="CG34" s="674"/>
      <c r="CH34" s="674"/>
      <c r="CI34" s="674"/>
      <c r="CJ34" s="674"/>
      <c r="CK34" s="674"/>
      <c r="CL34" s="674"/>
      <c r="CM34" s="674"/>
      <c r="CN34" s="674"/>
      <c r="CO34" s="674"/>
      <c r="CP34" s="674"/>
      <c r="CQ34" s="675"/>
      <c r="CR34" s="640">
        <v>290857</v>
      </c>
      <c r="CS34" s="641"/>
      <c r="CT34" s="641"/>
      <c r="CU34" s="641"/>
      <c r="CV34" s="641"/>
      <c r="CW34" s="641"/>
      <c r="CX34" s="641"/>
      <c r="CY34" s="642"/>
      <c r="CZ34" s="643">
        <v>9.8000000000000007</v>
      </c>
      <c r="DA34" s="661"/>
      <c r="DB34" s="661"/>
      <c r="DC34" s="662"/>
      <c r="DD34" s="646">
        <v>152531</v>
      </c>
      <c r="DE34" s="641"/>
      <c r="DF34" s="641"/>
      <c r="DG34" s="641"/>
      <c r="DH34" s="641"/>
      <c r="DI34" s="641"/>
      <c r="DJ34" s="641"/>
      <c r="DK34" s="642"/>
      <c r="DL34" s="646">
        <v>94760</v>
      </c>
      <c r="DM34" s="641"/>
      <c r="DN34" s="641"/>
      <c r="DO34" s="641"/>
      <c r="DP34" s="641"/>
      <c r="DQ34" s="641"/>
      <c r="DR34" s="641"/>
      <c r="DS34" s="641"/>
      <c r="DT34" s="641"/>
      <c r="DU34" s="641"/>
      <c r="DV34" s="642"/>
      <c r="DW34" s="643">
        <v>8.1</v>
      </c>
      <c r="DX34" s="661"/>
      <c r="DY34" s="661"/>
      <c r="DZ34" s="661"/>
      <c r="EA34" s="661"/>
      <c r="EB34" s="661"/>
      <c r="EC34" s="676"/>
    </row>
    <row r="35" spans="2:133" ht="11.25" customHeight="1" x14ac:dyDescent="0.15">
      <c r="B35" s="637" t="s">
        <v>326</v>
      </c>
      <c r="C35" s="638"/>
      <c r="D35" s="638"/>
      <c r="E35" s="638"/>
      <c r="F35" s="638"/>
      <c r="G35" s="638"/>
      <c r="H35" s="638"/>
      <c r="I35" s="638"/>
      <c r="J35" s="638"/>
      <c r="K35" s="638"/>
      <c r="L35" s="638"/>
      <c r="M35" s="638"/>
      <c r="N35" s="638"/>
      <c r="O35" s="638"/>
      <c r="P35" s="638"/>
      <c r="Q35" s="639"/>
      <c r="R35" s="640">
        <v>46207</v>
      </c>
      <c r="S35" s="641"/>
      <c r="T35" s="641"/>
      <c r="U35" s="641"/>
      <c r="V35" s="641"/>
      <c r="W35" s="641"/>
      <c r="X35" s="641"/>
      <c r="Y35" s="642"/>
      <c r="Z35" s="677">
        <v>1.5</v>
      </c>
      <c r="AA35" s="677"/>
      <c r="AB35" s="677"/>
      <c r="AC35" s="677"/>
      <c r="AD35" s="678" t="s">
        <v>249</v>
      </c>
      <c r="AE35" s="678"/>
      <c r="AF35" s="678"/>
      <c r="AG35" s="678"/>
      <c r="AH35" s="678"/>
      <c r="AI35" s="678"/>
      <c r="AJ35" s="678"/>
      <c r="AK35" s="678"/>
      <c r="AL35" s="643" t="s">
        <v>230</v>
      </c>
      <c r="AM35" s="644"/>
      <c r="AN35" s="644"/>
      <c r="AO35" s="679"/>
      <c r="AP35" s="235"/>
      <c r="AQ35" s="701" t="s">
        <v>327</v>
      </c>
      <c r="AR35" s="702"/>
      <c r="AS35" s="702"/>
      <c r="AT35" s="702"/>
      <c r="AU35" s="702"/>
      <c r="AV35" s="702"/>
      <c r="AW35" s="702"/>
      <c r="AX35" s="702"/>
      <c r="AY35" s="702"/>
      <c r="AZ35" s="702"/>
      <c r="BA35" s="702"/>
      <c r="BB35" s="702"/>
      <c r="BC35" s="702"/>
      <c r="BD35" s="702"/>
      <c r="BE35" s="702"/>
      <c r="BF35" s="703"/>
      <c r="BG35" s="701" t="s">
        <v>328</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329</v>
      </c>
      <c r="CE35" s="674"/>
      <c r="CF35" s="674"/>
      <c r="CG35" s="674"/>
      <c r="CH35" s="674"/>
      <c r="CI35" s="674"/>
      <c r="CJ35" s="674"/>
      <c r="CK35" s="674"/>
      <c r="CL35" s="674"/>
      <c r="CM35" s="674"/>
      <c r="CN35" s="674"/>
      <c r="CO35" s="674"/>
      <c r="CP35" s="674"/>
      <c r="CQ35" s="675"/>
      <c r="CR35" s="640">
        <v>7071</v>
      </c>
      <c r="CS35" s="659"/>
      <c r="CT35" s="659"/>
      <c r="CU35" s="659"/>
      <c r="CV35" s="659"/>
      <c r="CW35" s="659"/>
      <c r="CX35" s="659"/>
      <c r="CY35" s="660"/>
      <c r="CZ35" s="643">
        <v>0.2</v>
      </c>
      <c r="DA35" s="661"/>
      <c r="DB35" s="661"/>
      <c r="DC35" s="662"/>
      <c r="DD35" s="646">
        <v>5467</v>
      </c>
      <c r="DE35" s="659"/>
      <c r="DF35" s="659"/>
      <c r="DG35" s="659"/>
      <c r="DH35" s="659"/>
      <c r="DI35" s="659"/>
      <c r="DJ35" s="659"/>
      <c r="DK35" s="660"/>
      <c r="DL35" s="646">
        <v>4467</v>
      </c>
      <c r="DM35" s="659"/>
      <c r="DN35" s="659"/>
      <c r="DO35" s="659"/>
      <c r="DP35" s="659"/>
      <c r="DQ35" s="659"/>
      <c r="DR35" s="659"/>
      <c r="DS35" s="659"/>
      <c r="DT35" s="659"/>
      <c r="DU35" s="659"/>
      <c r="DV35" s="660"/>
      <c r="DW35" s="643">
        <v>0.4</v>
      </c>
      <c r="DX35" s="661"/>
      <c r="DY35" s="661"/>
      <c r="DZ35" s="661"/>
      <c r="EA35" s="661"/>
      <c r="EB35" s="661"/>
      <c r="EC35" s="676"/>
    </row>
    <row r="36" spans="2:133" ht="11.25" customHeight="1" x14ac:dyDescent="0.15">
      <c r="B36" s="637" t="s">
        <v>330</v>
      </c>
      <c r="C36" s="638"/>
      <c r="D36" s="638"/>
      <c r="E36" s="638"/>
      <c r="F36" s="638"/>
      <c r="G36" s="638"/>
      <c r="H36" s="638"/>
      <c r="I36" s="638"/>
      <c r="J36" s="638"/>
      <c r="K36" s="638"/>
      <c r="L36" s="638"/>
      <c r="M36" s="638"/>
      <c r="N36" s="638"/>
      <c r="O36" s="638"/>
      <c r="P36" s="638"/>
      <c r="Q36" s="639"/>
      <c r="R36" s="640">
        <v>392154</v>
      </c>
      <c r="S36" s="641"/>
      <c r="T36" s="641"/>
      <c r="U36" s="641"/>
      <c r="V36" s="641"/>
      <c r="W36" s="641"/>
      <c r="X36" s="641"/>
      <c r="Y36" s="642"/>
      <c r="Z36" s="677">
        <v>12.9</v>
      </c>
      <c r="AA36" s="677"/>
      <c r="AB36" s="677"/>
      <c r="AC36" s="677"/>
      <c r="AD36" s="678" t="s">
        <v>249</v>
      </c>
      <c r="AE36" s="678"/>
      <c r="AF36" s="678"/>
      <c r="AG36" s="678"/>
      <c r="AH36" s="678"/>
      <c r="AI36" s="678"/>
      <c r="AJ36" s="678"/>
      <c r="AK36" s="678"/>
      <c r="AL36" s="643" t="s">
        <v>249</v>
      </c>
      <c r="AM36" s="644"/>
      <c r="AN36" s="644"/>
      <c r="AO36" s="679"/>
      <c r="AP36" s="235"/>
      <c r="AQ36" s="692" t="s">
        <v>331</v>
      </c>
      <c r="AR36" s="693"/>
      <c r="AS36" s="693"/>
      <c r="AT36" s="693"/>
      <c r="AU36" s="693"/>
      <c r="AV36" s="693"/>
      <c r="AW36" s="693"/>
      <c r="AX36" s="693"/>
      <c r="AY36" s="694"/>
      <c r="AZ36" s="695">
        <v>179595</v>
      </c>
      <c r="BA36" s="696"/>
      <c r="BB36" s="696"/>
      <c r="BC36" s="696"/>
      <c r="BD36" s="696"/>
      <c r="BE36" s="696"/>
      <c r="BF36" s="697"/>
      <c r="BG36" s="698" t="s">
        <v>332</v>
      </c>
      <c r="BH36" s="699"/>
      <c r="BI36" s="699"/>
      <c r="BJ36" s="699"/>
      <c r="BK36" s="699"/>
      <c r="BL36" s="699"/>
      <c r="BM36" s="699"/>
      <c r="BN36" s="699"/>
      <c r="BO36" s="699"/>
      <c r="BP36" s="699"/>
      <c r="BQ36" s="699"/>
      <c r="BR36" s="699"/>
      <c r="BS36" s="699"/>
      <c r="BT36" s="699"/>
      <c r="BU36" s="700"/>
      <c r="BV36" s="695">
        <v>12799</v>
      </c>
      <c r="BW36" s="696"/>
      <c r="BX36" s="696"/>
      <c r="BY36" s="696"/>
      <c r="BZ36" s="696"/>
      <c r="CA36" s="696"/>
      <c r="CB36" s="697"/>
      <c r="CD36" s="673" t="s">
        <v>333</v>
      </c>
      <c r="CE36" s="674"/>
      <c r="CF36" s="674"/>
      <c r="CG36" s="674"/>
      <c r="CH36" s="674"/>
      <c r="CI36" s="674"/>
      <c r="CJ36" s="674"/>
      <c r="CK36" s="674"/>
      <c r="CL36" s="674"/>
      <c r="CM36" s="674"/>
      <c r="CN36" s="674"/>
      <c r="CO36" s="674"/>
      <c r="CP36" s="674"/>
      <c r="CQ36" s="675"/>
      <c r="CR36" s="640">
        <v>239601</v>
      </c>
      <c r="CS36" s="641"/>
      <c r="CT36" s="641"/>
      <c r="CU36" s="641"/>
      <c r="CV36" s="641"/>
      <c r="CW36" s="641"/>
      <c r="CX36" s="641"/>
      <c r="CY36" s="642"/>
      <c r="CZ36" s="643">
        <v>8.1</v>
      </c>
      <c r="DA36" s="661"/>
      <c r="DB36" s="661"/>
      <c r="DC36" s="662"/>
      <c r="DD36" s="646">
        <v>197569</v>
      </c>
      <c r="DE36" s="641"/>
      <c r="DF36" s="641"/>
      <c r="DG36" s="641"/>
      <c r="DH36" s="641"/>
      <c r="DI36" s="641"/>
      <c r="DJ36" s="641"/>
      <c r="DK36" s="642"/>
      <c r="DL36" s="646">
        <v>171812</v>
      </c>
      <c r="DM36" s="641"/>
      <c r="DN36" s="641"/>
      <c r="DO36" s="641"/>
      <c r="DP36" s="641"/>
      <c r="DQ36" s="641"/>
      <c r="DR36" s="641"/>
      <c r="DS36" s="641"/>
      <c r="DT36" s="641"/>
      <c r="DU36" s="641"/>
      <c r="DV36" s="642"/>
      <c r="DW36" s="643">
        <v>14.6</v>
      </c>
      <c r="DX36" s="661"/>
      <c r="DY36" s="661"/>
      <c r="DZ36" s="661"/>
      <c r="EA36" s="661"/>
      <c r="EB36" s="661"/>
      <c r="EC36" s="676"/>
    </row>
    <row r="37" spans="2:133" ht="11.25" customHeight="1" x14ac:dyDescent="0.15">
      <c r="B37" s="637" t="s">
        <v>334</v>
      </c>
      <c r="C37" s="638"/>
      <c r="D37" s="638"/>
      <c r="E37" s="638"/>
      <c r="F37" s="638"/>
      <c r="G37" s="638"/>
      <c r="H37" s="638"/>
      <c r="I37" s="638"/>
      <c r="J37" s="638"/>
      <c r="K37" s="638"/>
      <c r="L37" s="638"/>
      <c r="M37" s="638"/>
      <c r="N37" s="638"/>
      <c r="O37" s="638"/>
      <c r="P37" s="638"/>
      <c r="Q37" s="639"/>
      <c r="R37" s="640">
        <v>55883</v>
      </c>
      <c r="S37" s="641"/>
      <c r="T37" s="641"/>
      <c r="U37" s="641"/>
      <c r="V37" s="641"/>
      <c r="W37" s="641"/>
      <c r="X37" s="641"/>
      <c r="Y37" s="642"/>
      <c r="Z37" s="677">
        <v>1.8</v>
      </c>
      <c r="AA37" s="677"/>
      <c r="AB37" s="677"/>
      <c r="AC37" s="677"/>
      <c r="AD37" s="678" t="s">
        <v>138</v>
      </c>
      <c r="AE37" s="678"/>
      <c r="AF37" s="678"/>
      <c r="AG37" s="678"/>
      <c r="AH37" s="678"/>
      <c r="AI37" s="678"/>
      <c r="AJ37" s="678"/>
      <c r="AK37" s="678"/>
      <c r="AL37" s="643" t="s">
        <v>249</v>
      </c>
      <c r="AM37" s="644"/>
      <c r="AN37" s="644"/>
      <c r="AO37" s="679"/>
      <c r="AQ37" s="680" t="s">
        <v>335</v>
      </c>
      <c r="AR37" s="681"/>
      <c r="AS37" s="681"/>
      <c r="AT37" s="681"/>
      <c r="AU37" s="681"/>
      <c r="AV37" s="681"/>
      <c r="AW37" s="681"/>
      <c r="AX37" s="681"/>
      <c r="AY37" s="682"/>
      <c r="AZ37" s="640">
        <v>47951</v>
      </c>
      <c r="BA37" s="641"/>
      <c r="BB37" s="641"/>
      <c r="BC37" s="641"/>
      <c r="BD37" s="659"/>
      <c r="BE37" s="659"/>
      <c r="BF37" s="683"/>
      <c r="BG37" s="673" t="s">
        <v>336</v>
      </c>
      <c r="BH37" s="674"/>
      <c r="BI37" s="674"/>
      <c r="BJ37" s="674"/>
      <c r="BK37" s="674"/>
      <c r="BL37" s="674"/>
      <c r="BM37" s="674"/>
      <c r="BN37" s="674"/>
      <c r="BO37" s="674"/>
      <c r="BP37" s="674"/>
      <c r="BQ37" s="674"/>
      <c r="BR37" s="674"/>
      <c r="BS37" s="674"/>
      <c r="BT37" s="674"/>
      <c r="BU37" s="675"/>
      <c r="BV37" s="640">
        <v>12799</v>
      </c>
      <c r="BW37" s="641"/>
      <c r="BX37" s="641"/>
      <c r="BY37" s="641"/>
      <c r="BZ37" s="641"/>
      <c r="CA37" s="641"/>
      <c r="CB37" s="684"/>
      <c r="CD37" s="673" t="s">
        <v>337</v>
      </c>
      <c r="CE37" s="674"/>
      <c r="CF37" s="674"/>
      <c r="CG37" s="674"/>
      <c r="CH37" s="674"/>
      <c r="CI37" s="674"/>
      <c r="CJ37" s="674"/>
      <c r="CK37" s="674"/>
      <c r="CL37" s="674"/>
      <c r="CM37" s="674"/>
      <c r="CN37" s="674"/>
      <c r="CO37" s="674"/>
      <c r="CP37" s="674"/>
      <c r="CQ37" s="675"/>
      <c r="CR37" s="640">
        <v>127984</v>
      </c>
      <c r="CS37" s="659"/>
      <c r="CT37" s="659"/>
      <c r="CU37" s="659"/>
      <c r="CV37" s="659"/>
      <c r="CW37" s="659"/>
      <c r="CX37" s="659"/>
      <c r="CY37" s="660"/>
      <c r="CZ37" s="643">
        <v>4.3</v>
      </c>
      <c r="DA37" s="661"/>
      <c r="DB37" s="661"/>
      <c r="DC37" s="662"/>
      <c r="DD37" s="646">
        <v>123984</v>
      </c>
      <c r="DE37" s="659"/>
      <c r="DF37" s="659"/>
      <c r="DG37" s="659"/>
      <c r="DH37" s="659"/>
      <c r="DI37" s="659"/>
      <c r="DJ37" s="659"/>
      <c r="DK37" s="660"/>
      <c r="DL37" s="646">
        <v>122302</v>
      </c>
      <c r="DM37" s="659"/>
      <c r="DN37" s="659"/>
      <c r="DO37" s="659"/>
      <c r="DP37" s="659"/>
      <c r="DQ37" s="659"/>
      <c r="DR37" s="659"/>
      <c r="DS37" s="659"/>
      <c r="DT37" s="659"/>
      <c r="DU37" s="659"/>
      <c r="DV37" s="660"/>
      <c r="DW37" s="643">
        <v>10.4</v>
      </c>
      <c r="DX37" s="661"/>
      <c r="DY37" s="661"/>
      <c r="DZ37" s="661"/>
      <c r="EA37" s="661"/>
      <c r="EB37" s="661"/>
      <c r="EC37" s="676"/>
    </row>
    <row r="38" spans="2:133" ht="11.25" customHeight="1" x14ac:dyDescent="0.15">
      <c r="B38" s="637" t="s">
        <v>338</v>
      </c>
      <c r="C38" s="638"/>
      <c r="D38" s="638"/>
      <c r="E38" s="638"/>
      <c r="F38" s="638"/>
      <c r="G38" s="638"/>
      <c r="H38" s="638"/>
      <c r="I38" s="638"/>
      <c r="J38" s="638"/>
      <c r="K38" s="638"/>
      <c r="L38" s="638"/>
      <c r="M38" s="638"/>
      <c r="N38" s="638"/>
      <c r="O38" s="638"/>
      <c r="P38" s="638"/>
      <c r="Q38" s="639"/>
      <c r="R38" s="640">
        <v>33991</v>
      </c>
      <c r="S38" s="641"/>
      <c r="T38" s="641"/>
      <c r="U38" s="641"/>
      <c r="V38" s="641"/>
      <c r="W38" s="641"/>
      <c r="X38" s="641"/>
      <c r="Y38" s="642"/>
      <c r="Z38" s="677">
        <v>1.1000000000000001</v>
      </c>
      <c r="AA38" s="677"/>
      <c r="AB38" s="677"/>
      <c r="AC38" s="677"/>
      <c r="AD38" s="678">
        <v>15</v>
      </c>
      <c r="AE38" s="678"/>
      <c r="AF38" s="678"/>
      <c r="AG38" s="678"/>
      <c r="AH38" s="678"/>
      <c r="AI38" s="678"/>
      <c r="AJ38" s="678"/>
      <c r="AK38" s="678"/>
      <c r="AL38" s="643">
        <v>0</v>
      </c>
      <c r="AM38" s="644"/>
      <c r="AN38" s="644"/>
      <c r="AO38" s="679"/>
      <c r="AQ38" s="680" t="s">
        <v>339</v>
      </c>
      <c r="AR38" s="681"/>
      <c r="AS38" s="681"/>
      <c r="AT38" s="681"/>
      <c r="AU38" s="681"/>
      <c r="AV38" s="681"/>
      <c r="AW38" s="681"/>
      <c r="AX38" s="681"/>
      <c r="AY38" s="682"/>
      <c r="AZ38" s="640">
        <v>2302</v>
      </c>
      <c r="BA38" s="641"/>
      <c r="BB38" s="641"/>
      <c r="BC38" s="641"/>
      <c r="BD38" s="659"/>
      <c r="BE38" s="659"/>
      <c r="BF38" s="683"/>
      <c r="BG38" s="673" t="s">
        <v>340</v>
      </c>
      <c r="BH38" s="674"/>
      <c r="BI38" s="674"/>
      <c r="BJ38" s="674"/>
      <c r="BK38" s="674"/>
      <c r="BL38" s="674"/>
      <c r="BM38" s="674"/>
      <c r="BN38" s="674"/>
      <c r="BO38" s="674"/>
      <c r="BP38" s="674"/>
      <c r="BQ38" s="674"/>
      <c r="BR38" s="674"/>
      <c r="BS38" s="674"/>
      <c r="BT38" s="674"/>
      <c r="BU38" s="675"/>
      <c r="BV38" s="640">
        <v>257</v>
      </c>
      <c r="BW38" s="641"/>
      <c r="BX38" s="641"/>
      <c r="BY38" s="641"/>
      <c r="BZ38" s="641"/>
      <c r="CA38" s="641"/>
      <c r="CB38" s="684"/>
      <c r="CD38" s="673" t="s">
        <v>341</v>
      </c>
      <c r="CE38" s="674"/>
      <c r="CF38" s="674"/>
      <c r="CG38" s="674"/>
      <c r="CH38" s="674"/>
      <c r="CI38" s="674"/>
      <c r="CJ38" s="674"/>
      <c r="CK38" s="674"/>
      <c r="CL38" s="674"/>
      <c r="CM38" s="674"/>
      <c r="CN38" s="674"/>
      <c r="CO38" s="674"/>
      <c r="CP38" s="674"/>
      <c r="CQ38" s="675"/>
      <c r="CR38" s="640">
        <v>179595</v>
      </c>
      <c r="CS38" s="641"/>
      <c r="CT38" s="641"/>
      <c r="CU38" s="641"/>
      <c r="CV38" s="641"/>
      <c r="CW38" s="641"/>
      <c r="CX38" s="641"/>
      <c r="CY38" s="642"/>
      <c r="CZ38" s="643">
        <v>6.1</v>
      </c>
      <c r="DA38" s="661"/>
      <c r="DB38" s="661"/>
      <c r="DC38" s="662"/>
      <c r="DD38" s="646">
        <v>150659</v>
      </c>
      <c r="DE38" s="641"/>
      <c r="DF38" s="641"/>
      <c r="DG38" s="641"/>
      <c r="DH38" s="641"/>
      <c r="DI38" s="641"/>
      <c r="DJ38" s="641"/>
      <c r="DK38" s="642"/>
      <c r="DL38" s="646">
        <v>150659</v>
      </c>
      <c r="DM38" s="641"/>
      <c r="DN38" s="641"/>
      <c r="DO38" s="641"/>
      <c r="DP38" s="641"/>
      <c r="DQ38" s="641"/>
      <c r="DR38" s="641"/>
      <c r="DS38" s="641"/>
      <c r="DT38" s="641"/>
      <c r="DU38" s="641"/>
      <c r="DV38" s="642"/>
      <c r="DW38" s="643">
        <v>12.8</v>
      </c>
      <c r="DX38" s="661"/>
      <c r="DY38" s="661"/>
      <c r="DZ38" s="661"/>
      <c r="EA38" s="661"/>
      <c r="EB38" s="661"/>
      <c r="EC38" s="676"/>
    </row>
    <row r="39" spans="2:133" ht="11.25" customHeight="1" x14ac:dyDescent="0.15">
      <c r="B39" s="637" t="s">
        <v>342</v>
      </c>
      <c r="C39" s="638"/>
      <c r="D39" s="638"/>
      <c r="E39" s="638"/>
      <c r="F39" s="638"/>
      <c r="G39" s="638"/>
      <c r="H39" s="638"/>
      <c r="I39" s="638"/>
      <c r="J39" s="638"/>
      <c r="K39" s="638"/>
      <c r="L39" s="638"/>
      <c r="M39" s="638"/>
      <c r="N39" s="638"/>
      <c r="O39" s="638"/>
      <c r="P39" s="638"/>
      <c r="Q39" s="639"/>
      <c r="R39" s="640">
        <v>693749</v>
      </c>
      <c r="S39" s="641"/>
      <c r="T39" s="641"/>
      <c r="U39" s="641"/>
      <c r="V39" s="641"/>
      <c r="W39" s="641"/>
      <c r="X39" s="641"/>
      <c r="Y39" s="642"/>
      <c r="Z39" s="677">
        <v>22.9</v>
      </c>
      <c r="AA39" s="677"/>
      <c r="AB39" s="677"/>
      <c r="AC39" s="677"/>
      <c r="AD39" s="678" t="s">
        <v>138</v>
      </c>
      <c r="AE39" s="678"/>
      <c r="AF39" s="678"/>
      <c r="AG39" s="678"/>
      <c r="AH39" s="678"/>
      <c r="AI39" s="678"/>
      <c r="AJ39" s="678"/>
      <c r="AK39" s="678"/>
      <c r="AL39" s="643" t="s">
        <v>249</v>
      </c>
      <c r="AM39" s="644"/>
      <c r="AN39" s="644"/>
      <c r="AO39" s="679"/>
      <c r="AQ39" s="680" t="s">
        <v>343</v>
      </c>
      <c r="AR39" s="681"/>
      <c r="AS39" s="681"/>
      <c r="AT39" s="681"/>
      <c r="AU39" s="681"/>
      <c r="AV39" s="681"/>
      <c r="AW39" s="681"/>
      <c r="AX39" s="681"/>
      <c r="AY39" s="682"/>
      <c r="AZ39" s="640" t="s">
        <v>230</v>
      </c>
      <c r="BA39" s="641"/>
      <c r="BB39" s="641"/>
      <c r="BC39" s="641"/>
      <c r="BD39" s="659"/>
      <c r="BE39" s="659"/>
      <c r="BF39" s="683"/>
      <c r="BG39" s="673" t="s">
        <v>344</v>
      </c>
      <c r="BH39" s="674"/>
      <c r="BI39" s="674"/>
      <c r="BJ39" s="674"/>
      <c r="BK39" s="674"/>
      <c r="BL39" s="674"/>
      <c r="BM39" s="674"/>
      <c r="BN39" s="674"/>
      <c r="BO39" s="674"/>
      <c r="BP39" s="674"/>
      <c r="BQ39" s="674"/>
      <c r="BR39" s="674"/>
      <c r="BS39" s="674"/>
      <c r="BT39" s="674"/>
      <c r="BU39" s="675"/>
      <c r="BV39" s="640">
        <v>397</v>
      </c>
      <c r="BW39" s="641"/>
      <c r="BX39" s="641"/>
      <c r="BY39" s="641"/>
      <c r="BZ39" s="641"/>
      <c r="CA39" s="641"/>
      <c r="CB39" s="684"/>
      <c r="CD39" s="673" t="s">
        <v>345</v>
      </c>
      <c r="CE39" s="674"/>
      <c r="CF39" s="674"/>
      <c r="CG39" s="674"/>
      <c r="CH39" s="674"/>
      <c r="CI39" s="674"/>
      <c r="CJ39" s="674"/>
      <c r="CK39" s="674"/>
      <c r="CL39" s="674"/>
      <c r="CM39" s="674"/>
      <c r="CN39" s="674"/>
      <c r="CO39" s="674"/>
      <c r="CP39" s="674"/>
      <c r="CQ39" s="675"/>
      <c r="CR39" s="640">
        <v>150872</v>
      </c>
      <c r="CS39" s="659"/>
      <c r="CT39" s="659"/>
      <c r="CU39" s="659"/>
      <c r="CV39" s="659"/>
      <c r="CW39" s="659"/>
      <c r="CX39" s="659"/>
      <c r="CY39" s="660"/>
      <c r="CZ39" s="643">
        <v>5.0999999999999996</v>
      </c>
      <c r="DA39" s="661"/>
      <c r="DB39" s="661"/>
      <c r="DC39" s="662"/>
      <c r="DD39" s="646">
        <v>121301</v>
      </c>
      <c r="DE39" s="659"/>
      <c r="DF39" s="659"/>
      <c r="DG39" s="659"/>
      <c r="DH39" s="659"/>
      <c r="DI39" s="659"/>
      <c r="DJ39" s="659"/>
      <c r="DK39" s="660"/>
      <c r="DL39" s="646" t="s">
        <v>249</v>
      </c>
      <c r="DM39" s="659"/>
      <c r="DN39" s="659"/>
      <c r="DO39" s="659"/>
      <c r="DP39" s="659"/>
      <c r="DQ39" s="659"/>
      <c r="DR39" s="659"/>
      <c r="DS39" s="659"/>
      <c r="DT39" s="659"/>
      <c r="DU39" s="659"/>
      <c r="DV39" s="660"/>
      <c r="DW39" s="643" t="s">
        <v>230</v>
      </c>
      <c r="DX39" s="661"/>
      <c r="DY39" s="661"/>
      <c r="DZ39" s="661"/>
      <c r="EA39" s="661"/>
      <c r="EB39" s="661"/>
      <c r="EC39" s="676"/>
    </row>
    <row r="40" spans="2:133" ht="11.25" customHeight="1" x14ac:dyDescent="0.15">
      <c r="B40" s="637" t="s">
        <v>346</v>
      </c>
      <c r="C40" s="638"/>
      <c r="D40" s="638"/>
      <c r="E40" s="638"/>
      <c r="F40" s="638"/>
      <c r="G40" s="638"/>
      <c r="H40" s="638"/>
      <c r="I40" s="638"/>
      <c r="J40" s="638"/>
      <c r="K40" s="638"/>
      <c r="L40" s="638"/>
      <c r="M40" s="638"/>
      <c r="N40" s="638"/>
      <c r="O40" s="638"/>
      <c r="P40" s="638"/>
      <c r="Q40" s="639"/>
      <c r="R40" s="640" t="s">
        <v>249</v>
      </c>
      <c r="S40" s="641"/>
      <c r="T40" s="641"/>
      <c r="U40" s="641"/>
      <c r="V40" s="641"/>
      <c r="W40" s="641"/>
      <c r="X40" s="641"/>
      <c r="Y40" s="642"/>
      <c r="Z40" s="677" t="s">
        <v>230</v>
      </c>
      <c r="AA40" s="677"/>
      <c r="AB40" s="677"/>
      <c r="AC40" s="677"/>
      <c r="AD40" s="678" t="s">
        <v>249</v>
      </c>
      <c r="AE40" s="678"/>
      <c r="AF40" s="678"/>
      <c r="AG40" s="678"/>
      <c r="AH40" s="678"/>
      <c r="AI40" s="678"/>
      <c r="AJ40" s="678"/>
      <c r="AK40" s="678"/>
      <c r="AL40" s="643" t="s">
        <v>249</v>
      </c>
      <c r="AM40" s="644"/>
      <c r="AN40" s="644"/>
      <c r="AO40" s="679"/>
      <c r="AQ40" s="680" t="s">
        <v>347</v>
      </c>
      <c r="AR40" s="681"/>
      <c r="AS40" s="681"/>
      <c r="AT40" s="681"/>
      <c r="AU40" s="681"/>
      <c r="AV40" s="681"/>
      <c r="AW40" s="681"/>
      <c r="AX40" s="681"/>
      <c r="AY40" s="682"/>
      <c r="AZ40" s="640" t="s">
        <v>249</v>
      </c>
      <c r="BA40" s="641"/>
      <c r="BB40" s="641"/>
      <c r="BC40" s="641"/>
      <c r="BD40" s="659"/>
      <c r="BE40" s="659"/>
      <c r="BF40" s="683"/>
      <c r="BG40" s="685" t="s">
        <v>348</v>
      </c>
      <c r="BH40" s="686"/>
      <c r="BI40" s="686"/>
      <c r="BJ40" s="686"/>
      <c r="BK40" s="686"/>
      <c r="BL40" s="236"/>
      <c r="BM40" s="674" t="s">
        <v>349</v>
      </c>
      <c r="BN40" s="674"/>
      <c r="BO40" s="674"/>
      <c r="BP40" s="674"/>
      <c r="BQ40" s="674"/>
      <c r="BR40" s="674"/>
      <c r="BS40" s="674"/>
      <c r="BT40" s="674"/>
      <c r="BU40" s="675"/>
      <c r="BV40" s="640">
        <v>101</v>
      </c>
      <c r="BW40" s="641"/>
      <c r="BX40" s="641"/>
      <c r="BY40" s="641"/>
      <c r="BZ40" s="641"/>
      <c r="CA40" s="641"/>
      <c r="CB40" s="684"/>
      <c r="CD40" s="673" t="s">
        <v>350</v>
      </c>
      <c r="CE40" s="674"/>
      <c r="CF40" s="674"/>
      <c r="CG40" s="674"/>
      <c r="CH40" s="674"/>
      <c r="CI40" s="674"/>
      <c r="CJ40" s="674"/>
      <c r="CK40" s="674"/>
      <c r="CL40" s="674"/>
      <c r="CM40" s="674"/>
      <c r="CN40" s="674"/>
      <c r="CO40" s="674"/>
      <c r="CP40" s="674"/>
      <c r="CQ40" s="675"/>
      <c r="CR40" s="640" t="s">
        <v>138</v>
      </c>
      <c r="CS40" s="641"/>
      <c r="CT40" s="641"/>
      <c r="CU40" s="641"/>
      <c r="CV40" s="641"/>
      <c r="CW40" s="641"/>
      <c r="CX40" s="641"/>
      <c r="CY40" s="642"/>
      <c r="CZ40" s="643" t="s">
        <v>230</v>
      </c>
      <c r="DA40" s="661"/>
      <c r="DB40" s="661"/>
      <c r="DC40" s="662"/>
      <c r="DD40" s="646" t="s">
        <v>230</v>
      </c>
      <c r="DE40" s="641"/>
      <c r="DF40" s="641"/>
      <c r="DG40" s="641"/>
      <c r="DH40" s="641"/>
      <c r="DI40" s="641"/>
      <c r="DJ40" s="641"/>
      <c r="DK40" s="642"/>
      <c r="DL40" s="646" t="s">
        <v>230</v>
      </c>
      <c r="DM40" s="641"/>
      <c r="DN40" s="641"/>
      <c r="DO40" s="641"/>
      <c r="DP40" s="641"/>
      <c r="DQ40" s="641"/>
      <c r="DR40" s="641"/>
      <c r="DS40" s="641"/>
      <c r="DT40" s="641"/>
      <c r="DU40" s="641"/>
      <c r="DV40" s="642"/>
      <c r="DW40" s="643" t="s">
        <v>138</v>
      </c>
      <c r="DX40" s="661"/>
      <c r="DY40" s="661"/>
      <c r="DZ40" s="661"/>
      <c r="EA40" s="661"/>
      <c r="EB40" s="661"/>
      <c r="EC40" s="676"/>
    </row>
    <row r="41" spans="2:133" ht="11.25" customHeight="1" x14ac:dyDescent="0.15">
      <c r="B41" s="637" t="s">
        <v>351</v>
      </c>
      <c r="C41" s="638"/>
      <c r="D41" s="638"/>
      <c r="E41" s="638"/>
      <c r="F41" s="638"/>
      <c r="G41" s="638"/>
      <c r="H41" s="638"/>
      <c r="I41" s="638"/>
      <c r="J41" s="638"/>
      <c r="K41" s="638"/>
      <c r="L41" s="638"/>
      <c r="M41" s="638"/>
      <c r="N41" s="638"/>
      <c r="O41" s="638"/>
      <c r="P41" s="638"/>
      <c r="Q41" s="639"/>
      <c r="R41" s="640">
        <v>30849</v>
      </c>
      <c r="S41" s="641"/>
      <c r="T41" s="641"/>
      <c r="U41" s="641"/>
      <c r="V41" s="641"/>
      <c r="W41" s="641"/>
      <c r="X41" s="641"/>
      <c r="Y41" s="642"/>
      <c r="Z41" s="677">
        <v>1</v>
      </c>
      <c r="AA41" s="677"/>
      <c r="AB41" s="677"/>
      <c r="AC41" s="677"/>
      <c r="AD41" s="678" t="s">
        <v>230</v>
      </c>
      <c r="AE41" s="678"/>
      <c r="AF41" s="678"/>
      <c r="AG41" s="678"/>
      <c r="AH41" s="678"/>
      <c r="AI41" s="678"/>
      <c r="AJ41" s="678"/>
      <c r="AK41" s="678"/>
      <c r="AL41" s="643" t="s">
        <v>230</v>
      </c>
      <c r="AM41" s="644"/>
      <c r="AN41" s="644"/>
      <c r="AO41" s="679"/>
      <c r="AQ41" s="680" t="s">
        <v>352</v>
      </c>
      <c r="AR41" s="681"/>
      <c r="AS41" s="681"/>
      <c r="AT41" s="681"/>
      <c r="AU41" s="681"/>
      <c r="AV41" s="681"/>
      <c r="AW41" s="681"/>
      <c r="AX41" s="681"/>
      <c r="AY41" s="682"/>
      <c r="AZ41" s="640">
        <v>34923</v>
      </c>
      <c r="BA41" s="641"/>
      <c r="BB41" s="641"/>
      <c r="BC41" s="641"/>
      <c r="BD41" s="659"/>
      <c r="BE41" s="659"/>
      <c r="BF41" s="683"/>
      <c r="BG41" s="685"/>
      <c r="BH41" s="686"/>
      <c r="BI41" s="686"/>
      <c r="BJ41" s="686"/>
      <c r="BK41" s="686"/>
      <c r="BL41" s="236"/>
      <c r="BM41" s="674" t="s">
        <v>353</v>
      </c>
      <c r="BN41" s="674"/>
      <c r="BO41" s="674"/>
      <c r="BP41" s="674"/>
      <c r="BQ41" s="674"/>
      <c r="BR41" s="674"/>
      <c r="BS41" s="674"/>
      <c r="BT41" s="674"/>
      <c r="BU41" s="675"/>
      <c r="BV41" s="640">
        <v>1</v>
      </c>
      <c r="BW41" s="641"/>
      <c r="BX41" s="641"/>
      <c r="BY41" s="641"/>
      <c r="BZ41" s="641"/>
      <c r="CA41" s="641"/>
      <c r="CB41" s="684"/>
      <c r="CD41" s="673" t="s">
        <v>354</v>
      </c>
      <c r="CE41" s="674"/>
      <c r="CF41" s="674"/>
      <c r="CG41" s="674"/>
      <c r="CH41" s="674"/>
      <c r="CI41" s="674"/>
      <c r="CJ41" s="674"/>
      <c r="CK41" s="674"/>
      <c r="CL41" s="674"/>
      <c r="CM41" s="674"/>
      <c r="CN41" s="674"/>
      <c r="CO41" s="674"/>
      <c r="CP41" s="674"/>
      <c r="CQ41" s="675"/>
      <c r="CR41" s="640" t="s">
        <v>249</v>
      </c>
      <c r="CS41" s="659"/>
      <c r="CT41" s="659"/>
      <c r="CU41" s="659"/>
      <c r="CV41" s="659"/>
      <c r="CW41" s="659"/>
      <c r="CX41" s="659"/>
      <c r="CY41" s="660"/>
      <c r="CZ41" s="643" t="s">
        <v>138</v>
      </c>
      <c r="DA41" s="661"/>
      <c r="DB41" s="661"/>
      <c r="DC41" s="662"/>
      <c r="DD41" s="646" t="s">
        <v>230</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355</v>
      </c>
      <c r="C42" s="622"/>
      <c r="D42" s="622"/>
      <c r="E42" s="622"/>
      <c r="F42" s="622"/>
      <c r="G42" s="622"/>
      <c r="H42" s="622"/>
      <c r="I42" s="622"/>
      <c r="J42" s="622"/>
      <c r="K42" s="622"/>
      <c r="L42" s="622"/>
      <c r="M42" s="622"/>
      <c r="N42" s="622"/>
      <c r="O42" s="622"/>
      <c r="P42" s="622"/>
      <c r="Q42" s="623"/>
      <c r="R42" s="624">
        <v>3029192</v>
      </c>
      <c r="S42" s="663"/>
      <c r="T42" s="663"/>
      <c r="U42" s="663"/>
      <c r="V42" s="663"/>
      <c r="W42" s="663"/>
      <c r="X42" s="663"/>
      <c r="Y42" s="665"/>
      <c r="Z42" s="666">
        <v>100</v>
      </c>
      <c r="AA42" s="666"/>
      <c r="AB42" s="666"/>
      <c r="AC42" s="666"/>
      <c r="AD42" s="667">
        <v>1144917</v>
      </c>
      <c r="AE42" s="667"/>
      <c r="AF42" s="667"/>
      <c r="AG42" s="667"/>
      <c r="AH42" s="667"/>
      <c r="AI42" s="667"/>
      <c r="AJ42" s="667"/>
      <c r="AK42" s="667"/>
      <c r="AL42" s="627">
        <v>100</v>
      </c>
      <c r="AM42" s="668"/>
      <c r="AN42" s="668"/>
      <c r="AO42" s="669"/>
      <c r="AQ42" s="670" t="s">
        <v>356</v>
      </c>
      <c r="AR42" s="671"/>
      <c r="AS42" s="671"/>
      <c r="AT42" s="671"/>
      <c r="AU42" s="671"/>
      <c r="AV42" s="671"/>
      <c r="AW42" s="671"/>
      <c r="AX42" s="671"/>
      <c r="AY42" s="672"/>
      <c r="AZ42" s="624">
        <v>94419</v>
      </c>
      <c r="BA42" s="663"/>
      <c r="BB42" s="663"/>
      <c r="BC42" s="663"/>
      <c r="BD42" s="625"/>
      <c r="BE42" s="625"/>
      <c r="BF42" s="689"/>
      <c r="BG42" s="687"/>
      <c r="BH42" s="688"/>
      <c r="BI42" s="688"/>
      <c r="BJ42" s="688"/>
      <c r="BK42" s="688"/>
      <c r="BL42" s="237"/>
      <c r="BM42" s="690" t="s">
        <v>357</v>
      </c>
      <c r="BN42" s="690"/>
      <c r="BO42" s="690"/>
      <c r="BP42" s="690"/>
      <c r="BQ42" s="690"/>
      <c r="BR42" s="690"/>
      <c r="BS42" s="690"/>
      <c r="BT42" s="690"/>
      <c r="BU42" s="691"/>
      <c r="BV42" s="624">
        <v>354</v>
      </c>
      <c r="BW42" s="663"/>
      <c r="BX42" s="663"/>
      <c r="BY42" s="663"/>
      <c r="BZ42" s="663"/>
      <c r="CA42" s="663"/>
      <c r="CB42" s="664"/>
      <c r="CD42" s="637" t="s">
        <v>358</v>
      </c>
      <c r="CE42" s="638"/>
      <c r="CF42" s="638"/>
      <c r="CG42" s="638"/>
      <c r="CH42" s="638"/>
      <c r="CI42" s="638"/>
      <c r="CJ42" s="638"/>
      <c r="CK42" s="638"/>
      <c r="CL42" s="638"/>
      <c r="CM42" s="638"/>
      <c r="CN42" s="638"/>
      <c r="CO42" s="638"/>
      <c r="CP42" s="638"/>
      <c r="CQ42" s="639"/>
      <c r="CR42" s="640">
        <v>1372023</v>
      </c>
      <c r="CS42" s="641"/>
      <c r="CT42" s="641"/>
      <c r="CU42" s="641"/>
      <c r="CV42" s="641"/>
      <c r="CW42" s="641"/>
      <c r="CX42" s="641"/>
      <c r="CY42" s="642"/>
      <c r="CZ42" s="643">
        <v>46.5</v>
      </c>
      <c r="DA42" s="644"/>
      <c r="DB42" s="644"/>
      <c r="DC42" s="645"/>
      <c r="DD42" s="646">
        <v>74737</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359</v>
      </c>
      <c r="CE43" s="638"/>
      <c r="CF43" s="638"/>
      <c r="CG43" s="638"/>
      <c r="CH43" s="638"/>
      <c r="CI43" s="638"/>
      <c r="CJ43" s="638"/>
      <c r="CK43" s="638"/>
      <c r="CL43" s="638"/>
      <c r="CM43" s="638"/>
      <c r="CN43" s="638"/>
      <c r="CO43" s="638"/>
      <c r="CP43" s="638"/>
      <c r="CQ43" s="639"/>
      <c r="CR43" s="640">
        <v>11003</v>
      </c>
      <c r="CS43" s="659"/>
      <c r="CT43" s="659"/>
      <c r="CU43" s="659"/>
      <c r="CV43" s="659"/>
      <c r="CW43" s="659"/>
      <c r="CX43" s="659"/>
      <c r="CY43" s="660"/>
      <c r="CZ43" s="643">
        <v>0.4</v>
      </c>
      <c r="DA43" s="661"/>
      <c r="DB43" s="661"/>
      <c r="DC43" s="662"/>
      <c r="DD43" s="646">
        <v>11003</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307</v>
      </c>
      <c r="CE44" s="654"/>
      <c r="CF44" s="637" t="s">
        <v>360</v>
      </c>
      <c r="CG44" s="638"/>
      <c r="CH44" s="638"/>
      <c r="CI44" s="638"/>
      <c r="CJ44" s="638"/>
      <c r="CK44" s="638"/>
      <c r="CL44" s="638"/>
      <c r="CM44" s="638"/>
      <c r="CN44" s="638"/>
      <c r="CO44" s="638"/>
      <c r="CP44" s="638"/>
      <c r="CQ44" s="639"/>
      <c r="CR44" s="640">
        <v>1246389</v>
      </c>
      <c r="CS44" s="641"/>
      <c r="CT44" s="641"/>
      <c r="CU44" s="641"/>
      <c r="CV44" s="641"/>
      <c r="CW44" s="641"/>
      <c r="CX44" s="641"/>
      <c r="CY44" s="642"/>
      <c r="CZ44" s="643">
        <v>42.2</v>
      </c>
      <c r="DA44" s="644"/>
      <c r="DB44" s="644"/>
      <c r="DC44" s="645"/>
      <c r="DD44" s="646">
        <v>73474</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361</v>
      </c>
      <c r="CG45" s="638"/>
      <c r="CH45" s="638"/>
      <c r="CI45" s="638"/>
      <c r="CJ45" s="638"/>
      <c r="CK45" s="638"/>
      <c r="CL45" s="638"/>
      <c r="CM45" s="638"/>
      <c r="CN45" s="638"/>
      <c r="CO45" s="638"/>
      <c r="CP45" s="638"/>
      <c r="CQ45" s="639"/>
      <c r="CR45" s="640">
        <v>879115</v>
      </c>
      <c r="CS45" s="659"/>
      <c r="CT45" s="659"/>
      <c r="CU45" s="659"/>
      <c r="CV45" s="659"/>
      <c r="CW45" s="659"/>
      <c r="CX45" s="659"/>
      <c r="CY45" s="660"/>
      <c r="CZ45" s="643">
        <v>29.8</v>
      </c>
      <c r="DA45" s="661"/>
      <c r="DB45" s="661"/>
      <c r="DC45" s="662"/>
      <c r="DD45" s="646">
        <v>15335</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362</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363</v>
      </c>
      <c r="CG46" s="638"/>
      <c r="CH46" s="638"/>
      <c r="CI46" s="638"/>
      <c r="CJ46" s="638"/>
      <c r="CK46" s="638"/>
      <c r="CL46" s="638"/>
      <c r="CM46" s="638"/>
      <c r="CN46" s="638"/>
      <c r="CO46" s="638"/>
      <c r="CP46" s="638"/>
      <c r="CQ46" s="639"/>
      <c r="CR46" s="640">
        <v>365495</v>
      </c>
      <c r="CS46" s="641"/>
      <c r="CT46" s="641"/>
      <c r="CU46" s="641"/>
      <c r="CV46" s="641"/>
      <c r="CW46" s="641"/>
      <c r="CX46" s="641"/>
      <c r="CY46" s="642"/>
      <c r="CZ46" s="643">
        <v>12.4</v>
      </c>
      <c r="DA46" s="644"/>
      <c r="DB46" s="644"/>
      <c r="DC46" s="645"/>
      <c r="DD46" s="646">
        <v>57077</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364</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365</v>
      </c>
      <c r="CG47" s="638"/>
      <c r="CH47" s="638"/>
      <c r="CI47" s="638"/>
      <c r="CJ47" s="638"/>
      <c r="CK47" s="638"/>
      <c r="CL47" s="638"/>
      <c r="CM47" s="638"/>
      <c r="CN47" s="638"/>
      <c r="CO47" s="638"/>
      <c r="CP47" s="638"/>
      <c r="CQ47" s="639"/>
      <c r="CR47" s="640">
        <v>125634</v>
      </c>
      <c r="CS47" s="659"/>
      <c r="CT47" s="659"/>
      <c r="CU47" s="659"/>
      <c r="CV47" s="659"/>
      <c r="CW47" s="659"/>
      <c r="CX47" s="659"/>
      <c r="CY47" s="660"/>
      <c r="CZ47" s="643">
        <v>4.3</v>
      </c>
      <c r="DA47" s="661"/>
      <c r="DB47" s="661"/>
      <c r="DC47" s="662"/>
      <c r="DD47" s="646">
        <v>1263</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366</v>
      </c>
      <c r="CD48" s="657"/>
      <c r="CE48" s="658"/>
      <c r="CF48" s="637" t="s">
        <v>367</v>
      </c>
      <c r="CG48" s="638"/>
      <c r="CH48" s="638"/>
      <c r="CI48" s="638"/>
      <c r="CJ48" s="638"/>
      <c r="CK48" s="638"/>
      <c r="CL48" s="638"/>
      <c r="CM48" s="638"/>
      <c r="CN48" s="638"/>
      <c r="CO48" s="638"/>
      <c r="CP48" s="638"/>
      <c r="CQ48" s="639"/>
      <c r="CR48" s="640" t="s">
        <v>249</v>
      </c>
      <c r="CS48" s="641"/>
      <c r="CT48" s="641"/>
      <c r="CU48" s="641"/>
      <c r="CV48" s="641"/>
      <c r="CW48" s="641"/>
      <c r="CX48" s="641"/>
      <c r="CY48" s="642"/>
      <c r="CZ48" s="643" t="s">
        <v>230</v>
      </c>
      <c r="DA48" s="644"/>
      <c r="DB48" s="644"/>
      <c r="DC48" s="645"/>
      <c r="DD48" s="646" t="s">
        <v>249</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368</v>
      </c>
      <c r="CE49" s="622"/>
      <c r="CF49" s="622"/>
      <c r="CG49" s="622"/>
      <c r="CH49" s="622"/>
      <c r="CI49" s="622"/>
      <c r="CJ49" s="622"/>
      <c r="CK49" s="622"/>
      <c r="CL49" s="622"/>
      <c r="CM49" s="622"/>
      <c r="CN49" s="622"/>
      <c r="CO49" s="622"/>
      <c r="CP49" s="622"/>
      <c r="CQ49" s="623"/>
      <c r="CR49" s="624">
        <v>2953572</v>
      </c>
      <c r="CS49" s="625"/>
      <c r="CT49" s="625"/>
      <c r="CU49" s="625"/>
      <c r="CV49" s="625"/>
      <c r="CW49" s="625"/>
      <c r="CX49" s="625"/>
      <c r="CY49" s="626"/>
      <c r="CZ49" s="627">
        <v>100</v>
      </c>
      <c r="DA49" s="628"/>
      <c r="DB49" s="628"/>
      <c r="DC49" s="629"/>
      <c r="DD49" s="630">
        <v>1310211</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LEa4rCFfVh6KqBXk+RbtHTSl127DbPpBadr/8B+IXF6cHLfn1rf/wHMa+6pAyxB+jMtJz148iX+mcYBXcwtDIA==" saltValue="fQ3bZ2hZ7cefXt/VFJshq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Q103" sqref="BQ103:DZ103"/>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370</v>
      </c>
      <c r="DK2" s="1166"/>
      <c r="DL2" s="1166"/>
      <c r="DM2" s="1166"/>
      <c r="DN2" s="1166"/>
      <c r="DO2" s="1167"/>
      <c r="DP2" s="250"/>
      <c r="DQ2" s="1165" t="s">
        <v>371</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372</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374</v>
      </c>
      <c r="B5" s="1051"/>
      <c r="C5" s="1051"/>
      <c r="D5" s="1051"/>
      <c r="E5" s="1051"/>
      <c r="F5" s="1051"/>
      <c r="G5" s="1051"/>
      <c r="H5" s="1051"/>
      <c r="I5" s="1051"/>
      <c r="J5" s="1051"/>
      <c r="K5" s="1051"/>
      <c r="L5" s="1051"/>
      <c r="M5" s="1051"/>
      <c r="N5" s="1051"/>
      <c r="O5" s="1051"/>
      <c r="P5" s="1052"/>
      <c r="Q5" s="1056" t="s">
        <v>375</v>
      </c>
      <c r="R5" s="1057"/>
      <c r="S5" s="1057"/>
      <c r="T5" s="1057"/>
      <c r="U5" s="1058"/>
      <c r="V5" s="1056" t="s">
        <v>376</v>
      </c>
      <c r="W5" s="1057"/>
      <c r="X5" s="1057"/>
      <c r="Y5" s="1057"/>
      <c r="Z5" s="1058"/>
      <c r="AA5" s="1056" t="s">
        <v>377</v>
      </c>
      <c r="AB5" s="1057"/>
      <c r="AC5" s="1057"/>
      <c r="AD5" s="1057"/>
      <c r="AE5" s="1057"/>
      <c r="AF5" s="1168" t="s">
        <v>378</v>
      </c>
      <c r="AG5" s="1057"/>
      <c r="AH5" s="1057"/>
      <c r="AI5" s="1057"/>
      <c r="AJ5" s="1072"/>
      <c r="AK5" s="1057" t="s">
        <v>379</v>
      </c>
      <c r="AL5" s="1057"/>
      <c r="AM5" s="1057"/>
      <c r="AN5" s="1057"/>
      <c r="AO5" s="1058"/>
      <c r="AP5" s="1056" t="s">
        <v>380</v>
      </c>
      <c r="AQ5" s="1057"/>
      <c r="AR5" s="1057"/>
      <c r="AS5" s="1057"/>
      <c r="AT5" s="1058"/>
      <c r="AU5" s="1056" t="s">
        <v>381</v>
      </c>
      <c r="AV5" s="1057"/>
      <c r="AW5" s="1057"/>
      <c r="AX5" s="1057"/>
      <c r="AY5" s="1072"/>
      <c r="AZ5" s="257"/>
      <c r="BA5" s="257"/>
      <c r="BB5" s="257"/>
      <c r="BC5" s="257"/>
      <c r="BD5" s="257"/>
      <c r="BE5" s="258"/>
      <c r="BF5" s="258"/>
      <c r="BG5" s="258"/>
      <c r="BH5" s="258"/>
      <c r="BI5" s="258"/>
      <c r="BJ5" s="258"/>
      <c r="BK5" s="258"/>
      <c r="BL5" s="258"/>
      <c r="BM5" s="258"/>
      <c r="BN5" s="258"/>
      <c r="BO5" s="258"/>
      <c r="BP5" s="258"/>
      <c r="BQ5" s="1050" t="s">
        <v>382</v>
      </c>
      <c r="BR5" s="1051"/>
      <c r="BS5" s="1051"/>
      <c r="BT5" s="1051"/>
      <c r="BU5" s="1051"/>
      <c r="BV5" s="1051"/>
      <c r="BW5" s="1051"/>
      <c r="BX5" s="1051"/>
      <c r="BY5" s="1051"/>
      <c r="BZ5" s="1051"/>
      <c r="CA5" s="1051"/>
      <c r="CB5" s="1051"/>
      <c r="CC5" s="1051"/>
      <c r="CD5" s="1051"/>
      <c r="CE5" s="1051"/>
      <c r="CF5" s="1051"/>
      <c r="CG5" s="1052"/>
      <c r="CH5" s="1056" t="s">
        <v>383</v>
      </c>
      <c r="CI5" s="1057"/>
      <c r="CJ5" s="1057"/>
      <c r="CK5" s="1057"/>
      <c r="CL5" s="1058"/>
      <c r="CM5" s="1056" t="s">
        <v>384</v>
      </c>
      <c r="CN5" s="1057"/>
      <c r="CO5" s="1057"/>
      <c r="CP5" s="1057"/>
      <c r="CQ5" s="1058"/>
      <c r="CR5" s="1056" t="s">
        <v>385</v>
      </c>
      <c r="CS5" s="1057"/>
      <c r="CT5" s="1057"/>
      <c r="CU5" s="1057"/>
      <c r="CV5" s="1058"/>
      <c r="CW5" s="1056" t="s">
        <v>386</v>
      </c>
      <c r="CX5" s="1057"/>
      <c r="CY5" s="1057"/>
      <c r="CZ5" s="1057"/>
      <c r="DA5" s="1058"/>
      <c r="DB5" s="1056" t="s">
        <v>387</v>
      </c>
      <c r="DC5" s="1057"/>
      <c r="DD5" s="1057"/>
      <c r="DE5" s="1057"/>
      <c r="DF5" s="1058"/>
      <c r="DG5" s="1153" t="s">
        <v>388</v>
      </c>
      <c r="DH5" s="1154"/>
      <c r="DI5" s="1154"/>
      <c r="DJ5" s="1154"/>
      <c r="DK5" s="1155"/>
      <c r="DL5" s="1153" t="s">
        <v>389</v>
      </c>
      <c r="DM5" s="1154"/>
      <c r="DN5" s="1154"/>
      <c r="DO5" s="1154"/>
      <c r="DP5" s="1155"/>
      <c r="DQ5" s="1056" t="s">
        <v>390</v>
      </c>
      <c r="DR5" s="1057"/>
      <c r="DS5" s="1057"/>
      <c r="DT5" s="1057"/>
      <c r="DU5" s="1058"/>
      <c r="DV5" s="1056" t="s">
        <v>381</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391</v>
      </c>
      <c r="C7" s="1106"/>
      <c r="D7" s="1106"/>
      <c r="E7" s="1106"/>
      <c r="F7" s="1106"/>
      <c r="G7" s="1106"/>
      <c r="H7" s="1106"/>
      <c r="I7" s="1106"/>
      <c r="J7" s="1106"/>
      <c r="K7" s="1106"/>
      <c r="L7" s="1106"/>
      <c r="M7" s="1106"/>
      <c r="N7" s="1106"/>
      <c r="O7" s="1106"/>
      <c r="P7" s="1107"/>
      <c r="Q7" s="1159">
        <v>3136</v>
      </c>
      <c r="R7" s="1160"/>
      <c r="S7" s="1160"/>
      <c r="T7" s="1160"/>
      <c r="U7" s="1160"/>
      <c r="V7" s="1160">
        <v>2952</v>
      </c>
      <c r="W7" s="1160"/>
      <c r="X7" s="1160"/>
      <c r="Y7" s="1160"/>
      <c r="Z7" s="1160"/>
      <c r="AA7" s="1160">
        <v>184</v>
      </c>
      <c r="AB7" s="1160"/>
      <c r="AC7" s="1160"/>
      <c r="AD7" s="1160"/>
      <c r="AE7" s="1161"/>
      <c r="AF7" s="1162">
        <v>167</v>
      </c>
      <c r="AG7" s="1163"/>
      <c r="AH7" s="1163"/>
      <c r="AI7" s="1163"/>
      <c r="AJ7" s="1164"/>
      <c r="AK7" s="1146"/>
      <c r="AL7" s="1147"/>
      <c r="AM7" s="1147"/>
      <c r="AN7" s="1147"/>
      <c r="AO7" s="1147"/>
      <c r="AP7" s="1147"/>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596</v>
      </c>
      <c r="BT7" s="1151"/>
      <c r="BU7" s="1151"/>
      <c r="BV7" s="1151"/>
      <c r="BW7" s="1151"/>
      <c r="BX7" s="1151"/>
      <c r="BY7" s="1151"/>
      <c r="BZ7" s="1151"/>
      <c r="CA7" s="1151"/>
      <c r="CB7" s="1151"/>
      <c r="CC7" s="1151"/>
      <c r="CD7" s="1151"/>
      <c r="CE7" s="1151"/>
      <c r="CF7" s="1151"/>
      <c r="CG7" s="1152"/>
      <c r="CH7" s="1143">
        <v>0</v>
      </c>
      <c r="CI7" s="1144"/>
      <c r="CJ7" s="1144"/>
      <c r="CK7" s="1144"/>
      <c r="CL7" s="1145"/>
      <c r="CM7" s="1143">
        <v>13</v>
      </c>
      <c r="CN7" s="1144"/>
      <c r="CO7" s="1144"/>
      <c r="CP7" s="1144"/>
      <c r="CQ7" s="1145"/>
      <c r="CR7" s="1143">
        <v>5</v>
      </c>
      <c r="CS7" s="1144"/>
      <c r="CT7" s="1144"/>
      <c r="CU7" s="1144"/>
      <c r="CV7" s="1145"/>
      <c r="CW7" s="1143" t="s">
        <v>598</v>
      </c>
      <c r="CX7" s="1144"/>
      <c r="CY7" s="1144"/>
      <c r="CZ7" s="1144"/>
      <c r="DA7" s="1145"/>
      <c r="DB7" s="1143">
        <v>4</v>
      </c>
      <c r="DC7" s="1144"/>
      <c r="DD7" s="1144"/>
      <c r="DE7" s="1144"/>
      <c r="DF7" s="1145"/>
      <c r="DG7" s="1143" t="s">
        <v>598</v>
      </c>
      <c r="DH7" s="1144"/>
      <c r="DI7" s="1144"/>
      <c r="DJ7" s="1144"/>
      <c r="DK7" s="1145"/>
      <c r="DL7" s="1143" t="s">
        <v>598</v>
      </c>
      <c r="DM7" s="1144"/>
      <c r="DN7" s="1144"/>
      <c r="DO7" s="1144"/>
      <c r="DP7" s="1145"/>
      <c r="DQ7" s="1143" t="s">
        <v>598</v>
      </c>
      <c r="DR7" s="1144"/>
      <c r="DS7" s="1144"/>
      <c r="DT7" s="1144"/>
      <c r="DU7" s="1145"/>
      <c r="DV7" s="1170"/>
      <c r="DW7" s="1171"/>
      <c r="DX7" s="1171"/>
      <c r="DY7" s="1171"/>
      <c r="DZ7" s="1172"/>
      <c r="EA7" s="255"/>
    </row>
    <row r="8" spans="1:131" s="256" customFormat="1" ht="26.25" customHeight="1" x14ac:dyDescent="0.15">
      <c r="A8" s="262">
        <v>2</v>
      </c>
      <c r="B8" s="1086" t="s">
        <v>392</v>
      </c>
      <c r="C8" s="1087"/>
      <c r="D8" s="1087"/>
      <c r="E8" s="1087"/>
      <c r="F8" s="1087"/>
      <c r="G8" s="1087"/>
      <c r="H8" s="1087"/>
      <c r="I8" s="1087"/>
      <c r="J8" s="1087"/>
      <c r="K8" s="1087"/>
      <c r="L8" s="1087"/>
      <c r="M8" s="1087"/>
      <c r="N8" s="1087"/>
      <c r="O8" s="1087"/>
      <c r="P8" s="1088"/>
      <c r="Q8" s="1098">
        <v>2</v>
      </c>
      <c r="R8" s="1099"/>
      <c r="S8" s="1099"/>
      <c r="T8" s="1099"/>
      <c r="U8" s="1099"/>
      <c r="V8" s="1099">
        <v>111</v>
      </c>
      <c r="W8" s="1099"/>
      <c r="X8" s="1099"/>
      <c r="Y8" s="1099"/>
      <c r="Z8" s="1099"/>
      <c r="AA8" s="1099">
        <v>-109</v>
      </c>
      <c r="AB8" s="1099"/>
      <c r="AC8" s="1099"/>
      <c r="AD8" s="1099"/>
      <c r="AE8" s="1100"/>
      <c r="AF8" s="1092">
        <v>-109</v>
      </c>
      <c r="AG8" s="1093"/>
      <c r="AH8" s="1093"/>
      <c r="AI8" s="1093"/>
      <c r="AJ8" s="1094"/>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x14ac:dyDescent="0.15">
      <c r="A9" s="262">
        <v>3</v>
      </c>
      <c r="B9" s="1086"/>
      <c r="C9" s="1087"/>
      <c r="D9" s="1087"/>
      <c r="E9" s="1087"/>
      <c r="F9" s="1087"/>
      <c r="G9" s="1087"/>
      <c r="H9" s="1087"/>
      <c r="I9" s="1087"/>
      <c r="J9" s="1087"/>
      <c r="K9" s="1087"/>
      <c r="L9" s="1087"/>
      <c r="M9" s="1087"/>
      <c r="N9" s="1087"/>
      <c r="O9" s="1087"/>
      <c r="P9" s="1088"/>
      <c r="Q9" s="1098"/>
      <c r="R9" s="1099"/>
      <c r="S9" s="1099"/>
      <c r="T9" s="1099"/>
      <c r="U9" s="1099"/>
      <c r="V9" s="1099"/>
      <c r="W9" s="1099"/>
      <c r="X9" s="1099"/>
      <c r="Y9" s="1099"/>
      <c r="Z9" s="1099"/>
      <c r="AA9" s="1099"/>
      <c r="AB9" s="1099"/>
      <c r="AC9" s="1099"/>
      <c r="AD9" s="1099"/>
      <c r="AE9" s="1100"/>
      <c r="AF9" s="1092"/>
      <c r="AG9" s="1093"/>
      <c r="AH9" s="1093"/>
      <c r="AI9" s="1093"/>
      <c r="AJ9" s="1094"/>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86"/>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c r="AG10" s="1093"/>
      <c r="AH10" s="1093"/>
      <c r="AI10" s="1093"/>
      <c r="AJ10" s="1094"/>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393</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394</v>
      </c>
      <c r="B23" s="999" t="s">
        <v>395</v>
      </c>
      <c r="C23" s="1000"/>
      <c r="D23" s="1000"/>
      <c r="E23" s="1000"/>
      <c r="F23" s="1000"/>
      <c r="G23" s="1000"/>
      <c r="H23" s="1000"/>
      <c r="I23" s="1000"/>
      <c r="J23" s="1000"/>
      <c r="K23" s="1000"/>
      <c r="L23" s="1000"/>
      <c r="M23" s="1000"/>
      <c r="N23" s="1000"/>
      <c r="O23" s="1000"/>
      <c r="P23" s="1001"/>
      <c r="Q23" s="1123">
        <v>3138</v>
      </c>
      <c r="R23" s="1124"/>
      <c r="S23" s="1124"/>
      <c r="T23" s="1124"/>
      <c r="U23" s="1124"/>
      <c r="V23" s="1124">
        <v>3063</v>
      </c>
      <c r="W23" s="1124"/>
      <c r="X23" s="1124"/>
      <c r="Y23" s="1124"/>
      <c r="Z23" s="1124"/>
      <c r="AA23" s="1124">
        <v>75</v>
      </c>
      <c r="AB23" s="1124"/>
      <c r="AC23" s="1124"/>
      <c r="AD23" s="1124"/>
      <c r="AE23" s="1125"/>
      <c r="AF23" s="1126">
        <v>58</v>
      </c>
      <c r="AG23" s="1124"/>
      <c r="AH23" s="1124"/>
      <c r="AI23" s="1124"/>
      <c r="AJ23" s="1127"/>
      <c r="AK23" s="1128"/>
      <c r="AL23" s="1129"/>
      <c r="AM23" s="1129"/>
      <c r="AN23" s="1129"/>
      <c r="AO23" s="1129"/>
      <c r="AP23" s="1124"/>
      <c r="AQ23" s="1124"/>
      <c r="AR23" s="1124"/>
      <c r="AS23" s="1124"/>
      <c r="AT23" s="1124"/>
      <c r="AU23" s="1130"/>
      <c r="AV23" s="1130"/>
      <c r="AW23" s="1130"/>
      <c r="AX23" s="1130"/>
      <c r="AY23" s="1131"/>
      <c r="AZ23" s="1120" t="s">
        <v>396</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397</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398</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374</v>
      </c>
      <c r="B26" s="1051"/>
      <c r="C26" s="1051"/>
      <c r="D26" s="1051"/>
      <c r="E26" s="1051"/>
      <c r="F26" s="1051"/>
      <c r="G26" s="1051"/>
      <c r="H26" s="1051"/>
      <c r="I26" s="1051"/>
      <c r="J26" s="1051"/>
      <c r="K26" s="1051"/>
      <c r="L26" s="1051"/>
      <c r="M26" s="1051"/>
      <c r="N26" s="1051"/>
      <c r="O26" s="1051"/>
      <c r="P26" s="1052"/>
      <c r="Q26" s="1056" t="s">
        <v>399</v>
      </c>
      <c r="R26" s="1057"/>
      <c r="S26" s="1057"/>
      <c r="T26" s="1057"/>
      <c r="U26" s="1058"/>
      <c r="V26" s="1056" t="s">
        <v>400</v>
      </c>
      <c r="W26" s="1057"/>
      <c r="X26" s="1057"/>
      <c r="Y26" s="1057"/>
      <c r="Z26" s="1058"/>
      <c r="AA26" s="1056" t="s">
        <v>401</v>
      </c>
      <c r="AB26" s="1057"/>
      <c r="AC26" s="1057"/>
      <c r="AD26" s="1057"/>
      <c r="AE26" s="1057"/>
      <c r="AF26" s="1114" t="s">
        <v>402</v>
      </c>
      <c r="AG26" s="1063"/>
      <c r="AH26" s="1063"/>
      <c r="AI26" s="1063"/>
      <c r="AJ26" s="1115"/>
      <c r="AK26" s="1057" t="s">
        <v>403</v>
      </c>
      <c r="AL26" s="1057"/>
      <c r="AM26" s="1057"/>
      <c r="AN26" s="1057"/>
      <c r="AO26" s="1058"/>
      <c r="AP26" s="1056" t="s">
        <v>404</v>
      </c>
      <c r="AQ26" s="1057"/>
      <c r="AR26" s="1057"/>
      <c r="AS26" s="1057"/>
      <c r="AT26" s="1058"/>
      <c r="AU26" s="1056" t="s">
        <v>405</v>
      </c>
      <c r="AV26" s="1057"/>
      <c r="AW26" s="1057"/>
      <c r="AX26" s="1057"/>
      <c r="AY26" s="1058"/>
      <c r="AZ26" s="1056" t="s">
        <v>406</v>
      </c>
      <c r="BA26" s="1057"/>
      <c r="BB26" s="1057"/>
      <c r="BC26" s="1057"/>
      <c r="BD26" s="1058"/>
      <c r="BE26" s="1056" t="s">
        <v>381</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407</v>
      </c>
      <c r="C28" s="1106"/>
      <c r="D28" s="1106"/>
      <c r="E28" s="1106"/>
      <c r="F28" s="1106"/>
      <c r="G28" s="1106"/>
      <c r="H28" s="1106"/>
      <c r="I28" s="1106"/>
      <c r="J28" s="1106"/>
      <c r="K28" s="1106"/>
      <c r="L28" s="1106"/>
      <c r="M28" s="1106"/>
      <c r="N28" s="1106"/>
      <c r="O28" s="1106"/>
      <c r="P28" s="1107"/>
      <c r="Q28" s="1108">
        <v>230</v>
      </c>
      <c r="R28" s="1109"/>
      <c r="S28" s="1109"/>
      <c r="T28" s="1109"/>
      <c r="U28" s="1109"/>
      <c r="V28" s="1109">
        <v>217</v>
      </c>
      <c r="W28" s="1109"/>
      <c r="X28" s="1109"/>
      <c r="Y28" s="1109"/>
      <c r="Z28" s="1109"/>
      <c r="AA28" s="1109">
        <v>13</v>
      </c>
      <c r="AB28" s="1109"/>
      <c r="AC28" s="1109"/>
      <c r="AD28" s="1109"/>
      <c r="AE28" s="1110"/>
      <c r="AF28" s="1111">
        <v>13</v>
      </c>
      <c r="AG28" s="1109"/>
      <c r="AH28" s="1109"/>
      <c r="AI28" s="1109"/>
      <c r="AJ28" s="1112"/>
      <c r="AK28" s="1113" t="s">
        <v>609</v>
      </c>
      <c r="AL28" s="1101"/>
      <c r="AM28" s="1101"/>
      <c r="AN28" s="1101"/>
      <c r="AO28" s="1101"/>
      <c r="AP28" s="1101" t="s">
        <v>610</v>
      </c>
      <c r="AQ28" s="1101"/>
      <c r="AR28" s="1101"/>
      <c r="AS28" s="1101"/>
      <c r="AT28" s="1101"/>
      <c r="AU28" s="1101" t="s">
        <v>609</v>
      </c>
      <c r="AV28" s="1101"/>
      <c r="AW28" s="1101"/>
      <c r="AX28" s="1101"/>
      <c r="AY28" s="1101"/>
      <c r="AZ28" s="1102" t="s">
        <v>610</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86" t="s">
        <v>408</v>
      </c>
      <c r="C29" s="1087"/>
      <c r="D29" s="1087"/>
      <c r="E29" s="1087"/>
      <c r="F29" s="1087"/>
      <c r="G29" s="1087"/>
      <c r="H29" s="1087"/>
      <c r="I29" s="1087"/>
      <c r="J29" s="1087"/>
      <c r="K29" s="1087"/>
      <c r="L29" s="1087"/>
      <c r="M29" s="1087"/>
      <c r="N29" s="1087"/>
      <c r="O29" s="1087"/>
      <c r="P29" s="1088"/>
      <c r="Q29" s="1098">
        <v>109</v>
      </c>
      <c r="R29" s="1099"/>
      <c r="S29" s="1099"/>
      <c r="T29" s="1099"/>
      <c r="U29" s="1099"/>
      <c r="V29" s="1099">
        <v>118</v>
      </c>
      <c r="W29" s="1099"/>
      <c r="X29" s="1099"/>
      <c r="Y29" s="1099"/>
      <c r="Z29" s="1099"/>
      <c r="AA29" s="1099">
        <v>-9</v>
      </c>
      <c r="AB29" s="1099"/>
      <c r="AC29" s="1099"/>
      <c r="AD29" s="1099"/>
      <c r="AE29" s="1100"/>
      <c r="AF29" s="1092">
        <v>-9</v>
      </c>
      <c r="AG29" s="1093"/>
      <c r="AH29" s="1093"/>
      <c r="AI29" s="1093"/>
      <c r="AJ29" s="1094"/>
      <c r="AK29" s="1035" t="s">
        <v>609</v>
      </c>
      <c r="AL29" s="1026"/>
      <c r="AM29" s="1026"/>
      <c r="AN29" s="1026"/>
      <c r="AO29" s="1026"/>
      <c r="AP29" s="1026">
        <v>27</v>
      </c>
      <c r="AQ29" s="1026"/>
      <c r="AR29" s="1026"/>
      <c r="AS29" s="1026"/>
      <c r="AT29" s="1026"/>
      <c r="AU29" s="1026">
        <v>1</v>
      </c>
      <c r="AV29" s="1026"/>
      <c r="AW29" s="1026"/>
      <c r="AX29" s="1026"/>
      <c r="AY29" s="1026"/>
      <c r="AZ29" s="1097" t="s">
        <v>610</v>
      </c>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86" t="s">
        <v>409</v>
      </c>
      <c r="C30" s="1087"/>
      <c r="D30" s="1087"/>
      <c r="E30" s="1087"/>
      <c r="F30" s="1087"/>
      <c r="G30" s="1087"/>
      <c r="H30" s="1087"/>
      <c r="I30" s="1087"/>
      <c r="J30" s="1087"/>
      <c r="K30" s="1087"/>
      <c r="L30" s="1087"/>
      <c r="M30" s="1087"/>
      <c r="N30" s="1087"/>
      <c r="O30" s="1087"/>
      <c r="P30" s="1088"/>
      <c r="Q30" s="1098">
        <v>311</v>
      </c>
      <c r="R30" s="1099"/>
      <c r="S30" s="1099"/>
      <c r="T30" s="1099"/>
      <c r="U30" s="1099"/>
      <c r="V30" s="1099">
        <v>307</v>
      </c>
      <c r="W30" s="1099"/>
      <c r="X30" s="1099"/>
      <c r="Y30" s="1099"/>
      <c r="Z30" s="1099"/>
      <c r="AA30" s="1099">
        <v>4</v>
      </c>
      <c r="AB30" s="1099"/>
      <c r="AC30" s="1099"/>
      <c r="AD30" s="1099"/>
      <c r="AE30" s="1100"/>
      <c r="AF30" s="1092">
        <v>4</v>
      </c>
      <c r="AG30" s="1093"/>
      <c r="AH30" s="1093"/>
      <c r="AI30" s="1093"/>
      <c r="AJ30" s="1094"/>
      <c r="AK30" s="1035" t="s">
        <v>609</v>
      </c>
      <c r="AL30" s="1026"/>
      <c r="AM30" s="1026"/>
      <c r="AN30" s="1026"/>
      <c r="AO30" s="1026"/>
      <c r="AP30" s="1026" t="s">
        <v>610</v>
      </c>
      <c r="AQ30" s="1026"/>
      <c r="AR30" s="1026"/>
      <c r="AS30" s="1026"/>
      <c r="AT30" s="1026"/>
      <c r="AU30" s="1026" t="s">
        <v>610</v>
      </c>
      <c r="AV30" s="1026"/>
      <c r="AW30" s="1026"/>
      <c r="AX30" s="1026"/>
      <c r="AY30" s="1026"/>
      <c r="AZ30" s="1097" t="s">
        <v>609</v>
      </c>
      <c r="BA30" s="1097"/>
      <c r="BB30" s="1097"/>
      <c r="BC30" s="1097"/>
      <c r="BD30" s="1097"/>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86" t="s">
        <v>410</v>
      </c>
      <c r="C31" s="1087"/>
      <c r="D31" s="1087"/>
      <c r="E31" s="1087"/>
      <c r="F31" s="1087"/>
      <c r="G31" s="1087"/>
      <c r="H31" s="1087"/>
      <c r="I31" s="1087"/>
      <c r="J31" s="1087"/>
      <c r="K31" s="1087"/>
      <c r="L31" s="1087"/>
      <c r="M31" s="1087"/>
      <c r="N31" s="1087"/>
      <c r="O31" s="1087"/>
      <c r="P31" s="1088"/>
      <c r="Q31" s="1098">
        <v>31</v>
      </c>
      <c r="R31" s="1099"/>
      <c r="S31" s="1099"/>
      <c r="T31" s="1099"/>
      <c r="U31" s="1099"/>
      <c r="V31" s="1099">
        <v>31</v>
      </c>
      <c r="W31" s="1099"/>
      <c r="X31" s="1099"/>
      <c r="Y31" s="1099"/>
      <c r="Z31" s="1099"/>
      <c r="AA31" s="1099">
        <v>0</v>
      </c>
      <c r="AB31" s="1099"/>
      <c r="AC31" s="1099"/>
      <c r="AD31" s="1099"/>
      <c r="AE31" s="1100"/>
      <c r="AF31" s="1092">
        <v>0</v>
      </c>
      <c r="AG31" s="1093"/>
      <c r="AH31" s="1093"/>
      <c r="AI31" s="1093"/>
      <c r="AJ31" s="1094"/>
      <c r="AK31" s="1035" t="s">
        <v>610</v>
      </c>
      <c r="AL31" s="1026"/>
      <c r="AM31" s="1026"/>
      <c r="AN31" s="1026"/>
      <c r="AO31" s="1026"/>
      <c r="AP31" s="1026" t="s">
        <v>611</v>
      </c>
      <c r="AQ31" s="1026"/>
      <c r="AR31" s="1026"/>
      <c r="AS31" s="1026"/>
      <c r="AT31" s="1026"/>
      <c r="AU31" s="1026" t="s">
        <v>609</v>
      </c>
      <c r="AV31" s="1026"/>
      <c r="AW31" s="1026"/>
      <c r="AX31" s="1026"/>
      <c r="AY31" s="1026"/>
      <c r="AZ31" s="1097" t="s">
        <v>612</v>
      </c>
      <c r="BA31" s="1097"/>
      <c r="BB31" s="1097"/>
      <c r="BC31" s="1097"/>
      <c r="BD31" s="1097"/>
      <c r="BE31" s="1081"/>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86" t="s">
        <v>411</v>
      </c>
      <c r="C32" s="1087"/>
      <c r="D32" s="1087"/>
      <c r="E32" s="1087"/>
      <c r="F32" s="1087"/>
      <c r="G32" s="1087"/>
      <c r="H32" s="1087"/>
      <c r="I32" s="1087"/>
      <c r="J32" s="1087"/>
      <c r="K32" s="1087"/>
      <c r="L32" s="1087"/>
      <c r="M32" s="1087"/>
      <c r="N32" s="1087"/>
      <c r="O32" s="1087"/>
      <c r="P32" s="1088"/>
      <c r="Q32" s="1098">
        <v>142</v>
      </c>
      <c r="R32" s="1099"/>
      <c r="S32" s="1099"/>
      <c r="T32" s="1099"/>
      <c r="U32" s="1099"/>
      <c r="V32" s="1099">
        <v>138</v>
      </c>
      <c r="W32" s="1099"/>
      <c r="X32" s="1099"/>
      <c r="Y32" s="1099"/>
      <c r="Z32" s="1099"/>
      <c r="AA32" s="1099">
        <v>4</v>
      </c>
      <c r="AB32" s="1099"/>
      <c r="AC32" s="1099"/>
      <c r="AD32" s="1099"/>
      <c r="AE32" s="1100"/>
      <c r="AF32" s="1092">
        <v>4</v>
      </c>
      <c r="AG32" s="1093"/>
      <c r="AH32" s="1093"/>
      <c r="AI32" s="1093"/>
      <c r="AJ32" s="1094"/>
      <c r="AK32" s="1035" t="s">
        <v>609</v>
      </c>
      <c r="AL32" s="1026"/>
      <c r="AM32" s="1026"/>
      <c r="AN32" s="1026"/>
      <c r="AO32" s="1026"/>
      <c r="AP32" s="1026">
        <v>579</v>
      </c>
      <c r="AQ32" s="1026"/>
      <c r="AR32" s="1026"/>
      <c r="AS32" s="1026"/>
      <c r="AT32" s="1026"/>
      <c r="AU32" s="1026">
        <v>35</v>
      </c>
      <c r="AV32" s="1026"/>
      <c r="AW32" s="1026"/>
      <c r="AX32" s="1026"/>
      <c r="AY32" s="1026"/>
      <c r="AZ32" s="1097" t="s">
        <v>609</v>
      </c>
      <c r="BA32" s="1097"/>
      <c r="BB32" s="1097"/>
      <c r="BC32" s="1097"/>
      <c r="BD32" s="1097"/>
      <c r="BE32" s="1081" t="s">
        <v>412</v>
      </c>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86"/>
      <c r="C33" s="1087"/>
      <c r="D33" s="1087"/>
      <c r="E33" s="1087"/>
      <c r="F33" s="1087"/>
      <c r="G33" s="1087"/>
      <c r="H33" s="1087"/>
      <c r="I33" s="1087"/>
      <c r="J33" s="1087"/>
      <c r="K33" s="1087"/>
      <c r="L33" s="1087"/>
      <c r="M33" s="1087"/>
      <c r="N33" s="1087"/>
      <c r="O33" s="1087"/>
      <c r="P33" s="1088"/>
      <c r="Q33" s="1098"/>
      <c r="R33" s="1099"/>
      <c r="S33" s="1099"/>
      <c r="T33" s="1099"/>
      <c r="U33" s="1099"/>
      <c r="V33" s="1099"/>
      <c r="W33" s="1099"/>
      <c r="X33" s="1099"/>
      <c r="Y33" s="1099"/>
      <c r="Z33" s="1099"/>
      <c r="AA33" s="1099"/>
      <c r="AB33" s="1099"/>
      <c r="AC33" s="1099"/>
      <c r="AD33" s="1099"/>
      <c r="AE33" s="1100"/>
      <c r="AF33" s="1092"/>
      <c r="AG33" s="1093"/>
      <c r="AH33" s="1093"/>
      <c r="AI33" s="1093"/>
      <c r="AJ33" s="1094"/>
      <c r="AK33" s="1035"/>
      <c r="AL33" s="1026"/>
      <c r="AM33" s="1026"/>
      <c r="AN33" s="1026"/>
      <c r="AO33" s="1026"/>
      <c r="AP33" s="1026"/>
      <c r="AQ33" s="1026"/>
      <c r="AR33" s="1026"/>
      <c r="AS33" s="1026"/>
      <c r="AT33" s="1026"/>
      <c r="AU33" s="1026"/>
      <c r="AV33" s="1026"/>
      <c r="AW33" s="1026"/>
      <c r="AX33" s="1026"/>
      <c r="AY33" s="1026"/>
      <c r="AZ33" s="1097"/>
      <c r="BA33" s="1097"/>
      <c r="BB33" s="1097"/>
      <c r="BC33" s="1097"/>
      <c r="BD33" s="1097"/>
      <c r="BE33" s="1081"/>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86"/>
      <c r="C34" s="1087"/>
      <c r="D34" s="1087"/>
      <c r="E34" s="1087"/>
      <c r="F34" s="1087"/>
      <c r="G34" s="1087"/>
      <c r="H34" s="1087"/>
      <c r="I34" s="1087"/>
      <c r="J34" s="1087"/>
      <c r="K34" s="1087"/>
      <c r="L34" s="1087"/>
      <c r="M34" s="1087"/>
      <c r="N34" s="1087"/>
      <c r="O34" s="1087"/>
      <c r="P34" s="1088"/>
      <c r="Q34" s="1098"/>
      <c r="R34" s="1099"/>
      <c r="S34" s="1099"/>
      <c r="T34" s="1099"/>
      <c r="U34" s="1099"/>
      <c r="V34" s="1099"/>
      <c r="W34" s="1099"/>
      <c r="X34" s="1099"/>
      <c r="Y34" s="1099"/>
      <c r="Z34" s="1099"/>
      <c r="AA34" s="1099"/>
      <c r="AB34" s="1099"/>
      <c r="AC34" s="1099"/>
      <c r="AD34" s="1099"/>
      <c r="AE34" s="1100"/>
      <c r="AF34" s="1092"/>
      <c r="AG34" s="1093"/>
      <c r="AH34" s="1093"/>
      <c r="AI34" s="1093"/>
      <c r="AJ34" s="1094"/>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1"/>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86"/>
      <c r="C35" s="1087"/>
      <c r="D35" s="1087"/>
      <c r="E35" s="1087"/>
      <c r="F35" s="1087"/>
      <c r="G35" s="1087"/>
      <c r="H35" s="1087"/>
      <c r="I35" s="1087"/>
      <c r="J35" s="1087"/>
      <c r="K35" s="1087"/>
      <c r="L35" s="1087"/>
      <c r="M35" s="1087"/>
      <c r="N35" s="1087"/>
      <c r="O35" s="1087"/>
      <c r="P35" s="1088"/>
      <c r="Q35" s="1098"/>
      <c r="R35" s="1099"/>
      <c r="S35" s="1099"/>
      <c r="T35" s="1099"/>
      <c r="U35" s="1099"/>
      <c r="V35" s="1099"/>
      <c r="W35" s="1099"/>
      <c r="X35" s="1099"/>
      <c r="Y35" s="1099"/>
      <c r="Z35" s="1099"/>
      <c r="AA35" s="1099"/>
      <c r="AB35" s="1099"/>
      <c r="AC35" s="1099"/>
      <c r="AD35" s="1099"/>
      <c r="AE35" s="1100"/>
      <c r="AF35" s="1092"/>
      <c r="AG35" s="1093"/>
      <c r="AH35" s="1093"/>
      <c r="AI35" s="1093"/>
      <c r="AJ35" s="1094"/>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1"/>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86"/>
      <c r="C36" s="1087"/>
      <c r="D36" s="1087"/>
      <c r="E36" s="1087"/>
      <c r="F36" s="1087"/>
      <c r="G36" s="1087"/>
      <c r="H36" s="1087"/>
      <c r="I36" s="1087"/>
      <c r="J36" s="1087"/>
      <c r="K36" s="1087"/>
      <c r="L36" s="1087"/>
      <c r="M36" s="1087"/>
      <c r="N36" s="1087"/>
      <c r="O36" s="1087"/>
      <c r="P36" s="1088"/>
      <c r="Q36" s="1098"/>
      <c r="R36" s="1099"/>
      <c r="S36" s="1099"/>
      <c r="T36" s="1099"/>
      <c r="U36" s="1099"/>
      <c r="V36" s="1099"/>
      <c r="W36" s="1099"/>
      <c r="X36" s="1099"/>
      <c r="Y36" s="1099"/>
      <c r="Z36" s="1099"/>
      <c r="AA36" s="1099"/>
      <c r="AB36" s="1099"/>
      <c r="AC36" s="1099"/>
      <c r="AD36" s="1099"/>
      <c r="AE36" s="1100"/>
      <c r="AF36" s="1092"/>
      <c r="AG36" s="1093"/>
      <c r="AH36" s="1093"/>
      <c r="AI36" s="1093"/>
      <c r="AJ36" s="1094"/>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1"/>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413</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394</v>
      </c>
      <c r="B63" s="999" t="s">
        <v>414</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13</v>
      </c>
      <c r="AG63" s="1014"/>
      <c r="AH63" s="1014"/>
      <c r="AI63" s="1014"/>
      <c r="AJ63" s="1079"/>
      <c r="AK63" s="1080"/>
      <c r="AL63" s="1018"/>
      <c r="AM63" s="1018"/>
      <c r="AN63" s="1018"/>
      <c r="AO63" s="1018"/>
      <c r="AP63" s="1014">
        <v>606</v>
      </c>
      <c r="AQ63" s="1014"/>
      <c r="AR63" s="1014"/>
      <c r="AS63" s="1014"/>
      <c r="AT63" s="1014"/>
      <c r="AU63" s="1014">
        <v>36</v>
      </c>
      <c r="AV63" s="1014"/>
      <c r="AW63" s="1014"/>
      <c r="AX63" s="1014"/>
      <c r="AY63" s="1014"/>
      <c r="AZ63" s="1074"/>
      <c r="BA63" s="1074"/>
      <c r="BB63" s="1074"/>
      <c r="BC63" s="1074"/>
      <c r="BD63" s="1074"/>
      <c r="BE63" s="1015"/>
      <c r="BF63" s="1015"/>
      <c r="BG63" s="1015"/>
      <c r="BH63" s="1015"/>
      <c r="BI63" s="1016"/>
      <c r="BJ63" s="1075" t="s">
        <v>415</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417</v>
      </c>
      <c r="B66" s="1051"/>
      <c r="C66" s="1051"/>
      <c r="D66" s="1051"/>
      <c r="E66" s="1051"/>
      <c r="F66" s="1051"/>
      <c r="G66" s="1051"/>
      <c r="H66" s="1051"/>
      <c r="I66" s="1051"/>
      <c r="J66" s="1051"/>
      <c r="K66" s="1051"/>
      <c r="L66" s="1051"/>
      <c r="M66" s="1051"/>
      <c r="N66" s="1051"/>
      <c r="O66" s="1051"/>
      <c r="P66" s="1052"/>
      <c r="Q66" s="1056" t="s">
        <v>418</v>
      </c>
      <c r="R66" s="1057"/>
      <c r="S66" s="1057"/>
      <c r="T66" s="1057"/>
      <c r="U66" s="1058"/>
      <c r="V66" s="1056" t="s">
        <v>419</v>
      </c>
      <c r="W66" s="1057"/>
      <c r="X66" s="1057"/>
      <c r="Y66" s="1057"/>
      <c r="Z66" s="1058"/>
      <c r="AA66" s="1056" t="s">
        <v>420</v>
      </c>
      <c r="AB66" s="1057"/>
      <c r="AC66" s="1057"/>
      <c r="AD66" s="1057"/>
      <c r="AE66" s="1058"/>
      <c r="AF66" s="1062" t="s">
        <v>421</v>
      </c>
      <c r="AG66" s="1063"/>
      <c r="AH66" s="1063"/>
      <c r="AI66" s="1063"/>
      <c r="AJ66" s="1064"/>
      <c r="AK66" s="1056" t="s">
        <v>422</v>
      </c>
      <c r="AL66" s="1051"/>
      <c r="AM66" s="1051"/>
      <c r="AN66" s="1051"/>
      <c r="AO66" s="1052"/>
      <c r="AP66" s="1056" t="s">
        <v>423</v>
      </c>
      <c r="AQ66" s="1057"/>
      <c r="AR66" s="1057"/>
      <c r="AS66" s="1057"/>
      <c r="AT66" s="1058"/>
      <c r="AU66" s="1056" t="s">
        <v>424</v>
      </c>
      <c r="AV66" s="1057"/>
      <c r="AW66" s="1057"/>
      <c r="AX66" s="1057"/>
      <c r="AY66" s="1058"/>
      <c r="AZ66" s="1056" t="s">
        <v>381</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599</v>
      </c>
      <c r="C68" s="1041"/>
      <c r="D68" s="1041"/>
      <c r="E68" s="1041"/>
      <c r="F68" s="1041"/>
      <c r="G68" s="1041"/>
      <c r="H68" s="1041"/>
      <c r="I68" s="1041"/>
      <c r="J68" s="1041"/>
      <c r="K68" s="1041"/>
      <c r="L68" s="1041"/>
      <c r="M68" s="1041"/>
      <c r="N68" s="1041"/>
      <c r="O68" s="1041"/>
      <c r="P68" s="1042"/>
      <c r="Q68" s="1043">
        <v>118</v>
      </c>
      <c r="R68" s="1037"/>
      <c r="S68" s="1037"/>
      <c r="T68" s="1037"/>
      <c r="U68" s="1037"/>
      <c r="V68" s="1037">
        <v>111</v>
      </c>
      <c r="W68" s="1037"/>
      <c r="X68" s="1037"/>
      <c r="Y68" s="1037"/>
      <c r="Z68" s="1037"/>
      <c r="AA68" s="1037">
        <v>7</v>
      </c>
      <c r="AB68" s="1037"/>
      <c r="AC68" s="1037"/>
      <c r="AD68" s="1037"/>
      <c r="AE68" s="1037"/>
      <c r="AF68" s="1037">
        <v>7</v>
      </c>
      <c r="AG68" s="1037"/>
      <c r="AH68" s="1037"/>
      <c r="AI68" s="1037"/>
      <c r="AJ68" s="1037"/>
      <c r="AK68" s="1037">
        <v>5</v>
      </c>
      <c r="AL68" s="1037"/>
      <c r="AM68" s="1037"/>
      <c r="AN68" s="1037"/>
      <c r="AO68" s="1037"/>
      <c r="AP68" s="1037" t="s">
        <v>598</v>
      </c>
      <c r="AQ68" s="1037"/>
      <c r="AR68" s="1037"/>
      <c r="AS68" s="1037"/>
      <c r="AT68" s="1037"/>
      <c r="AU68" s="1037" t="s">
        <v>598</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600</v>
      </c>
      <c r="C69" s="1030"/>
      <c r="D69" s="1030"/>
      <c r="E69" s="1030"/>
      <c r="F69" s="1030"/>
      <c r="G69" s="1030"/>
      <c r="H69" s="1030"/>
      <c r="I69" s="1030"/>
      <c r="J69" s="1030"/>
      <c r="K69" s="1030"/>
      <c r="L69" s="1030"/>
      <c r="M69" s="1030"/>
      <c r="N69" s="1030"/>
      <c r="O69" s="1030"/>
      <c r="P69" s="1031"/>
      <c r="Q69" s="1032">
        <v>4724</v>
      </c>
      <c r="R69" s="1026"/>
      <c r="S69" s="1026"/>
      <c r="T69" s="1026"/>
      <c r="U69" s="1026"/>
      <c r="V69" s="1026">
        <v>4670</v>
      </c>
      <c r="W69" s="1026"/>
      <c r="X69" s="1026"/>
      <c r="Y69" s="1026"/>
      <c r="Z69" s="1026"/>
      <c r="AA69" s="1026">
        <v>54</v>
      </c>
      <c r="AB69" s="1026"/>
      <c r="AC69" s="1026"/>
      <c r="AD69" s="1026"/>
      <c r="AE69" s="1026"/>
      <c r="AF69" s="1026">
        <v>16</v>
      </c>
      <c r="AG69" s="1026"/>
      <c r="AH69" s="1026"/>
      <c r="AI69" s="1026"/>
      <c r="AJ69" s="1026"/>
      <c r="AK69" s="1026">
        <v>38</v>
      </c>
      <c r="AL69" s="1026"/>
      <c r="AM69" s="1026"/>
      <c r="AN69" s="1026"/>
      <c r="AO69" s="1026"/>
      <c r="AP69" s="1026" t="s">
        <v>608</v>
      </c>
      <c r="AQ69" s="1026"/>
      <c r="AR69" s="1026"/>
      <c r="AS69" s="1026"/>
      <c r="AT69" s="1026"/>
      <c r="AU69" s="1026" t="s">
        <v>598</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601</v>
      </c>
      <c r="C70" s="1030"/>
      <c r="D70" s="1030"/>
      <c r="E70" s="1030"/>
      <c r="F70" s="1030"/>
      <c r="G70" s="1030"/>
      <c r="H70" s="1030"/>
      <c r="I70" s="1030"/>
      <c r="J70" s="1030"/>
      <c r="K70" s="1030"/>
      <c r="L70" s="1030"/>
      <c r="M70" s="1030"/>
      <c r="N70" s="1030"/>
      <c r="O70" s="1030"/>
      <c r="P70" s="1031"/>
      <c r="Q70" s="1032">
        <v>36</v>
      </c>
      <c r="R70" s="1026"/>
      <c r="S70" s="1026"/>
      <c r="T70" s="1026"/>
      <c r="U70" s="1026"/>
      <c r="V70" s="1026">
        <v>33</v>
      </c>
      <c r="W70" s="1026"/>
      <c r="X70" s="1026"/>
      <c r="Y70" s="1026"/>
      <c r="Z70" s="1026"/>
      <c r="AA70" s="1026">
        <v>3</v>
      </c>
      <c r="AB70" s="1026"/>
      <c r="AC70" s="1026"/>
      <c r="AD70" s="1026"/>
      <c r="AE70" s="1026"/>
      <c r="AF70" s="1026">
        <v>3</v>
      </c>
      <c r="AG70" s="1026"/>
      <c r="AH70" s="1026"/>
      <c r="AI70" s="1026"/>
      <c r="AJ70" s="1026"/>
      <c r="AK70" s="1026">
        <v>0</v>
      </c>
      <c r="AL70" s="1026"/>
      <c r="AM70" s="1026"/>
      <c r="AN70" s="1026"/>
      <c r="AO70" s="1026"/>
      <c r="AP70" s="1026" t="s">
        <v>598</v>
      </c>
      <c r="AQ70" s="1026"/>
      <c r="AR70" s="1026"/>
      <c r="AS70" s="1026"/>
      <c r="AT70" s="1026"/>
      <c r="AU70" s="1026" t="s">
        <v>598</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602</v>
      </c>
      <c r="C71" s="1030"/>
      <c r="D71" s="1030"/>
      <c r="E71" s="1030"/>
      <c r="F71" s="1030"/>
      <c r="G71" s="1030"/>
      <c r="H71" s="1030"/>
      <c r="I71" s="1030"/>
      <c r="J71" s="1030"/>
      <c r="K71" s="1030"/>
      <c r="L71" s="1030"/>
      <c r="M71" s="1030"/>
      <c r="N71" s="1030"/>
      <c r="O71" s="1030"/>
      <c r="P71" s="1031"/>
      <c r="Q71" s="1032">
        <v>180</v>
      </c>
      <c r="R71" s="1026"/>
      <c r="S71" s="1026"/>
      <c r="T71" s="1026"/>
      <c r="U71" s="1026"/>
      <c r="V71" s="1026">
        <v>176</v>
      </c>
      <c r="W71" s="1026"/>
      <c r="X71" s="1026"/>
      <c r="Y71" s="1026"/>
      <c r="Z71" s="1026"/>
      <c r="AA71" s="1026">
        <v>4</v>
      </c>
      <c r="AB71" s="1026"/>
      <c r="AC71" s="1026"/>
      <c r="AD71" s="1026"/>
      <c r="AE71" s="1026"/>
      <c r="AF71" s="1026">
        <v>4</v>
      </c>
      <c r="AG71" s="1026"/>
      <c r="AH71" s="1026"/>
      <c r="AI71" s="1026"/>
      <c r="AJ71" s="1026"/>
      <c r="AK71" s="1026">
        <v>0</v>
      </c>
      <c r="AL71" s="1026"/>
      <c r="AM71" s="1026"/>
      <c r="AN71" s="1026"/>
      <c r="AO71" s="1026"/>
      <c r="AP71" s="1026" t="s">
        <v>598</v>
      </c>
      <c r="AQ71" s="1026"/>
      <c r="AR71" s="1026"/>
      <c r="AS71" s="1026"/>
      <c r="AT71" s="1026"/>
      <c r="AU71" s="1026" t="s">
        <v>597</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603</v>
      </c>
      <c r="C72" s="1030"/>
      <c r="D72" s="1030"/>
      <c r="E72" s="1030"/>
      <c r="F72" s="1030"/>
      <c r="G72" s="1030"/>
      <c r="H72" s="1030"/>
      <c r="I72" s="1030"/>
      <c r="J72" s="1030"/>
      <c r="K72" s="1030"/>
      <c r="L72" s="1030"/>
      <c r="M72" s="1030"/>
      <c r="N72" s="1030"/>
      <c r="O72" s="1030"/>
      <c r="P72" s="1031"/>
      <c r="Q72" s="1032">
        <v>117</v>
      </c>
      <c r="R72" s="1026"/>
      <c r="S72" s="1026"/>
      <c r="T72" s="1026"/>
      <c r="U72" s="1026"/>
      <c r="V72" s="1026">
        <v>116</v>
      </c>
      <c r="W72" s="1026"/>
      <c r="X72" s="1026"/>
      <c r="Y72" s="1026"/>
      <c r="Z72" s="1026"/>
      <c r="AA72" s="1026">
        <v>1</v>
      </c>
      <c r="AB72" s="1026"/>
      <c r="AC72" s="1026"/>
      <c r="AD72" s="1026"/>
      <c r="AE72" s="1026"/>
      <c r="AF72" s="1026">
        <v>1</v>
      </c>
      <c r="AG72" s="1026"/>
      <c r="AH72" s="1026"/>
      <c r="AI72" s="1026"/>
      <c r="AJ72" s="1026"/>
      <c r="AK72" s="1026">
        <v>17</v>
      </c>
      <c r="AL72" s="1026"/>
      <c r="AM72" s="1026"/>
      <c r="AN72" s="1026"/>
      <c r="AO72" s="1026"/>
      <c r="AP72" s="1026" t="s">
        <v>597</v>
      </c>
      <c r="AQ72" s="1026"/>
      <c r="AR72" s="1026"/>
      <c r="AS72" s="1026"/>
      <c r="AT72" s="1026"/>
      <c r="AU72" s="1026" t="s">
        <v>598</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604</v>
      </c>
      <c r="C73" s="1030"/>
      <c r="D73" s="1030"/>
      <c r="E73" s="1030"/>
      <c r="F73" s="1030"/>
      <c r="G73" s="1030"/>
      <c r="H73" s="1030"/>
      <c r="I73" s="1030"/>
      <c r="J73" s="1030"/>
      <c r="K73" s="1030"/>
      <c r="L73" s="1030"/>
      <c r="M73" s="1030"/>
      <c r="N73" s="1030"/>
      <c r="O73" s="1030"/>
      <c r="P73" s="1031"/>
      <c r="Q73" s="1032">
        <v>84</v>
      </c>
      <c r="R73" s="1026"/>
      <c r="S73" s="1026"/>
      <c r="T73" s="1026"/>
      <c r="U73" s="1026"/>
      <c r="V73" s="1026">
        <v>68</v>
      </c>
      <c r="W73" s="1026"/>
      <c r="X73" s="1026"/>
      <c r="Y73" s="1026"/>
      <c r="Z73" s="1026"/>
      <c r="AA73" s="1026">
        <v>16</v>
      </c>
      <c r="AB73" s="1026"/>
      <c r="AC73" s="1026"/>
      <c r="AD73" s="1026"/>
      <c r="AE73" s="1026"/>
      <c r="AF73" s="1026">
        <v>16</v>
      </c>
      <c r="AG73" s="1026"/>
      <c r="AH73" s="1026"/>
      <c r="AI73" s="1026"/>
      <c r="AJ73" s="1026"/>
      <c r="AK73" s="1026">
        <v>0</v>
      </c>
      <c r="AL73" s="1026"/>
      <c r="AM73" s="1026"/>
      <c r="AN73" s="1026"/>
      <c r="AO73" s="1026"/>
      <c r="AP73" s="1026" t="s">
        <v>608</v>
      </c>
      <c r="AQ73" s="1026"/>
      <c r="AR73" s="1026"/>
      <c r="AS73" s="1026"/>
      <c r="AT73" s="1026"/>
      <c r="AU73" s="1026" t="s">
        <v>598</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605</v>
      </c>
      <c r="C74" s="1030"/>
      <c r="D74" s="1030"/>
      <c r="E74" s="1030"/>
      <c r="F74" s="1030"/>
      <c r="G74" s="1030"/>
      <c r="H74" s="1030"/>
      <c r="I74" s="1030"/>
      <c r="J74" s="1030"/>
      <c r="K74" s="1030"/>
      <c r="L74" s="1030"/>
      <c r="M74" s="1030"/>
      <c r="N74" s="1030"/>
      <c r="O74" s="1030"/>
      <c r="P74" s="1031"/>
      <c r="Q74" s="1032">
        <v>167</v>
      </c>
      <c r="R74" s="1026"/>
      <c r="S74" s="1026"/>
      <c r="T74" s="1026"/>
      <c r="U74" s="1026"/>
      <c r="V74" s="1026">
        <v>167</v>
      </c>
      <c r="W74" s="1026"/>
      <c r="X74" s="1026"/>
      <c r="Y74" s="1026"/>
      <c r="Z74" s="1026"/>
      <c r="AA74" s="1026">
        <v>0</v>
      </c>
      <c r="AB74" s="1026"/>
      <c r="AC74" s="1026"/>
      <c r="AD74" s="1026"/>
      <c r="AE74" s="1026"/>
      <c r="AF74" s="1026">
        <v>0</v>
      </c>
      <c r="AG74" s="1026"/>
      <c r="AH74" s="1026"/>
      <c r="AI74" s="1026"/>
      <c r="AJ74" s="1026"/>
      <c r="AK74" s="1026">
        <v>2</v>
      </c>
      <c r="AL74" s="1026"/>
      <c r="AM74" s="1026"/>
      <c r="AN74" s="1026"/>
      <c r="AO74" s="1026"/>
      <c r="AP74" s="1026" t="s">
        <v>608</v>
      </c>
      <c r="AQ74" s="1026"/>
      <c r="AR74" s="1026"/>
      <c r="AS74" s="1026"/>
      <c r="AT74" s="1026"/>
      <c r="AU74" s="1026" t="s">
        <v>598</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t="s">
        <v>606</v>
      </c>
      <c r="C75" s="1030"/>
      <c r="D75" s="1030"/>
      <c r="E75" s="1030"/>
      <c r="F75" s="1030"/>
      <c r="G75" s="1030"/>
      <c r="H75" s="1030"/>
      <c r="I75" s="1030"/>
      <c r="J75" s="1030"/>
      <c r="K75" s="1030"/>
      <c r="L75" s="1030"/>
      <c r="M75" s="1030"/>
      <c r="N75" s="1030"/>
      <c r="O75" s="1030"/>
      <c r="P75" s="1031"/>
      <c r="Q75" s="1033">
        <v>131</v>
      </c>
      <c r="R75" s="1034"/>
      <c r="S75" s="1034"/>
      <c r="T75" s="1034"/>
      <c r="U75" s="1035"/>
      <c r="V75" s="1036">
        <v>95</v>
      </c>
      <c r="W75" s="1034"/>
      <c r="X75" s="1034"/>
      <c r="Y75" s="1034"/>
      <c r="Z75" s="1035"/>
      <c r="AA75" s="1036">
        <v>36</v>
      </c>
      <c r="AB75" s="1034"/>
      <c r="AC75" s="1034"/>
      <c r="AD75" s="1034"/>
      <c r="AE75" s="1035"/>
      <c r="AF75" s="1036">
        <v>36</v>
      </c>
      <c r="AG75" s="1034"/>
      <c r="AH75" s="1034"/>
      <c r="AI75" s="1034"/>
      <c r="AJ75" s="1035"/>
      <c r="AK75" s="1036">
        <v>0</v>
      </c>
      <c r="AL75" s="1034"/>
      <c r="AM75" s="1034"/>
      <c r="AN75" s="1034"/>
      <c r="AO75" s="1035"/>
      <c r="AP75" s="1026" t="s">
        <v>598</v>
      </c>
      <c r="AQ75" s="1026"/>
      <c r="AR75" s="1026"/>
      <c r="AS75" s="1026"/>
      <c r="AT75" s="1026"/>
      <c r="AU75" s="1026" t="s">
        <v>597</v>
      </c>
      <c r="AV75" s="1026"/>
      <c r="AW75" s="1026"/>
      <c r="AX75" s="1026"/>
      <c r="AY75" s="1026"/>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t="s">
        <v>607</v>
      </c>
      <c r="C76" s="1030"/>
      <c r="D76" s="1030"/>
      <c r="E76" s="1030"/>
      <c r="F76" s="1030"/>
      <c r="G76" s="1030"/>
      <c r="H76" s="1030"/>
      <c r="I76" s="1030"/>
      <c r="J76" s="1030"/>
      <c r="K76" s="1030"/>
      <c r="L76" s="1030"/>
      <c r="M76" s="1030"/>
      <c r="N76" s="1030"/>
      <c r="O76" s="1030"/>
      <c r="P76" s="1031"/>
      <c r="Q76" s="1033">
        <v>13584</v>
      </c>
      <c r="R76" s="1034"/>
      <c r="S76" s="1034"/>
      <c r="T76" s="1034"/>
      <c r="U76" s="1035"/>
      <c r="V76" s="1036">
        <v>13134</v>
      </c>
      <c r="W76" s="1034"/>
      <c r="X76" s="1034"/>
      <c r="Y76" s="1034"/>
      <c r="Z76" s="1035"/>
      <c r="AA76" s="1036">
        <v>450</v>
      </c>
      <c r="AB76" s="1034"/>
      <c r="AC76" s="1034"/>
      <c r="AD76" s="1034"/>
      <c r="AE76" s="1035"/>
      <c r="AF76" s="1036">
        <v>447</v>
      </c>
      <c r="AG76" s="1034"/>
      <c r="AH76" s="1034"/>
      <c r="AI76" s="1034"/>
      <c r="AJ76" s="1035"/>
      <c r="AK76" s="1036">
        <v>156</v>
      </c>
      <c r="AL76" s="1034"/>
      <c r="AM76" s="1034"/>
      <c r="AN76" s="1034"/>
      <c r="AO76" s="1035"/>
      <c r="AP76" s="1036">
        <v>2728</v>
      </c>
      <c r="AQ76" s="1034"/>
      <c r="AR76" s="1034"/>
      <c r="AS76" s="1034"/>
      <c r="AT76" s="1035"/>
      <c r="AU76" s="1036">
        <v>16</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394</v>
      </c>
      <c r="B88" s="999" t="s">
        <v>425</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530</v>
      </c>
      <c r="AG88" s="1014"/>
      <c r="AH88" s="1014"/>
      <c r="AI88" s="1014"/>
      <c r="AJ88" s="1014"/>
      <c r="AK88" s="1018"/>
      <c r="AL88" s="1018"/>
      <c r="AM88" s="1018"/>
      <c r="AN88" s="1018"/>
      <c r="AO88" s="1018"/>
      <c r="AP88" s="1014">
        <v>2728</v>
      </c>
      <c r="AQ88" s="1014"/>
      <c r="AR88" s="1014"/>
      <c r="AS88" s="1014"/>
      <c r="AT88" s="1014"/>
      <c r="AU88" s="1014">
        <v>16</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999" t="s">
        <v>426</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5</v>
      </c>
      <c r="CS102" s="1006"/>
      <c r="CT102" s="1006"/>
      <c r="CU102" s="1006"/>
      <c r="CV102" s="1007"/>
      <c r="CW102" s="1005" t="s">
        <v>610</v>
      </c>
      <c r="CX102" s="1006"/>
      <c r="CY102" s="1006"/>
      <c r="CZ102" s="1006"/>
      <c r="DA102" s="1007"/>
      <c r="DB102" s="1005">
        <v>4</v>
      </c>
      <c r="DC102" s="1006"/>
      <c r="DD102" s="1006"/>
      <c r="DE102" s="1006"/>
      <c r="DF102" s="1007"/>
      <c r="DG102" s="1005" t="s">
        <v>611</v>
      </c>
      <c r="DH102" s="1006"/>
      <c r="DI102" s="1006"/>
      <c r="DJ102" s="1006"/>
      <c r="DK102" s="1007"/>
      <c r="DL102" s="1005" t="s">
        <v>610</v>
      </c>
      <c r="DM102" s="1006"/>
      <c r="DN102" s="1006"/>
      <c r="DO102" s="1006"/>
      <c r="DP102" s="1007"/>
      <c r="DQ102" s="1005" t="s">
        <v>609</v>
      </c>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427</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428</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431</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432</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433</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434</v>
      </c>
      <c r="AB109" s="949"/>
      <c r="AC109" s="949"/>
      <c r="AD109" s="949"/>
      <c r="AE109" s="950"/>
      <c r="AF109" s="951" t="s">
        <v>311</v>
      </c>
      <c r="AG109" s="949"/>
      <c r="AH109" s="949"/>
      <c r="AI109" s="949"/>
      <c r="AJ109" s="950"/>
      <c r="AK109" s="951" t="s">
        <v>310</v>
      </c>
      <c r="AL109" s="949"/>
      <c r="AM109" s="949"/>
      <c r="AN109" s="949"/>
      <c r="AO109" s="950"/>
      <c r="AP109" s="951" t="s">
        <v>435</v>
      </c>
      <c r="AQ109" s="949"/>
      <c r="AR109" s="949"/>
      <c r="AS109" s="949"/>
      <c r="AT109" s="980"/>
      <c r="AU109" s="948" t="s">
        <v>433</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434</v>
      </c>
      <c r="BR109" s="949"/>
      <c r="BS109" s="949"/>
      <c r="BT109" s="949"/>
      <c r="BU109" s="950"/>
      <c r="BV109" s="951" t="s">
        <v>311</v>
      </c>
      <c r="BW109" s="949"/>
      <c r="BX109" s="949"/>
      <c r="BY109" s="949"/>
      <c r="BZ109" s="950"/>
      <c r="CA109" s="951" t="s">
        <v>310</v>
      </c>
      <c r="CB109" s="949"/>
      <c r="CC109" s="949"/>
      <c r="CD109" s="949"/>
      <c r="CE109" s="950"/>
      <c r="CF109" s="987" t="s">
        <v>435</v>
      </c>
      <c r="CG109" s="987"/>
      <c r="CH109" s="987"/>
      <c r="CI109" s="987"/>
      <c r="CJ109" s="987"/>
      <c r="CK109" s="951" t="s">
        <v>436</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434</v>
      </c>
      <c r="DH109" s="949"/>
      <c r="DI109" s="949"/>
      <c r="DJ109" s="949"/>
      <c r="DK109" s="950"/>
      <c r="DL109" s="951" t="s">
        <v>311</v>
      </c>
      <c r="DM109" s="949"/>
      <c r="DN109" s="949"/>
      <c r="DO109" s="949"/>
      <c r="DP109" s="950"/>
      <c r="DQ109" s="951" t="s">
        <v>310</v>
      </c>
      <c r="DR109" s="949"/>
      <c r="DS109" s="949"/>
      <c r="DT109" s="949"/>
      <c r="DU109" s="950"/>
      <c r="DV109" s="951" t="s">
        <v>435</v>
      </c>
      <c r="DW109" s="949"/>
      <c r="DX109" s="949"/>
      <c r="DY109" s="949"/>
      <c r="DZ109" s="980"/>
    </row>
    <row r="110" spans="1:131" s="247" customFormat="1" ht="26.25" customHeight="1" x14ac:dyDescent="0.15">
      <c r="A110" s="851" t="s">
        <v>437</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244397</v>
      </c>
      <c r="AB110" s="942"/>
      <c r="AC110" s="942"/>
      <c r="AD110" s="942"/>
      <c r="AE110" s="943"/>
      <c r="AF110" s="944">
        <v>295940</v>
      </c>
      <c r="AG110" s="942"/>
      <c r="AH110" s="942"/>
      <c r="AI110" s="942"/>
      <c r="AJ110" s="943"/>
      <c r="AK110" s="944">
        <v>213948</v>
      </c>
      <c r="AL110" s="942"/>
      <c r="AM110" s="942"/>
      <c r="AN110" s="942"/>
      <c r="AO110" s="943"/>
      <c r="AP110" s="945">
        <v>22.2</v>
      </c>
      <c r="AQ110" s="946"/>
      <c r="AR110" s="946"/>
      <c r="AS110" s="946"/>
      <c r="AT110" s="947"/>
      <c r="AU110" s="981" t="s">
        <v>73</v>
      </c>
      <c r="AV110" s="982"/>
      <c r="AW110" s="982"/>
      <c r="AX110" s="982"/>
      <c r="AY110" s="982"/>
      <c r="AZ110" s="907" t="s">
        <v>438</v>
      </c>
      <c r="BA110" s="852"/>
      <c r="BB110" s="852"/>
      <c r="BC110" s="852"/>
      <c r="BD110" s="852"/>
      <c r="BE110" s="852"/>
      <c r="BF110" s="852"/>
      <c r="BG110" s="852"/>
      <c r="BH110" s="852"/>
      <c r="BI110" s="852"/>
      <c r="BJ110" s="852"/>
      <c r="BK110" s="852"/>
      <c r="BL110" s="852"/>
      <c r="BM110" s="852"/>
      <c r="BN110" s="852"/>
      <c r="BO110" s="852"/>
      <c r="BP110" s="853"/>
      <c r="BQ110" s="908">
        <v>2086130</v>
      </c>
      <c r="BR110" s="889"/>
      <c r="BS110" s="889"/>
      <c r="BT110" s="889"/>
      <c r="BU110" s="889"/>
      <c r="BV110" s="889">
        <v>2023429</v>
      </c>
      <c r="BW110" s="889"/>
      <c r="BX110" s="889"/>
      <c r="BY110" s="889"/>
      <c r="BZ110" s="889"/>
      <c r="CA110" s="889">
        <v>2510875</v>
      </c>
      <c r="CB110" s="889"/>
      <c r="CC110" s="889"/>
      <c r="CD110" s="889"/>
      <c r="CE110" s="889"/>
      <c r="CF110" s="913">
        <v>261.10000000000002</v>
      </c>
      <c r="CG110" s="914"/>
      <c r="CH110" s="914"/>
      <c r="CI110" s="914"/>
      <c r="CJ110" s="914"/>
      <c r="CK110" s="977" t="s">
        <v>439</v>
      </c>
      <c r="CL110" s="863"/>
      <c r="CM110" s="938" t="s">
        <v>440</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441</v>
      </c>
      <c r="DH110" s="889"/>
      <c r="DI110" s="889"/>
      <c r="DJ110" s="889"/>
      <c r="DK110" s="889"/>
      <c r="DL110" s="889" t="s">
        <v>230</v>
      </c>
      <c r="DM110" s="889"/>
      <c r="DN110" s="889"/>
      <c r="DO110" s="889"/>
      <c r="DP110" s="889"/>
      <c r="DQ110" s="889" t="s">
        <v>441</v>
      </c>
      <c r="DR110" s="889"/>
      <c r="DS110" s="889"/>
      <c r="DT110" s="889"/>
      <c r="DU110" s="889"/>
      <c r="DV110" s="890" t="s">
        <v>230</v>
      </c>
      <c r="DW110" s="890"/>
      <c r="DX110" s="890"/>
      <c r="DY110" s="890"/>
      <c r="DZ110" s="891"/>
    </row>
    <row r="111" spans="1:131" s="247" customFormat="1" ht="26.25" customHeight="1" x14ac:dyDescent="0.15">
      <c r="A111" s="818" t="s">
        <v>442</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443</v>
      </c>
      <c r="AB111" s="970"/>
      <c r="AC111" s="970"/>
      <c r="AD111" s="970"/>
      <c r="AE111" s="971"/>
      <c r="AF111" s="972" t="s">
        <v>415</v>
      </c>
      <c r="AG111" s="970"/>
      <c r="AH111" s="970"/>
      <c r="AI111" s="970"/>
      <c r="AJ111" s="971"/>
      <c r="AK111" s="972" t="s">
        <v>444</v>
      </c>
      <c r="AL111" s="970"/>
      <c r="AM111" s="970"/>
      <c r="AN111" s="970"/>
      <c r="AO111" s="971"/>
      <c r="AP111" s="973" t="s">
        <v>444</v>
      </c>
      <c r="AQ111" s="974"/>
      <c r="AR111" s="974"/>
      <c r="AS111" s="974"/>
      <c r="AT111" s="975"/>
      <c r="AU111" s="983"/>
      <c r="AV111" s="984"/>
      <c r="AW111" s="984"/>
      <c r="AX111" s="984"/>
      <c r="AY111" s="984"/>
      <c r="AZ111" s="859" t="s">
        <v>445</v>
      </c>
      <c r="BA111" s="794"/>
      <c r="BB111" s="794"/>
      <c r="BC111" s="794"/>
      <c r="BD111" s="794"/>
      <c r="BE111" s="794"/>
      <c r="BF111" s="794"/>
      <c r="BG111" s="794"/>
      <c r="BH111" s="794"/>
      <c r="BI111" s="794"/>
      <c r="BJ111" s="794"/>
      <c r="BK111" s="794"/>
      <c r="BL111" s="794"/>
      <c r="BM111" s="794"/>
      <c r="BN111" s="794"/>
      <c r="BO111" s="794"/>
      <c r="BP111" s="795"/>
      <c r="BQ111" s="860" t="s">
        <v>443</v>
      </c>
      <c r="BR111" s="861"/>
      <c r="BS111" s="861"/>
      <c r="BT111" s="861"/>
      <c r="BU111" s="861"/>
      <c r="BV111" s="861" t="s">
        <v>230</v>
      </c>
      <c r="BW111" s="861"/>
      <c r="BX111" s="861"/>
      <c r="BY111" s="861"/>
      <c r="BZ111" s="861"/>
      <c r="CA111" s="861" t="s">
        <v>230</v>
      </c>
      <c r="CB111" s="861"/>
      <c r="CC111" s="861"/>
      <c r="CD111" s="861"/>
      <c r="CE111" s="861"/>
      <c r="CF111" s="922" t="s">
        <v>230</v>
      </c>
      <c r="CG111" s="923"/>
      <c r="CH111" s="923"/>
      <c r="CI111" s="923"/>
      <c r="CJ111" s="923"/>
      <c r="CK111" s="978"/>
      <c r="CL111" s="865"/>
      <c r="CM111" s="868" t="s">
        <v>446</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230</v>
      </c>
      <c r="DH111" s="861"/>
      <c r="DI111" s="861"/>
      <c r="DJ111" s="861"/>
      <c r="DK111" s="861"/>
      <c r="DL111" s="861" t="s">
        <v>415</v>
      </c>
      <c r="DM111" s="861"/>
      <c r="DN111" s="861"/>
      <c r="DO111" s="861"/>
      <c r="DP111" s="861"/>
      <c r="DQ111" s="861" t="s">
        <v>444</v>
      </c>
      <c r="DR111" s="861"/>
      <c r="DS111" s="861"/>
      <c r="DT111" s="861"/>
      <c r="DU111" s="861"/>
      <c r="DV111" s="838" t="s">
        <v>230</v>
      </c>
      <c r="DW111" s="838"/>
      <c r="DX111" s="838"/>
      <c r="DY111" s="838"/>
      <c r="DZ111" s="839"/>
    </row>
    <row r="112" spans="1:131" s="247" customFormat="1" ht="26.25" customHeight="1" x14ac:dyDescent="0.15">
      <c r="A112" s="963" t="s">
        <v>447</v>
      </c>
      <c r="B112" s="964"/>
      <c r="C112" s="794" t="s">
        <v>448</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230</v>
      </c>
      <c r="AB112" s="824"/>
      <c r="AC112" s="824"/>
      <c r="AD112" s="824"/>
      <c r="AE112" s="825"/>
      <c r="AF112" s="826" t="s">
        <v>443</v>
      </c>
      <c r="AG112" s="824"/>
      <c r="AH112" s="824"/>
      <c r="AI112" s="824"/>
      <c r="AJ112" s="825"/>
      <c r="AK112" s="826" t="s">
        <v>230</v>
      </c>
      <c r="AL112" s="824"/>
      <c r="AM112" s="824"/>
      <c r="AN112" s="824"/>
      <c r="AO112" s="825"/>
      <c r="AP112" s="871" t="s">
        <v>230</v>
      </c>
      <c r="AQ112" s="872"/>
      <c r="AR112" s="872"/>
      <c r="AS112" s="872"/>
      <c r="AT112" s="873"/>
      <c r="AU112" s="983"/>
      <c r="AV112" s="984"/>
      <c r="AW112" s="984"/>
      <c r="AX112" s="984"/>
      <c r="AY112" s="984"/>
      <c r="AZ112" s="859" t="s">
        <v>449</v>
      </c>
      <c r="BA112" s="794"/>
      <c r="BB112" s="794"/>
      <c r="BC112" s="794"/>
      <c r="BD112" s="794"/>
      <c r="BE112" s="794"/>
      <c r="BF112" s="794"/>
      <c r="BG112" s="794"/>
      <c r="BH112" s="794"/>
      <c r="BI112" s="794"/>
      <c r="BJ112" s="794"/>
      <c r="BK112" s="794"/>
      <c r="BL112" s="794"/>
      <c r="BM112" s="794"/>
      <c r="BN112" s="794"/>
      <c r="BO112" s="794"/>
      <c r="BP112" s="795"/>
      <c r="BQ112" s="860">
        <v>307096</v>
      </c>
      <c r="BR112" s="861"/>
      <c r="BS112" s="861"/>
      <c r="BT112" s="861"/>
      <c r="BU112" s="861"/>
      <c r="BV112" s="861">
        <v>322855</v>
      </c>
      <c r="BW112" s="861"/>
      <c r="BX112" s="861"/>
      <c r="BY112" s="861"/>
      <c r="BZ112" s="861"/>
      <c r="CA112" s="861">
        <v>350023</v>
      </c>
      <c r="CB112" s="861"/>
      <c r="CC112" s="861"/>
      <c r="CD112" s="861"/>
      <c r="CE112" s="861"/>
      <c r="CF112" s="922">
        <v>36.4</v>
      </c>
      <c r="CG112" s="923"/>
      <c r="CH112" s="923"/>
      <c r="CI112" s="923"/>
      <c r="CJ112" s="923"/>
      <c r="CK112" s="978"/>
      <c r="CL112" s="865"/>
      <c r="CM112" s="868" t="s">
        <v>450</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230</v>
      </c>
      <c r="DH112" s="861"/>
      <c r="DI112" s="861"/>
      <c r="DJ112" s="861"/>
      <c r="DK112" s="861"/>
      <c r="DL112" s="861" t="s">
        <v>230</v>
      </c>
      <c r="DM112" s="861"/>
      <c r="DN112" s="861"/>
      <c r="DO112" s="861"/>
      <c r="DP112" s="861"/>
      <c r="DQ112" s="861" t="s">
        <v>443</v>
      </c>
      <c r="DR112" s="861"/>
      <c r="DS112" s="861"/>
      <c r="DT112" s="861"/>
      <c r="DU112" s="861"/>
      <c r="DV112" s="838" t="s">
        <v>230</v>
      </c>
      <c r="DW112" s="838"/>
      <c r="DX112" s="838"/>
      <c r="DY112" s="838"/>
      <c r="DZ112" s="839"/>
    </row>
    <row r="113" spans="1:130" s="247" customFormat="1" ht="26.25" customHeight="1" x14ac:dyDescent="0.15">
      <c r="A113" s="965"/>
      <c r="B113" s="966"/>
      <c r="C113" s="794" t="s">
        <v>451</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27965</v>
      </c>
      <c r="AB113" s="970"/>
      <c r="AC113" s="970"/>
      <c r="AD113" s="970"/>
      <c r="AE113" s="971"/>
      <c r="AF113" s="972">
        <v>30979</v>
      </c>
      <c r="AG113" s="970"/>
      <c r="AH113" s="970"/>
      <c r="AI113" s="970"/>
      <c r="AJ113" s="971"/>
      <c r="AK113" s="972">
        <v>38161</v>
      </c>
      <c r="AL113" s="970"/>
      <c r="AM113" s="970"/>
      <c r="AN113" s="970"/>
      <c r="AO113" s="971"/>
      <c r="AP113" s="973">
        <v>4</v>
      </c>
      <c r="AQ113" s="974"/>
      <c r="AR113" s="974"/>
      <c r="AS113" s="974"/>
      <c r="AT113" s="975"/>
      <c r="AU113" s="983"/>
      <c r="AV113" s="984"/>
      <c r="AW113" s="984"/>
      <c r="AX113" s="984"/>
      <c r="AY113" s="984"/>
      <c r="AZ113" s="859" t="s">
        <v>452</v>
      </c>
      <c r="BA113" s="794"/>
      <c r="BB113" s="794"/>
      <c r="BC113" s="794"/>
      <c r="BD113" s="794"/>
      <c r="BE113" s="794"/>
      <c r="BF113" s="794"/>
      <c r="BG113" s="794"/>
      <c r="BH113" s="794"/>
      <c r="BI113" s="794"/>
      <c r="BJ113" s="794"/>
      <c r="BK113" s="794"/>
      <c r="BL113" s="794"/>
      <c r="BM113" s="794"/>
      <c r="BN113" s="794"/>
      <c r="BO113" s="794"/>
      <c r="BP113" s="795"/>
      <c r="BQ113" s="860">
        <v>31515</v>
      </c>
      <c r="BR113" s="861"/>
      <c r="BS113" s="861"/>
      <c r="BT113" s="861"/>
      <c r="BU113" s="861"/>
      <c r="BV113" s="861">
        <v>27475</v>
      </c>
      <c r="BW113" s="861"/>
      <c r="BX113" s="861"/>
      <c r="BY113" s="861"/>
      <c r="BZ113" s="861"/>
      <c r="CA113" s="861">
        <v>21801</v>
      </c>
      <c r="CB113" s="861"/>
      <c r="CC113" s="861"/>
      <c r="CD113" s="861"/>
      <c r="CE113" s="861"/>
      <c r="CF113" s="922">
        <v>2.2999999999999998</v>
      </c>
      <c r="CG113" s="923"/>
      <c r="CH113" s="923"/>
      <c r="CI113" s="923"/>
      <c r="CJ113" s="923"/>
      <c r="CK113" s="978"/>
      <c r="CL113" s="865"/>
      <c r="CM113" s="868" t="s">
        <v>453</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230</v>
      </c>
      <c r="DH113" s="824"/>
      <c r="DI113" s="824"/>
      <c r="DJ113" s="824"/>
      <c r="DK113" s="825"/>
      <c r="DL113" s="826" t="s">
        <v>230</v>
      </c>
      <c r="DM113" s="824"/>
      <c r="DN113" s="824"/>
      <c r="DO113" s="824"/>
      <c r="DP113" s="825"/>
      <c r="DQ113" s="826" t="s">
        <v>230</v>
      </c>
      <c r="DR113" s="824"/>
      <c r="DS113" s="824"/>
      <c r="DT113" s="824"/>
      <c r="DU113" s="825"/>
      <c r="DV113" s="871" t="s">
        <v>441</v>
      </c>
      <c r="DW113" s="872"/>
      <c r="DX113" s="872"/>
      <c r="DY113" s="872"/>
      <c r="DZ113" s="873"/>
    </row>
    <row r="114" spans="1:130" s="247" customFormat="1" ht="26.25" customHeight="1" x14ac:dyDescent="0.15">
      <c r="A114" s="965"/>
      <c r="B114" s="966"/>
      <c r="C114" s="794" t="s">
        <v>454</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3810</v>
      </c>
      <c r="AB114" s="824"/>
      <c r="AC114" s="824"/>
      <c r="AD114" s="824"/>
      <c r="AE114" s="825"/>
      <c r="AF114" s="826">
        <v>5061</v>
      </c>
      <c r="AG114" s="824"/>
      <c r="AH114" s="824"/>
      <c r="AI114" s="824"/>
      <c r="AJ114" s="825"/>
      <c r="AK114" s="826">
        <v>5440</v>
      </c>
      <c r="AL114" s="824"/>
      <c r="AM114" s="824"/>
      <c r="AN114" s="824"/>
      <c r="AO114" s="825"/>
      <c r="AP114" s="871">
        <v>0.6</v>
      </c>
      <c r="AQ114" s="872"/>
      <c r="AR114" s="872"/>
      <c r="AS114" s="872"/>
      <c r="AT114" s="873"/>
      <c r="AU114" s="983"/>
      <c r="AV114" s="984"/>
      <c r="AW114" s="984"/>
      <c r="AX114" s="984"/>
      <c r="AY114" s="984"/>
      <c r="AZ114" s="859" t="s">
        <v>455</v>
      </c>
      <c r="BA114" s="794"/>
      <c r="BB114" s="794"/>
      <c r="BC114" s="794"/>
      <c r="BD114" s="794"/>
      <c r="BE114" s="794"/>
      <c r="BF114" s="794"/>
      <c r="BG114" s="794"/>
      <c r="BH114" s="794"/>
      <c r="BI114" s="794"/>
      <c r="BJ114" s="794"/>
      <c r="BK114" s="794"/>
      <c r="BL114" s="794"/>
      <c r="BM114" s="794"/>
      <c r="BN114" s="794"/>
      <c r="BO114" s="794"/>
      <c r="BP114" s="795"/>
      <c r="BQ114" s="860">
        <v>469426</v>
      </c>
      <c r="BR114" s="861"/>
      <c r="BS114" s="861"/>
      <c r="BT114" s="861"/>
      <c r="BU114" s="861"/>
      <c r="BV114" s="861">
        <v>388786</v>
      </c>
      <c r="BW114" s="861"/>
      <c r="BX114" s="861"/>
      <c r="BY114" s="861"/>
      <c r="BZ114" s="861"/>
      <c r="CA114" s="861">
        <v>407042</v>
      </c>
      <c r="CB114" s="861"/>
      <c r="CC114" s="861"/>
      <c r="CD114" s="861"/>
      <c r="CE114" s="861"/>
      <c r="CF114" s="922">
        <v>42.3</v>
      </c>
      <c r="CG114" s="923"/>
      <c r="CH114" s="923"/>
      <c r="CI114" s="923"/>
      <c r="CJ114" s="923"/>
      <c r="CK114" s="978"/>
      <c r="CL114" s="865"/>
      <c r="CM114" s="868" t="s">
        <v>456</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230</v>
      </c>
      <c r="DH114" s="824"/>
      <c r="DI114" s="824"/>
      <c r="DJ114" s="824"/>
      <c r="DK114" s="825"/>
      <c r="DL114" s="826" t="s">
        <v>443</v>
      </c>
      <c r="DM114" s="824"/>
      <c r="DN114" s="824"/>
      <c r="DO114" s="824"/>
      <c r="DP114" s="825"/>
      <c r="DQ114" s="826" t="s">
        <v>230</v>
      </c>
      <c r="DR114" s="824"/>
      <c r="DS114" s="824"/>
      <c r="DT114" s="824"/>
      <c r="DU114" s="825"/>
      <c r="DV114" s="871" t="s">
        <v>443</v>
      </c>
      <c r="DW114" s="872"/>
      <c r="DX114" s="872"/>
      <c r="DY114" s="872"/>
      <c r="DZ114" s="873"/>
    </row>
    <row r="115" spans="1:130" s="247" customFormat="1" ht="26.25" customHeight="1" x14ac:dyDescent="0.15">
      <c r="A115" s="965"/>
      <c r="B115" s="966"/>
      <c r="C115" s="794" t="s">
        <v>457</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444</v>
      </c>
      <c r="AB115" s="970"/>
      <c r="AC115" s="970"/>
      <c r="AD115" s="970"/>
      <c r="AE115" s="971"/>
      <c r="AF115" s="972" t="s">
        <v>458</v>
      </c>
      <c r="AG115" s="970"/>
      <c r="AH115" s="970"/>
      <c r="AI115" s="970"/>
      <c r="AJ115" s="971"/>
      <c r="AK115" s="972" t="s">
        <v>230</v>
      </c>
      <c r="AL115" s="970"/>
      <c r="AM115" s="970"/>
      <c r="AN115" s="970"/>
      <c r="AO115" s="971"/>
      <c r="AP115" s="973" t="s">
        <v>443</v>
      </c>
      <c r="AQ115" s="974"/>
      <c r="AR115" s="974"/>
      <c r="AS115" s="974"/>
      <c r="AT115" s="975"/>
      <c r="AU115" s="983"/>
      <c r="AV115" s="984"/>
      <c r="AW115" s="984"/>
      <c r="AX115" s="984"/>
      <c r="AY115" s="984"/>
      <c r="AZ115" s="859" t="s">
        <v>459</v>
      </c>
      <c r="BA115" s="794"/>
      <c r="BB115" s="794"/>
      <c r="BC115" s="794"/>
      <c r="BD115" s="794"/>
      <c r="BE115" s="794"/>
      <c r="BF115" s="794"/>
      <c r="BG115" s="794"/>
      <c r="BH115" s="794"/>
      <c r="BI115" s="794"/>
      <c r="BJ115" s="794"/>
      <c r="BK115" s="794"/>
      <c r="BL115" s="794"/>
      <c r="BM115" s="794"/>
      <c r="BN115" s="794"/>
      <c r="BO115" s="794"/>
      <c r="BP115" s="795"/>
      <c r="BQ115" s="860" t="s">
        <v>230</v>
      </c>
      <c r="BR115" s="861"/>
      <c r="BS115" s="861"/>
      <c r="BT115" s="861"/>
      <c r="BU115" s="861"/>
      <c r="BV115" s="861" t="s">
        <v>443</v>
      </c>
      <c r="BW115" s="861"/>
      <c r="BX115" s="861"/>
      <c r="BY115" s="861"/>
      <c r="BZ115" s="861"/>
      <c r="CA115" s="861" t="s">
        <v>230</v>
      </c>
      <c r="CB115" s="861"/>
      <c r="CC115" s="861"/>
      <c r="CD115" s="861"/>
      <c r="CE115" s="861"/>
      <c r="CF115" s="922" t="s">
        <v>230</v>
      </c>
      <c r="CG115" s="923"/>
      <c r="CH115" s="923"/>
      <c r="CI115" s="923"/>
      <c r="CJ115" s="923"/>
      <c r="CK115" s="978"/>
      <c r="CL115" s="865"/>
      <c r="CM115" s="859" t="s">
        <v>460</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230</v>
      </c>
      <c r="DH115" s="824"/>
      <c r="DI115" s="824"/>
      <c r="DJ115" s="824"/>
      <c r="DK115" s="825"/>
      <c r="DL115" s="826" t="s">
        <v>230</v>
      </c>
      <c r="DM115" s="824"/>
      <c r="DN115" s="824"/>
      <c r="DO115" s="824"/>
      <c r="DP115" s="825"/>
      <c r="DQ115" s="826" t="s">
        <v>230</v>
      </c>
      <c r="DR115" s="824"/>
      <c r="DS115" s="824"/>
      <c r="DT115" s="824"/>
      <c r="DU115" s="825"/>
      <c r="DV115" s="871" t="s">
        <v>443</v>
      </c>
      <c r="DW115" s="872"/>
      <c r="DX115" s="872"/>
      <c r="DY115" s="872"/>
      <c r="DZ115" s="873"/>
    </row>
    <row r="116" spans="1:130" s="247" customFormat="1" ht="26.25" customHeight="1" x14ac:dyDescent="0.15">
      <c r="A116" s="967"/>
      <c r="B116" s="968"/>
      <c r="C116" s="927" t="s">
        <v>461</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8</v>
      </c>
      <c r="AB116" s="824"/>
      <c r="AC116" s="824"/>
      <c r="AD116" s="824"/>
      <c r="AE116" s="825"/>
      <c r="AF116" s="826" t="s">
        <v>230</v>
      </c>
      <c r="AG116" s="824"/>
      <c r="AH116" s="824"/>
      <c r="AI116" s="824"/>
      <c r="AJ116" s="825"/>
      <c r="AK116" s="826" t="s">
        <v>443</v>
      </c>
      <c r="AL116" s="824"/>
      <c r="AM116" s="824"/>
      <c r="AN116" s="824"/>
      <c r="AO116" s="825"/>
      <c r="AP116" s="871" t="s">
        <v>230</v>
      </c>
      <c r="AQ116" s="872"/>
      <c r="AR116" s="872"/>
      <c r="AS116" s="872"/>
      <c r="AT116" s="873"/>
      <c r="AU116" s="983"/>
      <c r="AV116" s="984"/>
      <c r="AW116" s="984"/>
      <c r="AX116" s="984"/>
      <c r="AY116" s="984"/>
      <c r="AZ116" s="910" t="s">
        <v>462</v>
      </c>
      <c r="BA116" s="911"/>
      <c r="BB116" s="911"/>
      <c r="BC116" s="911"/>
      <c r="BD116" s="911"/>
      <c r="BE116" s="911"/>
      <c r="BF116" s="911"/>
      <c r="BG116" s="911"/>
      <c r="BH116" s="911"/>
      <c r="BI116" s="911"/>
      <c r="BJ116" s="911"/>
      <c r="BK116" s="911"/>
      <c r="BL116" s="911"/>
      <c r="BM116" s="911"/>
      <c r="BN116" s="911"/>
      <c r="BO116" s="911"/>
      <c r="BP116" s="912"/>
      <c r="BQ116" s="860" t="s">
        <v>458</v>
      </c>
      <c r="BR116" s="861"/>
      <c r="BS116" s="861"/>
      <c r="BT116" s="861"/>
      <c r="BU116" s="861"/>
      <c r="BV116" s="861" t="s">
        <v>230</v>
      </c>
      <c r="BW116" s="861"/>
      <c r="BX116" s="861"/>
      <c r="BY116" s="861"/>
      <c r="BZ116" s="861"/>
      <c r="CA116" s="861" t="s">
        <v>441</v>
      </c>
      <c r="CB116" s="861"/>
      <c r="CC116" s="861"/>
      <c r="CD116" s="861"/>
      <c r="CE116" s="861"/>
      <c r="CF116" s="922" t="s">
        <v>443</v>
      </c>
      <c r="CG116" s="923"/>
      <c r="CH116" s="923"/>
      <c r="CI116" s="923"/>
      <c r="CJ116" s="923"/>
      <c r="CK116" s="978"/>
      <c r="CL116" s="865"/>
      <c r="CM116" s="868" t="s">
        <v>463</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441</v>
      </c>
      <c r="DH116" s="824"/>
      <c r="DI116" s="824"/>
      <c r="DJ116" s="824"/>
      <c r="DK116" s="825"/>
      <c r="DL116" s="826" t="s">
        <v>230</v>
      </c>
      <c r="DM116" s="824"/>
      <c r="DN116" s="824"/>
      <c r="DO116" s="824"/>
      <c r="DP116" s="825"/>
      <c r="DQ116" s="826" t="s">
        <v>230</v>
      </c>
      <c r="DR116" s="824"/>
      <c r="DS116" s="824"/>
      <c r="DT116" s="824"/>
      <c r="DU116" s="825"/>
      <c r="DV116" s="871" t="s">
        <v>230</v>
      </c>
      <c r="DW116" s="872"/>
      <c r="DX116" s="872"/>
      <c r="DY116" s="872"/>
      <c r="DZ116" s="873"/>
    </row>
    <row r="117" spans="1:130" s="247" customFormat="1" ht="26.25" customHeight="1" x14ac:dyDescent="0.15">
      <c r="A117" s="948" t="s">
        <v>189</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464</v>
      </c>
      <c r="Z117" s="950"/>
      <c r="AA117" s="955">
        <v>276180</v>
      </c>
      <c r="AB117" s="956"/>
      <c r="AC117" s="956"/>
      <c r="AD117" s="956"/>
      <c r="AE117" s="957"/>
      <c r="AF117" s="958">
        <v>331980</v>
      </c>
      <c r="AG117" s="956"/>
      <c r="AH117" s="956"/>
      <c r="AI117" s="956"/>
      <c r="AJ117" s="957"/>
      <c r="AK117" s="958">
        <v>257549</v>
      </c>
      <c r="AL117" s="956"/>
      <c r="AM117" s="956"/>
      <c r="AN117" s="956"/>
      <c r="AO117" s="957"/>
      <c r="AP117" s="959"/>
      <c r="AQ117" s="960"/>
      <c r="AR117" s="960"/>
      <c r="AS117" s="960"/>
      <c r="AT117" s="961"/>
      <c r="AU117" s="983"/>
      <c r="AV117" s="984"/>
      <c r="AW117" s="984"/>
      <c r="AX117" s="984"/>
      <c r="AY117" s="984"/>
      <c r="AZ117" s="910" t="s">
        <v>465</v>
      </c>
      <c r="BA117" s="911"/>
      <c r="BB117" s="911"/>
      <c r="BC117" s="911"/>
      <c r="BD117" s="911"/>
      <c r="BE117" s="911"/>
      <c r="BF117" s="911"/>
      <c r="BG117" s="911"/>
      <c r="BH117" s="911"/>
      <c r="BI117" s="911"/>
      <c r="BJ117" s="911"/>
      <c r="BK117" s="911"/>
      <c r="BL117" s="911"/>
      <c r="BM117" s="911"/>
      <c r="BN117" s="911"/>
      <c r="BO117" s="911"/>
      <c r="BP117" s="912"/>
      <c r="BQ117" s="860" t="s">
        <v>230</v>
      </c>
      <c r="BR117" s="861"/>
      <c r="BS117" s="861"/>
      <c r="BT117" s="861"/>
      <c r="BU117" s="861"/>
      <c r="BV117" s="861" t="s">
        <v>230</v>
      </c>
      <c r="BW117" s="861"/>
      <c r="BX117" s="861"/>
      <c r="BY117" s="861"/>
      <c r="BZ117" s="861"/>
      <c r="CA117" s="861" t="s">
        <v>230</v>
      </c>
      <c r="CB117" s="861"/>
      <c r="CC117" s="861"/>
      <c r="CD117" s="861"/>
      <c r="CE117" s="861"/>
      <c r="CF117" s="922" t="s">
        <v>230</v>
      </c>
      <c r="CG117" s="923"/>
      <c r="CH117" s="923"/>
      <c r="CI117" s="923"/>
      <c r="CJ117" s="923"/>
      <c r="CK117" s="978"/>
      <c r="CL117" s="865"/>
      <c r="CM117" s="868" t="s">
        <v>466</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230</v>
      </c>
      <c r="DH117" s="824"/>
      <c r="DI117" s="824"/>
      <c r="DJ117" s="824"/>
      <c r="DK117" s="825"/>
      <c r="DL117" s="826" t="s">
        <v>230</v>
      </c>
      <c r="DM117" s="824"/>
      <c r="DN117" s="824"/>
      <c r="DO117" s="824"/>
      <c r="DP117" s="825"/>
      <c r="DQ117" s="826" t="s">
        <v>230</v>
      </c>
      <c r="DR117" s="824"/>
      <c r="DS117" s="824"/>
      <c r="DT117" s="824"/>
      <c r="DU117" s="825"/>
      <c r="DV117" s="871" t="s">
        <v>443</v>
      </c>
      <c r="DW117" s="872"/>
      <c r="DX117" s="872"/>
      <c r="DY117" s="872"/>
      <c r="DZ117" s="873"/>
    </row>
    <row r="118" spans="1:130" s="247" customFormat="1" ht="26.25" customHeight="1" x14ac:dyDescent="0.15">
      <c r="A118" s="948" t="s">
        <v>436</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434</v>
      </c>
      <c r="AB118" s="949"/>
      <c r="AC118" s="949"/>
      <c r="AD118" s="949"/>
      <c r="AE118" s="950"/>
      <c r="AF118" s="951" t="s">
        <v>311</v>
      </c>
      <c r="AG118" s="949"/>
      <c r="AH118" s="949"/>
      <c r="AI118" s="949"/>
      <c r="AJ118" s="950"/>
      <c r="AK118" s="951" t="s">
        <v>310</v>
      </c>
      <c r="AL118" s="949"/>
      <c r="AM118" s="949"/>
      <c r="AN118" s="949"/>
      <c r="AO118" s="950"/>
      <c r="AP118" s="952" t="s">
        <v>435</v>
      </c>
      <c r="AQ118" s="953"/>
      <c r="AR118" s="953"/>
      <c r="AS118" s="953"/>
      <c r="AT118" s="954"/>
      <c r="AU118" s="983"/>
      <c r="AV118" s="984"/>
      <c r="AW118" s="984"/>
      <c r="AX118" s="984"/>
      <c r="AY118" s="984"/>
      <c r="AZ118" s="926" t="s">
        <v>467</v>
      </c>
      <c r="BA118" s="927"/>
      <c r="BB118" s="927"/>
      <c r="BC118" s="927"/>
      <c r="BD118" s="927"/>
      <c r="BE118" s="927"/>
      <c r="BF118" s="927"/>
      <c r="BG118" s="927"/>
      <c r="BH118" s="927"/>
      <c r="BI118" s="927"/>
      <c r="BJ118" s="927"/>
      <c r="BK118" s="927"/>
      <c r="BL118" s="927"/>
      <c r="BM118" s="927"/>
      <c r="BN118" s="927"/>
      <c r="BO118" s="927"/>
      <c r="BP118" s="928"/>
      <c r="BQ118" s="929" t="s">
        <v>230</v>
      </c>
      <c r="BR118" s="892"/>
      <c r="BS118" s="892"/>
      <c r="BT118" s="892"/>
      <c r="BU118" s="892"/>
      <c r="BV118" s="892" t="s">
        <v>230</v>
      </c>
      <c r="BW118" s="892"/>
      <c r="BX118" s="892"/>
      <c r="BY118" s="892"/>
      <c r="BZ118" s="892"/>
      <c r="CA118" s="892" t="s">
        <v>230</v>
      </c>
      <c r="CB118" s="892"/>
      <c r="CC118" s="892"/>
      <c r="CD118" s="892"/>
      <c r="CE118" s="892"/>
      <c r="CF118" s="922" t="s">
        <v>230</v>
      </c>
      <c r="CG118" s="923"/>
      <c r="CH118" s="923"/>
      <c r="CI118" s="923"/>
      <c r="CJ118" s="923"/>
      <c r="CK118" s="978"/>
      <c r="CL118" s="865"/>
      <c r="CM118" s="868" t="s">
        <v>468</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443</v>
      </c>
      <c r="DH118" s="824"/>
      <c r="DI118" s="824"/>
      <c r="DJ118" s="824"/>
      <c r="DK118" s="825"/>
      <c r="DL118" s="826" t="s">
        <v>230</v>
      </c>
      <c r="DM118" s="824"/>
      <c r="DN118" s="824"/>
      <c r="DO118" s="824"/>
      <c r="DP118" s="825"/>
      <c r="DQ118" s="826" t="s">
        <v>230</v>
      </c>
      <c r="DR118" s="824"/>
      <c r="DS118" s="824"/>
      <c r="DT118" s="824"/>
      <c r="DU118" s="825"/>
      <c r="DV118" s="871" t="s">
        <v>230</v>
      </c>
      <c r="DW118" s="872"/>
      <c r="DX118" s="872"/>
      <c r="DY118" s="872"/>
      <c r="DZ118" s="873"/>
    </row>
    <row r="119" spans="1:130" s="247" customFormat="1" ht="26.25" customHeight="1" x14ac:dyDescent="0.15">
      <c r="A119" s="862" t="s">
        <v>439</v>
      </c>
      <c r="B119" s="863"/>
      <c r="C119" s="938" t="s">
        <v>440</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230</v>
      </c>
      <c r="AB119" s="942"/>
      <c r="AC119" s="942"/>
      <c r="AD119" s="942"/>
      <c r="AE119" s="943"/>
      <c r="AF119" s="944" t="s">
        <v>443</v>
      </c>
      <c r="AG119" s="942"/>
      <c r="AH119" s="942"/>
      <c r="AI119" s="942"/>
      <c r="AJ119" s="943"/>
      <c r="AK119" s="944" t="s">
        <v>230</v>
      </c>
      <c r="AL119" s="942"/>
      <c r="AM119" s="942"/>
      <c r="AN119" s="942"/>
      <c r="AO119" s="943"/>
      <c r="AP119" s="945" t="s">
        <v>230</v>
      </c>
      <c r="AQ119" s="946"/>
      <c r="AR119" s="946"/>
      <c r="AS119" s="946"/>
      <c r="AT119" s="947"/>
      <c r="AU119" s="985"/>
      <c r="AV119" s="986"/>
      <c r="AW119" s="986"/>
      <c r="AX119" s="986"/>
      <c r="AY119" s="986"/>
      <c r="AZ119" s="278" t="s">
        <v>189</v>
      </c>
      <c r="BA119" s="278"/>
      <c r="BB119" s="278"/>
      <c r="BC119" s="278"/>
      <c r="BD119" s="278"/>
      <c r="BE119" s="278"/>
      <c r="BF119" s="278"/>
      <c r="BG119" s="278"/>
      <c r="BH119" s="278"/>
      <c r="BI119" s="278"/>
      <c r="BJ119" s="278"/>
      <c r="BK119" s="278"/>
      <c r="BL119" s="278"/>
      <c r="BM119" s="278"/>
      <c r="BN119" s="278"/>
      <c r="BO119" s="924" t="s">
        <v>469</v>
      </c>
      <c r="BP119" s="925"/>
      <c r="BQ119" s="929">
        <v>2894167</v>
      </c>
      <c r="BR119" s="892"/>
      <c r="BS119" s="892"/>
      <c r="BT119" s="892"/>
      <c r="BU119" s="892"/>
      <c r="BV119" s="892">
        <v>2762545</v>
      </c>
      <c r="BW119" s="892"/>
      <c r="BX119" s="892"/>
      <c r="BY119" s="892"/>
      <c r="BZ119" s="892"/>
      <c r="CA119" s="892">
        <v>3289741</v>
      </c>
      <c r="CB119" s="892"/>
      <c r="CC119" s="892"/>
      <c r="CD119" s="892"/>
      <c r="CE119" s="892"/>
      <c r="CF119" s="790"/>
      <c r="CG119" s="791"/>
      <c r="CH119" s="791"/>
      <c r="CI119" s="791"/>
      <c r="CJ119" s="881"/>
      <c r="CK119" s="979"/>
      <c r="CL119" s="867"/>
      <c r="CM119" s="885" t="s">
        <v>470</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443</v>
      </c>
      <c r="DH119" s="807"/>
      <c r="DI119" s="807"/>
      <c r="DJ119" s="807"/>
      <c r="DK119" s="808"/>
      <c r="DL119" s="809" t="s">
        <v>443</v>
      </c>
      <c r="DM119" s="807"/>
      <c r="DN119" s="807"/>
      <c r="DO119" s="807"/>
      <c r="DP119" s="808"/>
      <c r="DQ119" s="809" t="s">
        <v>230</v>
      </c>
      <c r="DR119" s="807"/>
      <c r="DS119" s="807"/>
      <c r="DT119" s="807"/>
      <c r="DU119" s="808"/>
      <c r="DV119" s="895" t="s">
        <v>443</v>
      </c>
      <c r="DW119" s="896"/>
      <c r="DX119" s="896"/>
      <c r="DY119" s="896"/>
      <c r="DZ119" s="897"/>
    </row>
    <row r="120" spans="1:130" s="247" customFormat="1" ht="26.25" customHeight="1" x14ac:dyDescent="0.15">
      <c r="A120" s="864"/>
      <c r="B120" s="865"/>
      <c r="C120" s="868" t="s">
        <v>446</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443</v>
      </c>
      <c r="AB120" s="824"/>
      <c r="AC120" s="824"/>
      <c r="AD120" s="824"/>
      <c r="AE120" s="825"/>
      <c r="AF120" s="826" t="s">
        <v>443</v>
      </c>
      <c r="AG120" s="824"/>
      <c r="AH120" s="824"/>
      <c r="AI120" s="824"/>
      <c r="AJ120" s="825"/>
      <c r="AK120" s="826" t="s">
        <v>443</v>
      </c>
      <c r="AL120" s="824"/>
      <c r="AM120" s="824"/>
      <c r="AN120" s="824"/>
      <c r="AO120" s="825"/>
      <c r="AP120" s="871" t="s">
        <v>443</v>
      </c>
      <c r="AQ120" s="872"/>
      <c r="AR120" s="872"/>
      <c r="AS120" s="872"/>
      <c r="AT120" s="873"/>
      <c r="AU120" s="930" t="s">
        <v>471</v>
      </c>
      <c r="AV120" s="931"/>
      <c r="AW120" s="931"/>
      <c r="AX120" s="931"/>
      <c r="AY120" s="932"/>
      <c r="AZ120" s="907" t="s">
        <v>472</v>
      </c>
      <c r="BA120" s="852"/>
      <c r="BB120" s="852"/>
      <c r="BC120" s="852"/>
      <c r="BD120" s="852"/>
      <c r="BE120" s="852"/>
      <c r="BF120" s="852"/>
      <c r="BG120" s="852"/>
      <c r="BH120" s="852"/>
      <c r="BI120" s="852"/>
      <c r="BJ120" s="852"/>
      <c r="BK120" s="852"/>
      <c r="BL120" s="852"/>
      <c r="BM120" s="852"/>
      <c r="BN120" s="852"/>
      <c r="BO120" s="852"/>
      <c r="BP120" s="853"/>
      <c r="BQ120" s="908">
        <v>2227330</v>
      </c>
      <c r="BR120" s="889"/>
      <c r="BS120" s="889"/>
      <c r="BT120" s="889"/>
      <c r="BU120" s="889"/>
      <c r="BV120" s="889">
        <v>2175007</v>
      </c>
      <c r="BW120" s="889"/>
      <c r="BX120" s="889"/>
      <c r="BY120" s="889"/>
      <c r="BZ120" s="889"/>
      <c r="CA120" s="889">
        <v>1956877</v>
      </c>
      <c r="CB120" s="889"/>
      <c r="CC120" s="889"/>
      <c r="CD120" s="889"/>
      <c r="CE120" s="889"/>
      <c r="CF120" s="913">
        <v>203.5</v>
      </c>
      <c r="CG120" s="914"/>
      <c r="CH120" s="914"/>
      <c r="CI120" s="914"/>
      <c r="CJ120" s="914"/>
      <c r="CK120" s="915" t="s">
        <v>473</v>
      </c>
      <c r="CL120" s="899"/>
      <c r="CM120" s="899"/>
      <c r="CN120" s="899"/>
      <c r="CO120" s="900"/>
      <c r="CP120" s="919" t="s">
        <v>411</v>
      </c>
      <c r="CQ120" s="920"/>
      <c r="CR120" s="920"/>
      <c r="CS120" s="920"/>
      <c r="CT120" s="920"/>
      <c r="CU120" s="920"/>
      <c r="CV120" s="920"/>
      <c r="CW120" s="920"/>
      <c r="CX120" s="920"/>
      <c r="CY120" s="920"/>
      <c r="CZ120" s="920"/>
      <c r="DA120" s="920"/>
      <c r="DB120" s="920"/>
      <c r="DC120" s="920"/>
      <c r="DD120" s="920"/>
      <c r="DE120" s="920"/>
      <c r="DF120" s="921"/>
      <c r="DG120" s="908">
        <v>303376</v>
      </c>
      <c r="DH120" s="889"/>
      <c r="DI120" s="889"/>
      <c r="DJ120" s="889"/>
      <c r="DK120" s="889"/>
      <c r="DL120" s="889">
        <v>319135</v>
      </c>
      <c r="DM120" s="889"/>
      <c r="DN120" s="889"/>
      <c r="DO120" s="889"/>
      <c r="DP120" s="889"/>
      <c r="DQ120" s="889">
        <v>346996</v>
      </c>
      <c r="DR120" s="889"/>
      <c r="DS120" s="889"/>
      <c r="DT120" s="889"/>
      <c r="DU120" s="889"/>
      <c r="DV120" s="890">
        <v>36.1</v>
      </c>
      <c r="DW120" s="890"/>
      <c r="DX120" s="890"/>
      <c r="DY120" s="890"/>
      <c r="DZ120" s="891"/>
    </row>
    <row r="121" spans="1:130" s="247" customFormat="1" ht="26.25" customHeight="1" x14ac:dyDescent="0.15">
      <c r="A121" s="864"/>
      <c r="B121" s="865"/>
      <c r="C121" s="910" t="s">
        <v>474</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443</v>
      </c>
      <c r="AB121" s="824"/>
      <c r="AC121" s="824"/>
      <c r="AD121" s="824"/>
      <c r="AE121" s="825"/>
      <c r="AF121" s="826" t="s">
        <v>230</v>
      </c>
      <c r="AG121" s="824"/>
      <c r="AH121" s="824"/>
      <c r="AI121" s="824"/>
      <c r="AJ121" s="825"/>
      <c r="AK121" s="826" t="s">
        <v>443</v>
      </c>
      <c r="AL121" s="824"/>
      <c r="AM121" s="824"/>
      <c r="AN121" s="824"/>
      <c r="AO121" s="825"/>
      <c r="AP121" s="871" t="s">
        <v>443</v>
      </c>
      <c r="AQ121" s="872"/>
      <c r="AR121" s="872"/>
      <c r="AS121" s="872"/>
      <c r="AT121" s="873"/>
      <c r="AU121" s="933"/>
      <c r="AV121" s="934"/>
      <c r="AW121" s="934"/>
      <c r="AX121" s="934"/>
      <c r="AY121" s="935"/>
      <c r="AZ121" s="859" t="s">
        <v>475</v>
      </c>
      <c r="BA121" s="794"/>
      <c r="BB121" s="794"/>
      <c r="BC121" s="794"/>
      <c r="BD121" s="794"/>
      <c r="BE121" s="794"/>
      <c r="BF121" s="794"/>
      <c r="BG121" s="794"/>
      <c r="BH121" s="794"/>
      <c r="BI121" s="794"/>
      <c r="BJ121" s="794"/>
      <c r="BK121" s="794"/>
      <c r="BL121" s="794"/>
      <c r="BM121" s="794"/>
      <c r="BN121" s="794"/>
      <c r="BO121" s="794"/>
      <c r="BP121" s="795"/>
      <c r="BQ121" s="860">
        <v>2373</v>
      </c>
      <c r="BR121" s="861"/>
      <c r="BS121" s="861"/>
      <c r="BT121" s="861"/>
      <c r="BU121" s="861"/>
      <c r="BV121" s="861">
        <v>1028</v>
      </c>
      <c r="BW121" s="861"/>
      <c r="BX121" s="861"/>
      <c r="BY121" s="861"/>
      <c r="BZ121" s="861"/>
      <c r="CA121" s="861">
        <v>380</v>
      </c>
      <c r="CB121" s="861"/>
      <c r="CC121" s="861"/>
      <c r="CD121" s="861"/>
      <c r="CE121" s="861"/>
      <c r="CF121" s="922">
        <v>0</v>
      </c>
      <c r="CG121" s="923"/>
      <c r="CH121" s="923"/>
      <c r="CI121" s="923"/>
      <c r="CJ121" s="923"/>
      <c r="CK121" s="916"/>
      <c r="CL121" s="902"/>
      <c r="CM121" s="902"/>
      <c r="CN121" s="902"/>
      <c r="CO121" s="903"/>
      <c r="CP121" s="882" t="s">
        <v>476</v>
      </c>
      <c r="CQ121" s="883"/>
      <c r="CR121" s="883"/>
      <c r="CS121" s="883"/>
      <c r="CT121" s="883"/>
      <c r="CU121" s="883"/>
      <c r="CV121" s="883"/>
      <c r="CW121" s="883"/>
      <c r="CX121" s="883"/>
      <c r="CY121" s="883"/>
      <c r="CZ121" s="883"/>
      <c r="DA121" s="883"/>
      <c r="DB121" s="883"/>
      <c r="DC121" s="883"/>
      <c r="DD121" s="883"/>
      <c r="DE121" s="883"/>
      <c r="DF121" s="884"/>
      <c r="DG121" s="860">
        <v>3720</v>
      </c>
      <c r="DH121" s="861"/>
      <c r="DI121" s="861"/>
      <c r="DJ121" s="861"/>
      <c r="DK121" s="861"/>
      <c r="DL121" s="861">
        <v>3720</v>
      </c>
      <c r="DM121" s="861"/>
      <c r="DN121" s="861"/>
      <c r="DO121" s="861"/>
      <c r="DP121" s="861"/>
      <c r="DQ121" s="861">
        <v>3027</v>
      </c>
      <c r="DR121" s="861"/>
      <c r="DS121" s="861"/>
      <c r="DT121" s="861"/>
      <c r="DU121" s="861"/>
      <c r="DV121" s="838">
        <v>0.3</v>
      </c>
      <c r="DW121" s="838"/>
      <c r="DX121" s="838"/>
      <c r="DY121" s="838"/>
      <c r="DZ121" s="839"/>
    </row>
    <row r="122" spans="1:130" s="247" customFormat="1" ht="26.25" customHeight="1" x14ac:dyDescent="0.15">
      <c r="A122" s="864"/>
      <c r="B122" s="865"/>
      <c r="C122" s="868" t="s">
        <v>456</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443</v>
      </c>
      <c r="AB122" s="824"/>
      <c r="AC122" s="824"/>
      <c r="AD122" s="824"/>
      <c r="AE122" s="825"/>
      <c r="AF122" s="826" t="s">
        <v>443</v>
      </c>
      <c r="AG122" s="824"/>
      <c r="AH122" s="824"/>
      <c r="AI122" s="824"/>
      <c r="AJ122" s="825"/>
      <c r="AK122" s="826" t="s">
        <v>443</v>
      </c>
      <c r="AL122" s="824"/>
      <c r="AM122" s="824"/>
      <c r="AN122" s="824"/>
      <c r="AO122" s="825"/>
      <c r="AP122" s="871" t="s">
        <v>443</v>
      </c>
      <c r="AQ122" s="872"/>
      <c r="AR122" s="872"/>
      <c r="AS122" s="872"/>
      <c r="AT122" s="873"/>
      <c r="AU122" s="933"/>
      <c r="AV122" s="934"/>
      <c r="AW122" s="934"/>
      <c r="AX122" s="934"/>
      <c r="AY122" s="935"/>
      <c r="AZ122" s="926" t="s">
        <v>477</v>
      </c>
      <c r="BA122" s="927"/>
      <c r="BB122" s="927"/>
      <c r="BC122" s="927"/>
      <c r="BD122" s="927"/>
      <c r="BE122" s="927"/>
      <c r="BF122" s="927"/>
      <c r="BG122" s="927"/>
      <c r="BH122" s="927"/>
      <c r="BI122" s="927"/>
      <c r="BJ122" s="927"/>
      <c r="BK122" s="927"/>
      <c r="BL122" s="927"/>
      <c r="BM122" s="927"/>
      <c r="BN122" s="927"/>
      <c r="BO122" s="927"/>
      <c r="BP122" s="928"/>
      <c r="BQ122" s="929">
        <v>1922086</v>
      </c>
      <c r="BR122" s="892"/>
      <c r="BS122" s="892"/>
      <c r="BT122" s="892"/>
      <c r="BU122" s="892"/>
      <c r="BV122" s="892">
        <v>1895974</v>
      </c>
      <c r="BW122" s="892"/>
      <c r="BX122" s="892"/>
      <c r="BY122" s="892"/>
      <c r="BZ122" s="892"/>
      <c r="CA122" s="892">
        <v>2197074</v>
      </c>
      <c r="CB122" s="892"/>
      <c r="CC122" s="892"/>
      <c r="CD122" s="892"/>
      <c r="CE122" s="892"/>
      <c r="CF122" s="893">
        <v>228.5</v>
      </c>
      <c r="CG122" s="894"/>
      <c r="CH122" s="894"/>
      <c r="CI122" s="894"/>
      <c r="CJ122" s="894"/>
      <c r="CK122" s="916"/>
      <c r="CL122" s="902"/>
      <c r="CM122" s="902"/>
      <c r="CN122" s="902"/>
      <c r="CO122" s="903"/>
      <c r="CP122" s="882"/>
      <c r="CQ122" s="883"/>
      <c r="CR122" s="883"/>
      <c r="CS122" s="883"/>
      <c r="CT122" s="883"/>
      <c r="CU122" s="883"/>
      <c r="CV122" s="883"/>
      <c r="CW122" s="883"/>
      <c r="CX122" s="883"/>
      <c r="CY122" s="883"/>
      <c r="CZ122" s="883"/>
      <c r="DA122" s="883"/>
      <c r="DB122" s="883"/>
      <c r="DC122" s="883"/>
      <c r="DD122" s="883"/>
      <c r="DE122" s="883"/>
      <c r="DF122" s="884"/>
      <c r="DG122" s="860"/>
      <c r="DH122" s="861"/>
      <c r="DI122" s="861"/>
      <c r="DJ122" s="861"/>
      <c r="DK122" s="861"/>
      <c r="DL122" s="861"/>
      <c r="DM122" s="861"/>
      <c r="DN122" s="861"/>
      <c r="DO122" s="861"/>
      <c r="DP122" s="861"/>
      <c r="DQ122" s="861"/>
      <c r="DR122" s="861"/>
      <c r="DS122" s="861"/>
      <c r="DT122" s="861"/>
      <c r="DU122" s="861"/>
      <c r="DV122" s="838"/>
      <c r="DW122" s="838"/>
      <c r="DX122" s="838"/>
      <c r="DY122" s="838"/>
      <c r="DZ122" s="839"/>
    </row>
    <row r="123" spans="1:130" s="247" customFormat="1" ht="26.25" customHeight="1" x14ac:dyDescent="0.15">
      <c r="A123" s="864"/>
      <c r="B123" s="865"/>
      <c r="C123" s="868" t="s">
        <v>463</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230</v>
      </c>
      <c r="AB123" s="824"/>
      <c r="AC123" s="824"/>
      <c r="AD123" s="824"/>
      <c r="AE123" s="825"/>
      <c r="AF123" s="826" t="s">
        <v>230</v>
      </c>
      <c r="AG123" s="824"/>
      <c r="AH123" s="824"/>
      <c r="AI123" s="824"/>
      <c r="AJ123" s="825"/>
      <c r="AK123" s="826" t="s">
        <v>478</v>
      </c>
      <c r="AL123" s="824"/>
      <c r="AM123" s="824"/>
      <c r="AN123" s="824"/>
      <c r="AO123" s="825"/>
      <c r="AP123" s="871" t="s">
        <v>230</v>
      </c>
      <c r="AQ123" s="872"/>
      <c r="AR123" s="872"/>
      <c r="AS123" s="872"/>
      <c r="AT123" s="873"/>
      <c r="AU123" s="936"/>
      <c r="AV123" s="937"/>
      <c r="AW123" s="937"/>
      <c r="AX123" s="937"/>
      <c r="AY123" s="937"/>
      <c r="AZ123" s="278" t="s">
        <v>189</v>
      </c>
      <c r="BA123" s="278"/>
      <c r="BB123" s="278"/>
      <c r="BC123" s="278"/>
      <c r="BD123" s="278"/>
      <c r="BE123" s="278"/>
      <c r="BF123" s="278"/>
      <c r="BG123" s="278"/>
      <c r="BH123" s="278"/>
      <c r="BI123" s="278"/>
      <c r="BJ123" s="278"/>
      <c r="BK123" s="278"/>
      <c r="BL123" s="278"/>
      <c r="BM123" s="278"/>
      <c r="BN123" s="278"/>
      <c r="BO123" s="924" t="s">
        <v>479</v>
      </c>
      <c r="BP123" s="925"/>
      <c r="BQ123" s="879">
        <v>4151789</v>
      </c>
      <c r="BR123" s="880"/>
      <c r="BS123" s="880"/>
      <c r="BT123" s="880"/>
      <c r="BU123" s="880"/>
      <c r="BV123" s="880">
        <v>4072009</v>
      </c>
      <c r="BW123" s="880"/>
      <c r="BX123" s="880"/>
      <c r="BY123" s="880"/>
      <c r="BZ123" s="880"/>
      <c r="CA123" s="880">
        <v>4154331</v>
      </c>
      <c r="CB123" s="880"/>
      <c r="CC123" s="880"/>
      <c r="CD123" s="880"/>
      <c r="CE123" s="880"/>
      <c r="CF123" s="790"/>
      <c r="CG123" s="791"/>
      <c r="CH123" s="791"/>
      <c r="CI123" s="791"/>
      <c r="CJ123" s="881"/>
      <c r="CK123" s="916"/>
      <c r="CL123" s="902"/>
      <c r="CM123" s="902"/>
      <c r="CN123" s="902"/>
      <c r="CO123" s="903"/>
      <c r="CP123" s="882"/>
      <c r="CQ123" s="883"/>
      <c r="CR123" s="883"/>
      <c r="CS123" s="883"/>
      <c r="CT123" s="883"/>
      <c r="CU123" s="883"/>
      <c r="CV123" s="883"/>
      <c r="CW123" s="883"/>
      <c r="CX123" s="883"/>
      <c r="CY123" s="883"/>
      <c r="CZ123" s="883"/>
      <c r="DA123" s="883"/>
      <c r="DB123" s="883"/>
      <c r="DC123" s="883"/>
      <c r="DD123" s="883"/>
      <c r="DE123" s="883"/>
      <c r="DF123" s="884"/>
      <c r="DG123" s="823"/>
      <c r="DH123" s="824"/>
      <c r="DI123" s="824"/>
      <c r="DJ123" s="824"/>
      <c r="DK123" s="825"/>
      <c r="DL123" s="826"/>
      <c r="DM123" s="824"/>
      <c r="DN123" s="824"/>
      <c r="DO123" s="824"/>
      <c r="DP123" s="825"/>
      <c r="DQ123" s="826"/>
      <c r="DR123" s="824"/>
      <c r="DS123" s="824"/>
      <c r="DT123" s="824"/>
      <c r="DU123" s="825"/>
      <c r="DV123" s="871"/>
      <c r="DW123" s="872"/>
      <c r="DX123" s="872"/>
      <c r="DY123" s="872"/>
      <c r="DZ123" s="873"/>
    </row>
    <row r="124" spans="1:130" s="247" customFormat="1" ht="26.25" customHeight="1" thickBot="1" x14ac:dyDescent="0.2">
      <c r="A124" s="864"/>
      <c r="B124" s="865"/>
      <c r="C124" s="868" t="s">
        <v>466</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230</v>
      </c>
      <c r="AB124" s="824"/>
      <c r="AC124" s="824"/>
      <c r="AD124" s="824"/>
      <c r="AE124" s="825"/>
      <c r="AF124" s="826" t="s">
        <v>230</v>
      </c>
      <c r="AG124" s="824"/>
      <c r="AH124" s="824"/>
      <c r="AI124" s="824"/>
      <c r="AJ124" s="825"/>
      <c r="AK124" s="826" t="s">
        <v>480</v>
      </c>
      <c r="AL124" s="824"/>
      <c r="AM124" s="824"/>
      <c r="AN124" s="824"/>
      <c r="AO124" s="825"/>
      <c r="AP124" s="871" t="s">
        <v>230</v>
      </c>
      <c r="AQ124" s="872"/>
      <c r="AR124" s="872"/>
      <c r="AS124" s="872"/>
      <c r="AT124" s="873"/>
      <c r="AU124" s="874" t="s">
        <v>481</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230</v>
      </c>
      <c r="BR124" s="878"/>
      <c r="BS124" s="878"/>
      <c r="BT124" s="878"/>
      <c r="BU124" s="878"/>
      <c r="BV124" s="878" t="s">
        <v>482</v>
      </c>
      <c r="BW124" s="878"/>
      <c r="BX124" s="878"/>
      <c r="BY124" s="878"/>
      <c r="BZ124" s="878"/>
      <c r="CA124" s="878" t="s">
        <v>230</v>
      </c>
      <c r="CB124" s="878"/>
      <c r="CC124" s="878"/>
      <c r="CD124" s="878"/>
      <c r="CE124" s="878"/>
      <c r="CF124" s="768"/>
      <c r="CG124" s="769"/>
      <c r="CH124" s="769"/>
      <c r="CI124" s="769"/>
      <c r="CJ124" s="909"/>
      <c r="CK124" s="917"/>
      <c r="CL124" s="917"/>
      <c r="CM124" s="917"/>
      <c r="CN124" s="917"/>
      <c r="CO124" s="918"/>
      <c r="CP124" s="882" t="s">
        <v>483</v>
      </c>
      <c r="CQ124" s="883"/>
      <c r="CR124" s="883"/>
      <c r="CS124" s="883"/>
      <c r="CT124" s="883"/>
      <c r="CU124" s="883"/>
      <c r="CV124" s="883"/>
      <c r="CW124" s="883"/>
      <c r="CX124" s="883"/>
      <c r="CY124" s="883"/>
      <c r="CZ124" s="883"/>
      <c r="DA124" s="883"/>
      <c r="DB124" s="883"/>
      <c r="DC124" s="883"/>
      <c r="DD124" s="883"/>
      <c r="DE124" s="883"/>
      <c r="DF124" s="884"/>
      <c r="DG124" s="806" t="s">
        <v>480</v>
      </c>
      <c r="DH124" s="807"/>
      <c r="DI124" s="807"/>
      <c r="DJ124" s="807"/>
      <c r="DK124" s="808"/>
      <c r="DL124" s="809" t="s">
        <v>482</v>
      </c>
      <c r="DM124" s="807"/>
      <c r="DN124" s="807"/>
      <c r="DO124" s="807"/>
      <c r="DP124" s="808"/>
      <c r="DQ124" s="809" t="s">
        <v>484</v>
      </c>
      <c r="DR124" s="807"/>
      <c r="DS124" s="807"/>
      <c r="DT124" s="807"/>
      <c r="DU124" s="808"/>
      <c r="DV124" s="895" t="s">
        <v>485</v>
      </c>
      <c r="DW124" s="896"/>
      <c r="DX124" s="896"/>
      <c r="DY124" s="896"/>
      <c r="DZ124" s="897"/>
    </row>
    <row r="125" spans="1:130" s="247" customFormat="1" ht="26.25" customHeight="1" x14ac:dyDescent="0.15">
      <c r="A125" s="864"/>
      <c r="B125" s="865"/>
      <c r="C125" s="868" t="s">
        <v>468</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230</v>
      </c>
      <c r="AB125" s="824"/>
      <c r="AC125" s="824"/>
      <c r="AD125" s="824"/>
      <c r="AE125" s="825"/>
      <c r="AF125" s="826" t="s">
        <v>478</v>
      </c>
      <c r="AG125" s="824"/>
      <c r="AH125" s="824"/>
      <c r="AI125" s="824"/>
      <c r="AJ125" s="825"/>
      <c r="AK125" s="826" t="s">
        <v>482</v>
      </c>
      <c r="AL125" s="824"/>
      <c r="AM125" s="824"/>
      <c r="AN125" s="824"/>
      <c r="AO125" s="825"/>
      <c r="AP125" s="871" t="s">
        <v>230</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486</v>
      </c>
      <c r="CL125" s="899"/>
      <c r="CM125" s="899"/>
      <c r="CN125" s="899"/>
      <c r="CO125" s="900"/>
      <c r="CP125" s="907" t="s">
        <v>487</v>
      </c>
      <c r="CQ125" s="852"/>
      <c r="CR125" s="852"/>
      <c r="CS125" s="852"/>
      <c r="CT125" s="852"/>
      <c r="CU125" s="852"/>
      <c r="CV125" s="852"/>
      <c r="CW125" s="852"/>
      <c r="CX125" s="852"/>
      <c r="CY125" s="852"/>
      <c r="CZ125" s="852"/>
      <c r="DA125" s="852"/>
      <c r="DB125" s="852"/>
      <c r="DC125" s="852"/>
      <c r="DD125" s="852"/>
      <c r="DE125" s="852"/>
      <c r="DF125" s="853"/>
      <c r="DG125" s="908" t="s">
        <v>480</v>
      </c>
      <c r="DH125" s="889"/>
      <c r="DI125" s="889"/>
      <c r="DJ125" s="889"/>
      <c r="DK125" s="889"/>
      <c r="DL125" s="889" t="s">
        <v>478</v>
      </c>
      <c r="DM125" s="889"/>
      <c r="DN125" s="889"/>
      <c r="DO125" s="889"/>
      <c r="DP125" s="889"/>
      <c r="DQ125" s="889" t="s">
        <v>230</v>
      </c>
      <c r="DR125" s="889"/>
      <c r="DS125" s="889"/>
      <c r="DT125" s="889"/>
      <c r="DU125" s="889"/>
      <c r="DV125" s="890" t="s">
        <v>230</v>
      </c>
      <c r="DW125" s="890"/>
      <c r="DX125" s="890"/>
      <c r="DY125" s="890"/>
      <c r="DZ125" s="891"/>
    </row>
    <row r="126" spans="1:130" s="247" customFormat="1" ht="26.25" customHeight="1" thickBot="1" x14ac:dyDescent="0.2">
      <c r="A126" s="864"/>
      <c r="B126" s="865"/>
      <c r="C126" s="868" t="s">
        <v>470</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488</v>
      </c>
      <c r="AB126" s="824"/>
      <c r="AC126" s="824"/>
      <c r="AD126" s="824"/>
      <c r="AE126" s="825"/>
      <c r="AF126" s="826" t="s">
        <v>230</v>
      </c>
      <c r="AG126" s="824"/>
      <c r="AH126" s="824"/>
      <c r="AI126" s="824"/>
      <c r="AJ126" s="825"/>
      <c r="AK126" s="826" t="s">
        <v>230</v>
      </c>
      <c r="AL126" s="824"/>
      <c r="AM126" s="824"/>
      <c r="AN126" s="824"/>
      <c r="AO126" s="825"/>
      <c r="AP126" s="871" t="s">
        <v>230</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489</v>
      </c>
      <c r="CQ126" s="794"/>
      <c r="CR126" s="794"/>
      <c r="CS126" s="794"/>
      <c r="CT126" s="794"/>
      <c r="CU126" s="794"/>
      <c r="CV126" s="794"/>
      <c r="CW126" s="794"/>
      <c r="CX126" s="794"/>
      <c r="CY126" s="794"/>
      <c r="CZ126" s="794"/>
      <c r="DA126" s="794"/>
      <c r="DB126" s="794"/>
      <c r="DC126" s="794"/>
      <c r="DD126" s="794"/>
      <c r="DE126" s="794"/>
      <c r="DF126" s="795"/>
      <c r="DG126" s="860" t="s">
        <v>230</v>
      </c>
      <c r="DH126" s="861"/>
      <c r="DI126" s="861"/>
      <c r="DJ126" s="861"/>
      <c r="DK126" s="861"/>
      <c r="DL126" s="861" t="s">
        <v>230</v>
      </c>
      <c r="DM126" s="861"/>
      <c r="DN126" s="861"/>
      <c r="DO126" s="861"/>
      <c r="DP126" s="861"/>
      <c r="DQ126" s="861" t="s">
        <v>230</v>
      </c>
      <c r="DR126" s="861"/>
      <c r="DS126" s="861"/>
      <c r="DT126" s="861"/>
      <c r="DU126" s="861"/>
      <c r="DV126" s="838" t="s">
        <v>485</v>
      </c>
      <c r="DW126" s="838"/>
      <c r="DX126" s="838"/>
      <c r="DY126" s="838"/>
      <c r="DZ126" s="839"/>
    </row>
    <row r="127" spans="1:130" s="247" customFormat="1" ht="26.25" customHeight="1" x14ac:dyDescent="0.15">
      <c r="A127" s="866"/>
      <c r="B127" s="867"/>
      <c r="C127" s="885" t="s">
        <v>490</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482</v>
      </c>
      <c r="AB127" s="824"/>
      <c r="AC127" s="824"/>
      <c r="AD127" s="824"/>
      <c r="AE127" s="825"/>
      <c r="AF127" s="826" t="s">
        <v>230</v>
      </c>
      <c r="AG127" s="824"/>
      <c r="AH127" s="824"/>
      <c r="AI127" s="824"/>
      <c r="AJ127" s="825"/>
      <c r="AK127" s="826" t="s">
        <v>478</v>
      </c>
      <c r="AL127" s="824"/>
      <c r="AM127" s="824"/>
      <c r="AN127" s="824"/>
      <c r="AO127" s="825"/>
      <c r="AP127" s="871" t="s">
        <v>230</v>
      </c>
      <c r="AQ127" s="872"/>
      <c r="AR127" s="872"/>
      <c r="AS127" s="872"/>
      <c r="AT127" s="873"/>
      <c r="AU127" s="283"/>
      <c r="AV127" s="283"/>
      <c r="AW127" s="283"/>
      <c r="AX127" s="888" t="s">
        <v>491</v>
      </c>
      <c r="AY127" s="856"/>
      <c r="AZ127" s="856"/>
      <c r="BA127" s="856"/>
      <c r="BB127" s="856"/>
      <c r="BC127" s="856"/>
      <c r="BD127" s="856"/>
      <c r="BE127" s="857"/>
      <c r="BF127" s="855" t="s">
        <v>492</v>
      </c>
      <c r="BG127" s="856"/>
      <c r="BH127" s="856"/>
      <c r="BI127" s="856"/>
      <c r="BJ127" s="856"/>
      <c r="BK127" s="856"/>
      <c r="BL127" s="857"/>
      <c r="BM127" s="855" t="s">
        <v>493</v>
      </c>
      <c r="BN127" s="856"/>
      <c r="BO127" s="856"/>
      <c r="BP127" s="856"/>
      <c r="BQ127" s="856"/>
      <c r="BR127" s="856"/>
      <c r="BS127" s="857"/>
      <c r="BT127" s="855" t="s">
        <v>494</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495</v>
      </c>
      <c r="CQ127" s="794"/>
      <c r="CR127" s="794"/>
      <c r="CS127" s="794"/>
      <c r="CT127" s="794"/>
      <c r="CU127" s="794"/>
      <c r="CV127" s="794"/>
      <c r="CW127" s="794"/>
      <c r="CX127" s="794"/>
      <c r="CY127" s="794"/>
      <c r="CZ127" s="794"/>
      <c r="DA127" s="794"/>
      <c r="DB127" s="794"/>
      <c r="DC127" s="794"/>
      <c r="DD127" s="794"/>
      <c r="DE127" s="794"/>
      <c r="DF127" s="795"/>
      <c r="DG127" s="860" t="s">
        <v>230</v>
      </c>
      <c r="DH127" s="861"/>
      <c r="DI127" s="861"/>
      <c r="DJ127" s="861"/>
      <c r="DK127" s="861"/>
      <c r="DL127" s="861" t="s">
        <v>230</v>
      </c>
      <c r="DM127" s="861"/>
      <c r="DN127" s="861"/>
      <c r="DO127" s="861"/>
      <c r="DP127" s="861"/>
      <c r="DQ127" s="861" t="s">
        <v>482</v>
      </c>
      <c r="DR127" s="861"/>
      <c r="DS127" s="861"/>
      <c r="DT127" s="861"/>
      <c r="DU127" s="861"/>
      <c r="DV127" s="838" t="s">
        <v>484</v>
      </c>
      <c r="DW127" s="838"/>
      <c r="DX127" s="838"/>
      <c r="DY127" s="838"/>
      <c r="DZ127" s="839"/>
    </row>
    <row r="128" spans="1:130" s="247" customFormat="1" ht="26.25" customHeight="1" thickBot="1" x14ac:dyDescent="0.2">
      <c r="A128" s="840" t="s">
        <v>496</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497</v>
      </c>
      <c r="X128" s="842"/>
      <c r="Y128" s="842"/>
      <c r="Z128" s="843"/>
      <c r="AA128" s="844">
        <v>1379</v>
      </c>
      <c r="AB128" s="845"/>
      <c r="AC128" s="845"/>
      <c r="AD128" s="845"/>
      <c r="AE128" s="846"/>
      <c r="AF128" s="847">
        <v>1136</v>
      </c>
      <c r="AG128" s="845"/>
      <c r="AH128" s="845"/>
      <c r="AI128" s="845"/>
      <c r="AJ128" s="846"/>
      <c r="AK128" s="847">
        <v>648</v>
      </c>
      <c r="AL128" s="845"/>
      <c r="AM128" s="845"/>
      <c r="AN128" s="845"/>
      <c r="AO128" s="846"/>
      <c r="AP128" s="848"/>
      <c r="AQ128" s="849"/>
      <c r="AR128" s="849"/>
      <c r="AS128" s="849"/>
      <c r="AT128" s="850"/>
      <c r="AU128" s="283"/>
      <c r="AV128" s="283"/>
      <c r="AW128" s="283"/>
      <c r="AX128" s="851" t="s">
        <v>498</v>
      </c>
      <c r="AY128" s="852"/>
      <c r="AZ128" s="852"/>
      <c r="BA128" s="852"/>
      <c r="BB128" s="852"/>
      <c r="BC128" s="852"/>
      <c r="BD128" s="852"/>
      <c r="BE128" s="853"/>
      <c r="BF128" s="830" t="s">
        <v>484</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499</v>
      </c>
      <c r="CQ128" s="772"/>
      <c r="CR128" s="772"/>
      <c r="CS128" s="772"/>
      <c r="CT128" s="772"/>
      <c r="CU128" s="772"/>
      <c r="CV128" s="772"/>
      <c r="CW128" s="772"/>
      <c r="CX128" s="772"/>
      <c r="CY128" s="772"/>
      <c r="CZ128" s="772"/>
      <c r="DA128" s="772"/>
      <c r="DB128" s="772"/>
      <c r="DC128" s="772"/>
      <c r="DD128" s="772"/>
      <c r="DE128" s="772"/>
      <c r="DF128" s="773"/>
      <c r="DG128" s="834" t="s">
        <v>230</v>
      </c>
      <c r="DH128" s="835"/>
      <c r="DI128" s="835"/>
      <c r="DJ128" s="835"/>
      <c r="DK128" s="835"/>
      <c r="DL128" s="835" t="s">
        <v>500</v>
      </c>
      <c r="DM128" s="835"/>
      <c r="DN128" s="835"/>
      <c r="DO128" s="835"/>
      <c r="DP128" s="835"/>
      <c r="DQ128" s="835" t="s">
        <v>488</v>
      </c>
      <c r="DR128" s="835"/>
      <c r="DS128" s="835"/>
      <c r="DT128" s="835"/>
      <c r="DU128" s="835"/>
      <c r="DV128" s="836" t="s">
        <v>230</v>
      </c>
      <c r="DW128" s="836"/>
      <c r="DX128" s="836"/>
      <c r="DY128" s="836"/>
      <c r="DZ128" s="837"/>
    </row>
    <row r="129" spans="1:131" s="247" customFormat="1" ht="26.25" customHeight="1" x14ac:dyDescent="0.15">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501</v>
      </c>
      <c r="X129" s="821"/>
      <c r="Y129" s="821"/>
      <c r="Z129" s="822"/>
      <c r="AA129" s="823">
        <v>1213048</v>
      </c>
      <c r="AB129" s="824"/>
      <c r="AC129" s="824"/>
      <c r="AD129" s="824"/>
      <c r="AE129" s="825"/>
      <c r="AF129" s="826">
        <v>1130658</v>
      </c>
      <c r="AG129" s="824"/>
      <c r="AH129" s="824"/>
      <c r="AI129" s="824"/>
      <c r="AJ129" s="825"/>
      <c r="AK129" s="826">
        <v>1166942</v>
      </c>
      <c r="AL129" s="824"/>
      <c r="AM129" s="824"/>
      <c r="AN129" s="824"/>
      <c r="AO129" s="825"/>
      <c r="AP129" s="827"/>
      <c r="AQ129" s="828"/>
      <c r="AR129" s="828"/>
      <c r="AS129" s="828"/>
      <c r="AT129" s="829"/>
      <c r="AU129" s="285"/>
      <c r="AV129" s="285"/>
      <c r="AW129" s="285"/>
      <c r="AX129" s="793" t="s">
        <v>502</v>
      </c>
      <c r="AY129" s="794"/>
      <c r="AZ129" s="794"/>
      <c r="BA129" s="794"/>
      <c r="BB129" s="794"/>
      <c r="BC129" s="794"/>
      <c r="BD129" s="794"/>
      <c r="BE129" s="795"/>
      <c r="BF129" s="813" t="s">
        <v>482</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503</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504</v>
      </c>
      <c r="X130" s="821"/>
      <c r="Y130" s="821"/>
      <c r="Z130" s="822"/>
      <c r="AA130" s="823">
        <v>249795</v>
      </c>
      <c r="AB130" s="824"/>
      <c r="AC130" s="824"/>
      <c r="AD130" s="824"/>
      <c r="AE130" s="825"/>
      <c r="AF130" s="826">
        <v>200899</v>
      </c>
      <c r="AG130" s="824"/>
      <c r="AH130" s="824"/>
      <c r="AI130" s="824"/>
      <c r="AJ130" s="825"/>
      <c r="AK130" s="826">
        <v>205219</v>
      </c>
      <c r="AL130" s="824"/>
      <c r="AM130" s="824"/>
      <c r="AN130" s="824"/>
      <c r="AO130" s="825"/>
      <c r="AP130" s="827"/>
      <c r="AQ130" s="828"/>
      <c r="AR130" s="828"/>
      <c r="AS130" s="828"/>
      <c r="AT130" s="829"/>
      <c r="AU130" s="285"/>
      <c r="AV130" s="285"/>
      <c r="AW130" s="285"/>
      <c r="AX130" s="793" t="s">
        <v>505</v>
      </c>
      <c r="AY130" s="794"/>
      <c r="AZ130" s="794"/>
      <c r="BA130" s="794"/>
      <c r="BB130" s="794"/>
      <c r="BC130" s="794"/>
      <c r="BD130" s="794"/>
      <c r="BE130" s="795"/>
      <c r="BF130" s="796">
        <v>7.3</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506</v>
      </c>
      <c r="X131" s="804"/>
      <c r="Y131" s="804"/>
      <c r="Z131" s="805"/>
      <c r="AA131" s="806">
        <v>963253</v>
      </c>
      <c r="AB131" s="807"/>
      <c r="AC131" s="807"/>
      <c r="AD131" s="807"/>
      <c r="AE131" s="808"/>
      <c r="AF131" s="809">
        <v>929759</v>
      </c>
      <c r="AG131" s="807"/>
      <c r="AH131" s="807"/>
      <c r="AI131" s="807"/>
      <c r="AJ131" s="808"/>
      <c r="AK131" s="809">
        <v>961723</v>
      </c>
      <c r="AL131" s="807"/>
      <c r="AM131" s="807"/>
      <c r="AN131" s="807"/>
      <c r="AO131" s="808"/>
      <c r="AP131" s="810"/>
      <c r="AQ131" s="811"/>
      <c r="AR131" s="811"/>
      <c r="AS131" s="811"/>
      <c r="AT131" s="812"/>
      <c r="AU131" s="285"/>
      <c r="AV131" s="285"/>
      <c r="AW131" s="285"/>
      <c r="AX131" s="771" t="s">
        <v>507</v>
      </c>
      <c r="AY131" s="772"/>
      <c r="AZ131" s="772"/>
      <c r="BA131" s="772"/>
      <c r="BB131" s="772"/>
      <c r="BC131" s="772"/>
      <c r="BD131" s="772"/>
      <c r="BE131" s="773"/>
      <c r="BF131" s="774" t="s">
        <v>484</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508</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509</v>
      </c>
      <c r="W132" s="784"/>
      <c r="X132" s="784"/>
      <c r="Y132" s="784"/>
      <c r="Z132" s="785"/>
      <c r="AA132" s="786">
        <v>2.595995029</v>
      </c>
      <c r="AB132" s="787"/>
      <c r="AC132" s="787"/>
      <c r="AD132" s="787"/>
      <c r="AE132" s="788"/>
      <c r="AF132" s="789">
        <v>13.97620244</v>
      </c>
      <c r="AG132" s="787"/>
      <c r="AH132" s="787"/>
      <c r="AI132" s="787"/>
      <c r="AJ132" s="788"/>
      <c r="AK132" s="789">
        <v>5.3738966420000001</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510</v>
      </c>
      <c r="W133" s="763"/>
      <c r="X133" s="763"/>
      <c r="Y133" s="763"/>
      <c r="Z133" s="764"/>
      <c r="AA133" s="765">
        <v>0.4</v>
      </c>
      <c r="AB133" s="766"/>
      <c r="AC133" s="766"/>
      <c r="AD133" s="766"/>
      <c r="AE133" s="767"/>
      <c r="AF133" s="765">
        <v>4.3</v>
      </c>
      <c r="AG133" s="766"/>
      <c r="AH133" s="766"/>
      <c r="AI133" s="766"/>
      <c r="AJ133" s="767"/>
      <c r="AK133" s="765">
        <v>7.3</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uf3mpygj0JWyepTR9fNqN7j/RUrrXYLQp2n6QpYp7NrfcaZ4WfiZz+GStlBEW9GNS8LZ4mKXCcPkeKPpbc5Dew==" saltValue="+4ZXAKXxCJBkUrxSb8/ZX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AV24" sqref="AV24"/>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511</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yGfvRD6VQ8i2oeZ1MwwcC4o63boL3fR6wNihCM4ExwDMSddyWC1VNGoTcJt4t2+u5p2quCb6tUJ0aawJVNxSIQ==" saltValue="jGUnTUJoqfIDzz7S6UOn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XJoWKnxZ7E9dlkUZEJ+SEVY3px0tpOaH7u2UDQs5s1UGqexf+ZyukMrf5pjdu0qEV1kxEedn/6nKUow1vELFQ==" saltValue="W4nkru/YeCkS1U7cr8V+n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513</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514</v>
      </c>
      <c r="AP7" s="304"/>
      <c r="AQ7" s="305" t="s">
        <v>515</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516</v>
      </c>
      <c r="AQ8" s="311" t="s">
        <v>517</v>
      </c>
      <c r="AR8" s="312" t="s">
        <v>518</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519</v>
      </c>
      <c r="AL9" s="1193"/>
      <c r="AM9" s="1193"/>
      <c r="AN9" s="1194"/>
      <c r="AO9" s="313">
        <v>400665</v>
      </c>
      <c r="AP9" s="313">
        <v>280774</v>
      </c>
      <c r="AQ9" s="314">
        <v>198046</v>
      </c>
      <c r="AR9" s="315">
        <v>41.8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520</v>
      </c>
      <c r="AL10" s="1193"/>
      <c r="AM10" s="1193"/>
      <c r="AN10" s="1194"/>
      <c r="AO10" s="316">
        <v>10319</v>
      </c>
      <c r="AP10" s="316">
        <v>7231</v>
      </c>
      <c r="AQ10" s="317">
        <v>23470</v>
      </c>
      <c r="AR10" s="318">
        <v>-69.2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521</v>
      </c>
      <c r="AL11" s="1193"/>
      <c r="AM11" s="1193"/>
      <c r="AN11" s="1194"/>
      <c r="AO11" s="316">
        <v>89799</v>
      </c>
      <c r="AP11" s="316">
        <v>62929</v>
      </c>
      <c r="AQ11" s="317">
        <v>31217</v>
      </c>
      <c r="AR11" s="318">
        <v>101.6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522</v>
      </c>
      <c r="AL12" s="1193"/>
      <c r="AM12" s="1193"/>
      <c r="AN12" s="1194"/>
      <c r="AO12" s="316" t="s">
        <v>523</v>
      </c>
      <c r="AP12" s="316" t="s">
        <v>523</v>
      </c>
      <c r="AQ12" s="317">
        <v>3147</v>
      </c>
      <c r="AR12" s="318" t="s">
        <v>523</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524</v>
      </c>
      <c r="AL13" s="1193"/>
      <c r="AM13" s="1193"/>
      <c r="AN13" s="1194"/>
      <c r="AO13" s="316" t="s">
        <v>523</v>
      </c>
      <c r="AP13" s="316" t="s">
        <v>523</v>
      </c>
      <c r="AQ13" s="317" t="s">
        <v>523</v>
      </c>
      <c r="AR13" s="318" t="s">
        <v>523</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525</v>
      </c>
      <c r="AL14" s="1193"/>
      <c r="AM14" s="1193"/>
      <c r="AN14" s="1194"/>
      <c r="AO14" s="316">
        <v>23982</v>
      </c>
      <c r="AP14" s="316">
        <v>16806</v>
      </c>
      <c r="AQ14" s="317">
        <v>10757</v>
      </c>
      <c r="AR14" s="318">
        <v>56.2</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526</v>
      </c>
      <c r="AL15" s="1193"/>
      <c r="AM15" s="1193"/>
      <c r="AN15" s="1194"/>
      <c r="AO15" s="316">
        <v>11003</v>
      </c>
      <c r="AP15" s="316">
        <v>7711</v>
      </c>
      <c r="AQ15" s="317">
        <v>4810</v>
      </c>
      <c r="AR15" s="318">
        <v>60.3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527</v>
      </c>
      <c r="AL16" s="1196"/>
      <c r="AM16" s="1196"/>
      <c r="AN16" s="1197"/>
      <c r="AO16" s="316">
        <v>-31643</v>
      </c>
      <c r="AP16" s="316">
        <v>-22174</v>
      </c>
      <c r="AQ16" s="317">
        <v>-18847</v>
      </c>
      <c r="AR16" s="318">
        <v>17.7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189</v>
      </c>
      <c r="AL17" s="1196"/>
      <c r="AM17" s="1196"/>
      <c r="AN17" s="1197"/>
      <c r="AO17" s="316">
        <v>504125</v>
      </c>
      <c r="AP17" s="316">
        <v>353276</v>
      </c>
      <c r="AQ17" s="317">
        <v>252599</v>
      </c>
      <c r="AR17" s="318">
        <v>39.9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528</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529</v>
      </c>
      <c r="AP20" s="324" t="s">
        <v>530</v>
      </c>
      <c r="AQ20" s="325" t="s">
        <v>531</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532</v>
      </c>
      <c r="AL21" s="1190"/>
      <c r="AM21" s="1190"/>
      <c r="AN21" s="1191"/>
      <c r="AO21" s="328">
        <v>28.73</v>
      </c>
      <c r="AP21" s="329">
        <v>22.36</v>
      </c>
      <c r="AQ21" s="330">
        <v>6.37</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533</v>
      </c>
      <c r="AL22" s="1190"/>
      <c r="AM22" s="1190"/>
      <c r="AN22" s="1191"/>
      <c r="AO22" s="333">
        <v>97.3</v>
      </c>
      <c r="AP22" s="334">
        <v>95.6</v>
      </c>
      <c r="AQ22" s="335">
        <v>1.7</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536</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514</v>
      </c>
      <c r="AP30" s="304"/>
      <c r="AQ30" s="305" t="s">
        <v>515</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516</v>
      </c>
      <c r="AQ31" s="311" t="s">
        <v>517</v>
      </c>
      <c r="AR31" s="312" t="s">
        <v>518</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537</v>
      </c>
      <c r="AL32" s="1181"/>
      <c r="AM32" s="1181"/>
      <c r="AN32" s="1182"/>
      <c r="AO32" s="343">
        <v>213948</v>
      </c>
      <c r="AP32" s="343">
        <v>149929</v>
      </c>
      <c r="AQ32" s="344">
        <v>139617</v>
      </c>
      <c r="AR32" s="345">
        <v>7.4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538</v>
      </c>
      <c r="AL33" s="1181"/>
      <c r="AM33" s="1181"/>
      <c r="AN33" s="1182"/>
      <c r="AO33" s="343" t="s">
        <v>523</v>
      </c>
      <c r="AP33" s="343" t="s">
        <v>523</v>
      </c>
      <c r="AQ33" s="344" t="s">
        <v>523</v>
      </c>
      <c r="AR33" s="345" t="s">
        <v>523</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539</v>
      </c>
      <c r="AL34" s="1181"/>
      <c r="AM34" s="1181"/>
      <c r="AN34" s="1182"/>
      <c r="AO34" s="343" t="s">
        <v>523</v>
      </c>
      <c r="AP34" s="343" t="s">
        <v>523</v>
      </c>
      <c r="AQ34" s="344">
        <v>5</v>
      </c>
      <c r="AR34" s="345" t="s">
        <v>523</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540</v>
      </c>
      <c r="AL35" s="1181"/>
      <c r="AM35" s="1181"/>
      <c r="AN35" s="1182"/>
      <c r="AO35" s="343">
        <v>38161</v>
      </c>
      <c r="AP35" s="343">
        <v>26742</v>
      </c>
      <c r="AQ35" s="344">
        <v>32699</v>
      </c>
      <c r="AR35" s="345">
        <v>-18.2</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541</v>
      </c>
      <c r="AL36" s="1181"/>
      <c r="AM36" s="1181"/>
      <c r="AN36" s="1182"/>
      <c r="AO36" s="343">
        <v>5440</v>
      </c>
      <c r="AP36" s="343">
        <v>3812</v>
      </c>
      <c r="AQ36" s="344">
        <v>4068</v>
      </c>
      <c r="AR36" s="345">
        <v>-6.3</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542</v>
      </c>
      <c r="AL37" s="1181"/>
      <c r="AM37" s="1181"/>
      <c r="AN37" s="1182"/>
      <c r="AO37" s="343" t="s">
        <v>523</v>
      </c>
      <c r="AP37" s="343" t="s">
        <v>523</v>
      </c>
      <c r="AQ37" s="344">
        <v>1263</v>
      </c>
      <c r="AR37" s="345" t="s">
        <v>523</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543</v>
      </c>
      <c r="AL38" s="1184"/>
      <c r="AM38" s="1184"/>
      <c r="AN38" s="1185"/>
      <c r="AO38" s="346" t="s">
        <v>523</v>
      </c>
      <c r="AP38" s="346" t="s">
        <v>523</v>
      </c>
      <c r="AQ38" s="347">
        <v>23</v>
      </c>
      <c r="AR38" s="335" t="s">
        <v>523</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544</v>
      </c>
      <c r="AL39" s="1184"/>
      <c r="AM39" s="1184"/>
      <c r="AN39" s="1185"/>
      <c r="AO39" s="343">
        <v>-648</v>
      </c>
      <c r="AP39" s="343">
        <v>-454</v>
      </c>
      <c r="AQ39" s="344">
        <v>-8148</v>
      </c>
      <c r="AR39" s="345">
        <v>-94.4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545</v>
      </c>
      <c r="AL40" s="1181"/>
      <c r="AM40" s="1181"/>
      <c r="AN40" s="1182"/>
      <c r="AO40" s="343">
        <v>-205219</v>
      </c>
      <c r="AP40" s="343">
        <v>-143811</v>
      </c>
      <c r="AQ40" s="344">
        <v>-124721</v>
      </c>
      <c r="AR40" s="345">
        <v>15.3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302</v>
      </c>
      <c r="AL41" s="1187"/>
      <c r="AM41" s="1187"/>
      <c r="AN41" s="1188"/>
      <c r="AO41" s="343">
        <v>51682</v>
      </c>
      <c r="AP41" s="343">
        <v>36217</v>
      </c>
      <c r="AQ41" s="344">
        <v>44807</v>
      </c>
      <c r="AR41" s="345">
        <v>-19.2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546</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548</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514</v>
      </c>
      <c r="AN49" s="1175" t="s">
        <v>549</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550</v>
      </c>
      <c r="AO50" s="360" t="s">
        <v>551</v>
      </c>
      <c r="AP50" s="361" t="s">
        <v>552</v>
      </c>
      <c r="AQ50" s="362" t="s">
        <v>553</v>
      </c>
      <c r="AR50" s="363" t="s">
        <v>554</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555</v>
      </c>
      <c r="AL51" s="356"/>
      <c r="AM51" s="364">
        <v>373428</v>
      </c>
      <c r="AN51" s="365">
        <v>236197</v>
      </c>
      <c r="AO51" s="366">
        <v>43.9</v>
      </c>
      <c r="AP51" s="367">
        <v>245039</v>
      </c>
      <c r="AQ51" s="368">
        <v>-15.1</v>
      </c>
      <c r="AR51" s="369">
        <v>59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556</v>
      </c>
      <c r="AM52" s="372">
        <v>169747</v>
      </c>
      <c r="AN52" s="373">
        <v>107367</v>
      </c>
      <c r="AO52" s="374">
        <v>31.9</v>
      </c>
      <c r="AP52" s="375">
        <v>108922</v>
      </c>
      <c r="AQ52" s="376">
        <v>-23</v>
      </c>
      <c r="AR52" s="377">
        <v>54.9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557</v>
      </c>
      <c r="AL53" s="356"/>
      <c r="AM53" s="364">
        <v>317371</v>
      </c>
      <c r="AN53" s="365">
        <v>205418</v>
      </c>
      <c r="AO53" s="366">
        <v>-13</v>
      </c>
      <c r="AP53" s="367">
        <v>291945</v>
      </c>
      <c r="AQ53" s="368">
        <v>19.100000000000001</v>
      </c>
      <c r="AR53" s="369">
        <v>-32.1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556</v>
      </c>
      <c r="AM54" s="372">
        <v>113428</v>
      </c>
      <c r="AN54" s="373">
        <v>73416</v>
      </c>
      <c r="AO54" s="374">
        <v>-31.6</v>
      </c>
      <c r="AP54" s="375">
        <v>127651</v>
      </c>
      <c r="AQ54" s="376">
        <v>17.2</v>
      </c>
      <c r="AR54" s="377">
        <v>-48.8</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558</v>
      </c>
      <c r="AL55" s="356"/>
      <c r="AM55" s="364">
        <v>364841</v>
      </c>
      <c r="AN55" s="365">
        <v>241457</v>
      </c>
      <c r="AO55" s="366">
        <v>17.5</v>
      </c>
      <c r="AP55" s="367">
        <v>291173</v>
      </c>
      <c r="AQ55" s="368">
        <v>-0.3</v>
      </c>
      <c r="AR55" s="369">
        <v>17.8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556</v>
      </c>
      <c r="AM56" s="372">
        <v>92217</v>
      </c>
      <c r="AN56" s="373">
        <v>61030</v>
      </c>
      <c r="AO56" s="374">
        <v>-16.899999999999999</v>
      </c>
      <c r="AP56" s="375">
        <v>119071</v>
      </c>
      <c r="AQ56" s="376">
        <v>-6.7</v>
      </c>
      <c r="AR56" s="377">
        <v>-10.199999999999999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559</v>
      </c>
      <c r="AL57" s="356"/>
      <c r="AM57" s="364">
        <v>405735</v>
      </c>
      <c r="AN57" s="365">
        <v>277710</v>
      </c>
      <c r="AO57" s="366">
        <v>15</v>
      </c>
      <c r="AP57" s="367">
        <v>271581</v>
      </c>
      <c r="AQ57" s="368">
        <v>-6.7</v>
      </c>
      <c r="AR57" s="369">
        <v>21.7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556</v>
      </c>
      <c r="AM58" s="372">
        <v>205186</v>
      </c>
      <c r="AN58" s="373">
        <v>140442</v>
      </c>
      <c r="AO58" s="374">
        <v>130.1</v>
      </c>
      <c r="AP58" s="375">
        <v>117844</v>
      </c>
      <c r="AQ58" s="376">
        <v>-1</v>
      </c>
      <c r="AR58" s="377">
        <v>131.1</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560</v>
      </c>
      <c r="AL59" s="356"/>
      <c r="AM59" s="364">
        <v>1246389</v>
      </c>
      <c r="AN59" s="365">
        <v>873433</v>
      </c>
      <c r="AO59" s="366">
        <v>214.5</v>
      </c>
      <c r="AP59" s="367">
        <v>268375</v>
      </c>
      <c r="AQ59" s="368">
        <v>-1.2</v>
      </c>
      <c r="AR59" s="369">
        <v>215.7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556</v>
      </c>
      <c r="AM60" s="372">
        <v>365495</v>
      </c>
      <c r="AN60" s="373">
        <v>256128</v>
      </c>
      <c r="AO60" s="374">
        <v>82.4</v>
      </c>
      <c r="AP60" s="375">
        <v>119602</v>
      </c>
      <c r="AQ60" s="376">
        <v>1.5</v>
      </c>
      <c r="AR60" s="377">
        <v>80.900000000000006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561</v>
      </c>
      <c r="AL61" s="378"/>
      <c r="AM61" s="379">
        <v>541553</v>
      </c>
      <c r="AN61" s="380">
        <v>366843</v>
      </c>
      <c r="AO61" s="381">
        <v>55.6</v>
      </c>
      <c r="AP61" s="382">
        <v>273623</v>
      </c>
      <c r="AQ61" s="383">
        <v>-0.8</v>
      </c>
      <c r="AR61" s="369">
        <v>56.4</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556</v>
      </c>
      <c r="AM62" s="372">
        <v>189215</v>
      </c>
      <c r="AN62" s="373">
        <v>127677</v>
      </c>
      <c r="AO62" s="374">
        <v>39.200000000000003</v>
      </c>
      <c r="AP62" s="375">
        <v>118618</v>
      </c>
      <c r="AQ62" s="376">
        <v>-2.4</v>
      </c>
      <c r="AR62" s="377">
        <v>41.6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Kow9yFPFGlWGUqjy0SE+62U1aCjRTbJ29gmHh9M3BRUWZcN4zKR8USDi9v2m/ZXEsZ/5JrvCdoW3GTrltWd6pA==" saltValue="6Q7Eq3by9dNV+GU2fZuBO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563</v>
      </c>
    </row>
    <row r="120" spans="125:125" ht="13.5" hidden="1" customHeight="1" x14ac:dyDescent="0.15"/>
    <row r="121" spans="125:125" ht="13.5" hidden="1" customHeight="1" x14ac:dyDescent="0.15">
      <c r="DU121" s="291"/>
    </row>
  </sheetData>
  <sheetProtection algorithmName="SHA-512" hashValue="DWbPJNbV79j0E9AbiFp6vUPPqxDArkuy7I4KNs7NrdXz3kdENAOyIB4nxMfmEX1/JQWgp9k5CCGB1b0RezCJGA==" saltValue="nuaR/BMtJKW1bS3fwtdgY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AF47" sqref="AF47"/>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564</v>
      </c>
    </row>
  </sheetData>
  <sheetProtection algorithmName="SHA-512" hashValue="5Zymn5P2qU5Vfmea9TPMUKqDtIcIU8oVAE2qGc91hGALxd/CcRJIjJWEqVqZvwsL3+1bx3QHYn4BsYoO3jmmmA==" saltValue="gOrsT0mHV2PdyAwXluBsG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I47" sqref="I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198" t="s">
        <v>3</v>
      </c>
      <c r="D47" s="1198"/>
      <c r="E47" s="1199"/>
      <c r="F47" s="11">
        <v>69.010000000000005</v>
      </c>
      <c r="G47" s="12">
        <v>72.489999999999995</v>
      </c>
      <c r="H47" s="12">
        <v>76.48</v>
      </c>
      <c r="I47" s="12">
        <v>75.55</v>
      </c>
      <c r="J47" s="13">
        <v>73.53</v>
      </c>
    </row>
    <row r="48" spans="2:10" ht="57.75" customHeight="1" x14ac:dyDescent="0.15">
      <c r="B48" s="14"/>
      <c r="C48" s="1200" t="s">
        <v>4</v>
      </c>
      <c r="D48" s="1200"/>
      <c r="E48" s="1201"/>
      <c r="F48" s="15">
        <v>7.2</v>
      </c>
      <c r="G48" s="16">
        <v>8.2799999999999994</v>
      </c>
      <c r="H48" s="16">
        <v>3.76</v>
      </c>
      <c r="I48" s="16">
        <v>3.5</v>
      </c>
      <c r="J48" s="17">
        <v>4.97</v>
      </c>
    </row>
    <row r="49" spans="2:10" ht="57.75" customHeight="1" thickBot="1" x14ac:dyDescent="0.2">
      <c r="B49" s="18"/>
      <c r="C49" s="1202" t="s">
        <v>5</v>
      </c>
      <c r="D49" s="1202"/>
      <c r="E49" s="1203"/>
      <c r="F49" s="19">
        <v>28.58</v>
      </c>
      <c r="G49" s="20">
        <v>0.76</v>
      </c>
      <c r="H49" s="20" t="s">
        <v>570</v>
      </c>
      <c r="I49" s="20" t="s">
        <v>571</v>
      </c>
      <c r="J49" s="21">
        <v>1.9</v>
      </c>
    </row>
    <row r="50" spans="2:10" ht="13.5" customHeight="1" x14ac:dyDescent="0.15"/>
  </sheetData>
  <sheetProtection algorithmName="SHA-512" hashValue="utQfi0oFvn+RcLW7pdbk7Wnk7i1yZza3STSAuKYVVLTmdd/kXXs0rT2xRnQmqAf7fRZHxDYkBp3oYiwgrd48nA==" saltValue="K0/NkeGYR5G/PSF81by2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2021-03-09T00:12:07Z</cp:lastPrinted>
  <dcterms:created xsi:type="dcterms:W3CDTF">2021-02-05T03:36:52Z</dcterms:created>
  <dcterms:modified xsi:type="dcterms:W3CDTF">2021-03-09T00:14:12Z</dcterms:modified>
  <cp:category/>
</cp:coreProperties>
</file>