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AM36" i="10"/>
  <c r="CO35" i="10"/>
  <c r="BE35" i="10"/>
  <c r="CO34" i="10"/>
  <c r="BW34" i="10"/>
  <c r="BW35" i="10" s="1"/>
  <c r="BW36" i="10" s="1"/>
  <c r="BW37" i="10" s="1"/>
  <c r="BE34" i="10"/>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<sst xmlns="http://schemas.openxmlformats.org/spreadsheetml/2006/main" count="1056" uniqueCount="591">
  <si>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</si>
  <si>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</si>
  <si>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</si>
  <si>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</si>
  <si>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</si>
  <si>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</si>
  <si>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</si>
  <si>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</si>
  <si>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</si>
  <si>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</si>
  <si>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</si>
  <si>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</si>
  <si>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</si>
  <si>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</si>
  <si>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</si>
  <si>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</si>
  <si>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</si>
  <si>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</si>
  <si>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</si>
  <si>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</si>
  <si>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</si>
  <si>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</si>
  <si>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</si>
  <si>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</si>
  <si>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</si>
  <si>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</si>
  <si>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</si>
  <si>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</si>
  <si>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</si>
  <si>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</si>
  <si>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</si>
  <si>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</si>
  <si>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</si>
  <si>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</si>
  <si>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</si>
  <si>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</si>
  <si>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</si>
  <si>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</si>
  <si>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</si>
  <si>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</si>
  <si>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</si>
  <si>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</si>
  <si>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</si>
  <si>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</si>
  <si>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</si>
  <si>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</si>
  <si>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</si>
  <si>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</si>
  <si>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</si>
  <si>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</si>
  <si>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</si>
  <si>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</si>
  <si>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</si>
  <si>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</si>
  <si>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</si>
  <si>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</si>
  <si>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</si>
  <si>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</si>
  <si>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</si>
  <si>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</si>
  <si>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</si>
  <si>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</si>
  <si>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</si>
  <si>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</si>
  <si>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</si>
  <si>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</si>
  <si>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</si>
  <si>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</si>
  <si>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</si>
  <si>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</si>
  <si>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</si>
  <si>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</si>
  <si>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</si>
  <si>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</si>
  <si>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</si>
  <si>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</si>
  <si>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</si>
  <si>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</si>
  <si>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</si>
  <si>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</si>
  <si>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</si>
  <si>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</si>
  <si>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</si>
  <si>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</si>
  <si>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</si>
  <si>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</si>
  <si>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</si>
  <si>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</si>
  <si>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</si>
  <si>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</si>
  <si>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</si>
  <si>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</si>
  <si>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</si>
  <si>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</si>
  <si>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</si>
  <si>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</si>
  <si>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</si>
  <si>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</si>
  <si>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大和郡山市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</si>
  <si>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</si>
  <si>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</si>
  <si>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</si>
  <si>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</si>
  <si>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</si>
  <si>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</si>
  <si>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</si>
  <si>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</si>
  <si>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</si>
  <si>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</si>
  <si>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</si>
  <si>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</si>
  <si>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</si>
  <si>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</si>
  <si>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</si>
  <si>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</si>
  <si>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</si>
  <si>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</si>
  <si>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</si>
  <si>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</si>
  <si>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</si>
  <si>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</si>
  <si>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</si>
  <si>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</si>
  <si>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</si>
  <si>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</si>
  <si>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</si>
  <si>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</si>
  <si>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</si>
  <si>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</si>
  <si>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</si>
  <si>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</si>
  <si>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</si>
  <si>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</si>
  <si>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</si>
  <si>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</si>
  <si>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</si>
  <si>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</si>
  <si>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</si>
  <si>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</si>
  <si>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</si>
  <si>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</si>
  <si>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</si>
  <si>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</si>
  <si>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</si>
  <si>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</si>
  <si>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</si>
  <si>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</si>
  <si>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</si>
  <si>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</si>
  <si>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</si>
  <si>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</si>
  <si>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</si>
  <si>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</si>
  <si>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</si>
  <si>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</si>
  <si>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</si>
  <si>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</si>
  <si>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</si>
  <si>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</si>
  <si>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</si>
  <si>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</si>
  <si>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</si>
  <si>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</si>
  <si>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</si>
  <si>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</si>
  <si>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</si>
  <si>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</si>
  <si>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</si>
  <si>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</si>
  <si>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</si>
  <si>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</si>
  <si>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</si>
  <si>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</si>
  <si>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</si>
  <si>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</si>
  <si>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</si>
  <si>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</si>
  <si>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</si>
  <si>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</si>
  <si>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</si>
  <si>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</si>
  <si>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</si>
  <si>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</si>
  <si>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</si>
  <si>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</si>
  <si>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</si>
  <si>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</si>
  <si>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</si>
  <si>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</si>
  <si>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</si>
  <si>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</si>
  <si>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</si>
  <si>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</si>
  <si>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</si>
  <si>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</si>
  <si>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</si>
  <si>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</si>
  <si>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</si>
  <si>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</si>
  <si>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</si>
  <si>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</si>
  <si>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</si>
  <si>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</si>
  <si>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</si>
  <si>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</si>
  <si>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</si>
  <si>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</si>
  <si>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</si>
  <si>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</si>
  <si>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</si>
  <si>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</si>
  <si>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</si>
  <si>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</si>
  <si>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</si>
  <si>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奈良県大和郡山市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</si>
  <si>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</si>
  <si>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</si>
  <si>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</si>
  <si>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</si>
  <si>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</si>
  <si>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</si>
  <si>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</si>
  <si>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</si>
  <si>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</si>
  <si>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</si>
  <si>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</si>
  <si>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</si>
  <si>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</si>
  <si>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</si>
  <si>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</si>
  <si>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</si>
  <si>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</si>
  <si>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</si>
  <si>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</si>
  <si>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</si>
  <si>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</si>
  <si>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</si>
  <si>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</si>
  <si>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</si>
  <si>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</si>
  <si>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</si>
  <si>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</si>
  <si>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</si>
  <si>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</si>
  <si>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</si>
  <si>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</si>
  <si>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</si>
  <si>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</si>
  <si>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</si>
  <si>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</si>
  <si>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</si>
  <si>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</si>
  <si>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</si>
  <si>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</si>
  <si>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</si>
  <si>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</si>
  <si>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</si>
  <si>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</si>
  <si>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</si>
  <si>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</si>
  <si>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</si>
  <si>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</si>
  <si>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</si>
  <si>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</si>
  <si>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</si>
  <si>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</si>
  <si>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</si>
  <si>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</si>
  <si>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</si>
  <si>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</si>
  <si>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</si>
  <si>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</si>
  <si>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</si>
  <si>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t>
    <phoneticPr fontId="5"/>
  </si>
  <si>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</si>
  <si>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</si>
  <si>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</si>
  <si>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</si>
  <si>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</si>
  <si>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</si>
  <si>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</si>
  <si>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</si>
  <si>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</si>
  <si>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</si>
  <si>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</si>
  <si>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</si>
  <si>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</si>
  <si>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</si>
  <si>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</si>
  <si>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</si>
  <si>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</si>
  <si>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</si>
  <si>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</si>
  <si>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</si>
  <si>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</si>
  <si>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</si>
  <si>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</si>
  <si>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</si>
  <si>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</si>
  <si>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</si>
  <si>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</si>
  <si>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</si>
  <si>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</si>
  <si>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</si>
  <si>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</si>
  <si>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</si>
  <si>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</si>
  <si>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</si>
  <si>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</si>
  <si>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</si>
  <si>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</si>
  <si>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</si>
  <si>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</si>
  <si>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</si>
  <si>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</si>
  <si>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</si>
  <si>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</si>
  <si>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</si>
  <si>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</si>
  <si>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</si>
  <si>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</si>
  <si>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</si>
  <si>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</si>
  <si>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</si>
  <si>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</si>
  <si>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</si>
  <si>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</si>
  <si>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</si>
  <si>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</si>
  <si>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</si>
  <si>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</si>
  <si>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</si>
  <si>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</si>
  <si>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</si>
  <si>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</si>
  <si>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</si>
  <si>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</si>
  <si>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</si>
  <si>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</si>
  <si>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</si>
  <si>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</si>
  <si>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</si>
  <si>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</si>
  <si>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</si>
  <si>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</si>
  <si>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</si>
  <si>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</si>
  <si>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</si>
  <si>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</si>
  <si>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</si>
  <si>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</si>
  <si>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</si>
  <si>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</si>
  <si>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</si>
  <si>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</si>
  <si>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</si>
  <si>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</si>
  <si>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</si>
  <si>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</si>
  <si>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</si>
  <si>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</si>
  <si>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</si>
  <si>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</si>
  <si>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</si>
  <si>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</si>
  <si>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</si>
  <si>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</si>
  <si>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</si>
  <si>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奈良県大和郡山市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</si>
  <si>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</si>
  <si>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</si>
  <si>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</si>
  <si>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</si>
  <si>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</si>
  <si>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</si>
  <si>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</si>
  <si>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</si>
  <si>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</si>
  <si>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</si>
  <si>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</si>
  <si>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</si>
  <si>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</si>
  <si>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</si>
  <si>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</si>
  <si>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</si>
  <si>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</si>
  <si>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</si>
  <si>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</si>
  <si>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</si>
  <si>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</si>
  <si>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</si>
  <si>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</si>
  <si>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</si>
  <si>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</si>
  <si>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</si>
  <si>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</si>
  <si>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</si>
  <si>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</si>
  <si>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</si>
  <si>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</si>
  <si>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</si>
  <si>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</si>
  <si>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</si>
  <si>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</si>
  <si>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</si>
  <si>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</si>
  <si>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</si>
  <si>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介護サービス事業特別会計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</si>
  <si>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</si>
  <si>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</si>
  <si>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</si>
  <si>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</si>
  <si>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</si>
  <si>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</si>
  <si>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</si>
  <si>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</si>
  <si>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</si>
  <si>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</si>
  <si>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</si>
  <si>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</si>
  <si>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</si>
  <si>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</si>
  <si>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</si>
  <si>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</si>
  <si>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</si>
  <si>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</si>
  <si>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</si>
  <si>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</si>
  <si>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</si>
  <si>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</si>
  <si>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</si>
  <si>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</si>
  <si>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</si>
  <si>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</si>
  <si>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</si>
  <si>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</si>
  <si>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</si>
  <si>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</si>
  <si>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</si>
  <si>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</si>
  <si>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</si>
  <si>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</si>
  <si>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</si>
  <si>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</si>
  <si>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</si>
  <si>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</si>
  <si>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</si>
  <si>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</si>
  <si>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</si>
  <si>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</si>
  <si>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</si>
  <si>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</si>
  <si>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</si>
  <si>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</si>
  <si>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</si>
  <si>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</si>
  <si>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</si>
  <si>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</si>
  <si>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</si>
  <si>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</si>
  <si>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</si>
  <si>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</si>
  <si>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</si>
  <si>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</si>
  <si>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</si>
  <si>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</si>
  <si>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</si>
  <si>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</si>
  <si>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</si>
  <si>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</si>
  <si>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</si>
  <si>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</si>
  <si>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</si>
  <si>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</si>
  <si>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</si>
  <si>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</si>
  <si>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</si>
  <si>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</si>
  <si>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</si>
  <si>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</si>
  <si>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</si>
  <si>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</si>
  <si>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</si>
  <si>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</si>
  <si>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</si>
  <si>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</si>
  <si>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</si>
  <si>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</si>
  <si>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</si>
  <si>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</si>
  <si>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</si>
  <si>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</si>
  <si>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</si>
  <si>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</si>
  <si>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</si>
  <si>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</si>
  <si>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</si>
  <si>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</si>
  <si>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</si>
  <si>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</si>
  <si>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</si>
  <si>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</si>
  <si>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</si>
  <si>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</si>
  <si>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</si>
  <si>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</si>
  <si>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</si>
  <si>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</si>
  <si>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</si>
  <si>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</si>
  <si>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</si>
  <si>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</si>
  <si>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</si>
  <si>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</si>
  <si>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</si>
  <si>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</si>
  <si>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</si>
  <si>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</si>
  <si>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</si>
  <si>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</si>
  <si>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</si>
  <si>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</si>
  <si>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</si>
  <si>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</si>
  <si>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</si>
  <si>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</si>
  <si>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</si>
  <si>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</si>
  <si>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</si>
  <si>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</si>
  <si>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</si>
  <si>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</si>
  <si>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</si>
  <si>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</si>
  <si>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</si>
  <si>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</si>
  <si>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</si>
  <si>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</si>
  <si>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</si>
  <si>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</si>
  <si>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</si>
  <si>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</si>
  <si>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</si>
  <si>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</si>
  <si>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</si>
  <si>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</si>
  <si>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</si>
  <si>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</si>
  <si>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</si>
  <si>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</si>
  <si>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</si>
  <si>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</si>
  <si>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</si>
  <si>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</si>
  <si>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</si>
  <si>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</si>
  <si>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</si>
  <si>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</si>
  <si>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</si>
  <si>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</si>
  <si>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</si>
  <si>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0.25</t>
  </si>
  <si>
    <t>▲ 2.63</t>
  </si>
  <si>
    <t>水道事業会計</t>
  </si>
  <si>
    <t>下水道事業会計</t>
  </si>
  <si>
    <t>国民健康保険事業特別会計</t>
  </si>
  <si>
    <t>一般会計</t>
  </si>
  <si>
    <t>公園墓地事業特別会計</t>
  </si>
  <si>
    <t>介護サービス事業特別会計</t>
  </si>
  <si>
    <t>後期高齢者医療事業特別会計</t>
  </si>
  <si>
    <t>介護保険事業特別会計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</si>
  <si>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</si>
  <si>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</si>
  <si>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</si>
  <si>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</si>
  <si>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</si>
  <si>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</si>
  <si>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</si>
  <si>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</si>
  <si>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</si>
  <si>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</si>
  <si>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</si>
  <si>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</si>
  <si>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</si>
  <si>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</si>
  <si>
    <t>庁舎建設基金</t>
    <rPh sb="0" eb="2">
      <t>チョウシャ</t>
    </rPh>
    <rPh sb="2" eb="4">
      <t>ケンセツ</t>
    </rPh>
    <rPh sb="4" eb="6">
      <t>キキン</t>
    </rPh>
    <phoneticPr fontId="2"/>
  </si>
  <si>
    <t>福祉基金</t>
    <rPh sb="0" eb="2">
      <t>フクシ</t>
    </rPh>
    <rPh sb="2" eb="4">
      <t>キキン</t>
    </rPh>
    <phoneticPr fontId="2"/>
  </si>
  <si>
    <t>ふるさと応援基金</t>
    <rPh sb="4" eb="6">
      <t>オウエン</t>
    </rPh>
    <rPh sb="6" eb="8">
      <t>キキン</t>
    </rPh>
    <phoneticPr fontId="2"/>
  </si>
  <si>
    <t>青少年育成基金</t>
    <rPh sb="0" eb="3">
      <t>セイショウネン</t>
    </rPh>
    <rPh sb="3" eb="5">
      <t>イクセイ</t>
    </rPh>
    <rPh sb="5" eb="7">
      <t>キキン</t>
    </rPh>
    <phoneticPr fontId="2"/>
  </si>
  <si>
    <t>清掃センター維持管理基金</t>
    <rPh sb="0" eb="2">
      <t>セイソウ</t>
    </rPh>
    <rPh sb="6" eb="8">
      <t>イジ</t>
    </rPh>
    <rPh sb="8" eb="10">
      <t>カンリ</t>
    </rPh>
    <rPh sb="10" eb="12">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</si>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</sst>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2187-4802-A1DE-8D530117D6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37549</c:v>
                </c:pt>
                <c:pt idx="1">
                  <c:v>69870</c:v>
                </c:pt>
                <c:pt idx="2">
                  <c:v>45690</c:v>
                </c:pt>
                <c:pt idx="3">
                  <c:v>17993</c:v>
                </c:pt>
                <c:pt idx="4">
                  <c:v>86798</c:v>
                </c:pt>
              </c:numCache>
            </c:numRef>
          </c:val>
          <c:smooth val="0"/>
          <c:extLst xmlns:c16r2="http://schemas.microsoft.com/office/drawing/2015/06/chart">
            <c:ext xmlns:c16="http://schemas.microsoft.com/office/drawing/2014/chart" uri="{C3380CC4-5D6E-409C-BE32-E72D297353CC}">
              <c16:uniqueId val="{00000001-2187-4802-A1DE-8D530117D6D9}"/>
            </c:ext>
          </c:extLst>
        </c:ser>
        <c:dLbls>
          <c:showLegendKey val="0"/>
          <c:showVal val="0"/>
          <c:showCatName val="0"/>
          <c:showSerName val="0"/>
          <c:showPercent val="0"/>
          <c:showBubbleSize val="0"/>
        </c:dLbls>
        <c:marker val="1"/>
        <c:smooth val="0"/>
        <c:axId val="727291944"/>
        <c:axId val="727299392"/>
      </c:lineChart>
      <c:catAx>
        <c:axId val="727291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27299392"/>
        <c:crosses val="autoZero"/>
        <c:auto val="1"/>
        <c:lblAlgn val="ctr"/>
        <c:lblOffset val="100"/>
        <c:tickLblSkip val="1"/>
        <c:tickMarkSkip val="1"/>
        <c:noMultiLvlLbl val="0"/>
      </c:catAx>
      <c:valAx>
        <c:axId val="72729939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27291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3.17</c:v>
                </c:pt>
                <c:pt idx="1">
                  <c:v>2.93</c:v>
                </c:pt>
                <c:pt idx="2">
                  <c:v>2.42</c:v>
                </c:pt>
                <c:pt idx="3">
                  <c:v>0.88</c:v>
                </c:pt>
                <c:pt idx="4">
                  <c:v>1.2</c:v>
                </c:pt>
              </c:numCache>
            </c:numRef>
          </c:val>
          <c:extLst xmlns:c16r2="http://schemas.microsoft.com/office/drawing/2015/06/chart">
            <c:ext xmlns:c16="http://schemas.microsoft.com/office/drawing/2014/chart" uri="{C3380CC4-5D6E-409C-BE32-E72D297353CC}">
              <c16:uniqueId val="{00000000-4B8C-4B3E-925A-0C5EF0ACF5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12.51</c:v>
                </c:pt>
                <c:pt idx="1">
                  <c:v>12.61</c:v>
                </c:pt>
                <c:pt idx="2">
                  <c:v>14.24</c:v>
                </c:pt>
                <c:pt idx="3">
                  <c:v>13.15</c:v>
                </c:pt>
                <c:pt idx="4">
                  <c:v>13.01</c:v>
                </c:pt>
              </c:numCache>
            </c:numRef>
          </c:val>
          <c:extLst xmlns:c16r2="http://schemas.microsoft.com/office/drawing/2015/06/chart">
            <c:ext xmlns:c16="http://schemas.microsoft.com/office/drawing/2014/chart" uri="{C3380CC4-5D6E-409C-BE32-E72D297353CC}">
              <c16:uniqueId val="{00000001-4B8C-4B3E-925A-0C5EF0ACF59A}"/>
            </c:ext>
          </c:extLst>
        </c:ser>
        <c:dLbls>
          <c:showLegendKey val="0"/>
          <c:showVal val="0"/>
          <c:showCatName val="0"/>
          <c:showSerName val="0"/>
          <c:showPercent val="0"/>
          <c:showBubbleSize val="0"/>
        </c:dLbls>
        <c:gapWidth val="250"/>
        <c:overlap val="100"/>
        <c:axId val="727293904"/>
        <c:axId val="727302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5.4</c:v>
                </c:pt>
                <c:pt idx="1">
                  <c:v>-0.25</c:v>
                </c:pt>
                <c:pt idx="2">
                  <c:v>1.1299999999999999</c:v>
                </c:pt>
                <c:pt idx="3">
                  <c:v>-2.63</c:v>
                </c:pt>
                <c:pt idx="4">
                  <c:v>0.33</c:v>
                </c:pt>
              </c:numCache>
            </c:numRef>
          </c:val>
          <c:smooth val="0"/>
          <c:extLst xmlns:c16r2="http://schemas.microsoft.com/office/drawing/2015/06/chart">
            <c:ext xmlns:c16="http://schemas.microsoft.com/office/drawing/2014/chart" uri="{C3380CC4-5D6E-409C-BE32-E72D297353CC}">
              <c16:uniqueId val="{00000002-4B8C-4B3E-925A-0C5EF0ACF59A}"/>
            </c:ext>
          </c:extLst>
        </c:ser>
        <c:dLbls>
          <c:showLegendKey val="0"/>
          <c:showVal val="0"/>
          <c:showCatName val="0"/>
          <c:showSerName val="0"/>
          <c:showPercent val="0"/>
          <c:showBubbleSize val="0"/>
        </c:dLbls>
        <c:marker val="1"/>
        <c:smooth val="0"/>
        <c:axId val="727293904"/>
        <c:axId val="727302136"/>
      </c:lineChart>
      <c:catAx>
        <c:axId val="72729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27302136"/>
        <c:crosses val="autoZero"/>
        <c:auto val="1"/>
        <c:lblAlgn val="ctr"/>
        <c:lblOffset val="100"/>
        <c:tickLblSkip val="1"/>
        <c:tickMarkSkip val="1"/>
        <c:noMultiLvlLbl val="0"/>
      </c:catAx>
      <c:valAx>
        <c:axId val="727302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729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B934-4B3E-BC70-A9FA4CF246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934-4B3E-BC70-A9FA4CF246E7}"/>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0.36</c:v>
                </c:pt>
                <c:pt idx="2">
                  <c:v>#N/A</c:v>
                </c:pt>
                <c:pt idx="3">
                  <c:v>0.56000000000000005</c:v>
                </c:pt>
                <c:pt idx="4">
                  <c:v>#N/A</c:v>
                </c:pt>
                <c:pt idx="5">
                  <c:v>0.46</c:v>
                </c:pt>
                <c:pt idx="6">
                  <c:v>#N/A</c:v>
                </c:pt>
                <c:pt idx="7">
                  <c:v>0.69</c:v>
                </c:pt>
                <c:pt idx="8">
                  <c:v>#N/A</c:v>
                </c:pt>
                <c:pt idx="9">
                  <c:v>0</c:v>
                </c:pt>
              </c:numCache>
            </c:numRef>
          </c:val>
          <c:extLst xmlns:c16r2="http://schemas.microsoft.com/office/drawing/2015/06/chart">
            <c:ext xmlns:c16="http://schemas.microsoft.com/office/drawing/2014/chart" uri="{C3380CC4-5D6E-409C-BE32-E72D297353CC}">
              <c16:uniqueId val="{00000002-B934-4B3E-BC70-A9FA4CF246E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B934-4B3E-BC70-A9FA4CF246E7}"/>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0.08</c:v>
                </c:pt>
                <c:pt idx="4">
                  <c:v>#N/A</c:v>
                </c:pt>
                <c:pt idx="5">
                  <c:v>0.1</c:v>
                </c:pt>
                <c:pt idx="6">
                  <c:v>#N/A</c:v>
                </c:pt>
                <c:pt idx="7">
                  <c:v>0.09</c:v>
                </c:pt>
                <c:pt idx="8">
                  <c:v>#N/A</c:v>
                </c:pt>
                <c:pt idx="9">
                  <c:v>0.08</c:v>
                </c:pt>
              </c:numCache>
            </c:numRef>
          </c:val>
          <c:extLst xmlns:c16r2="http://schemas.microsoft.com/office/drawing/2015/06/chart">
            <c:ext xmlns:c16="http://schemas.microsoft.com/office/drawing/2014/chart" uri="{C3380CC4-5D6E-409C-BE32-E72D297353CC}">
              <c16:uniqueId val="{00000004-B934-4B3E-BC70-A9FA4CF246E7}"/>
            </c:ext>
          </c:extLst>
        </c:ser>
        <c:ser>
          <c:idx val="5"/>
          <c:order val="5"/>
          <c:tx>
            <c:strRef>
              <c:f>データシート!$A$32</c:f>
              <c:strCache>
                <c:ptCount val="1"/>
                <c:pt idx="0">
                  <c:v>公園墓地事業特別会計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0.17</c:v>
                </c:pt>
                <c:pt idx="2">
                  <c:v>#N/A</c:v>
                </c:pt>
                <c:pt idx="3">
                  <c:v>0.3</c:v>
                </c:pt>
                <c:pt idx="4">
                  <c:v>#N/A</c:v>
                </c:pt>
                <c:pt idx="5">
                  <c:v>0.28999999999999998</c:v>
                </c:pt>
                <c:pt idx="6">
                  <c:v>#N/A</c:v>
                </c:pt>
                <c:pt idx="7">
                  <c:v>0.26</c:v>
                </c:pt>
                <c:pt idx="8">
                  <c:v>#N/A</c:v>
                </c:pt>
                <c:pt idx="9">
                  <c:v>0.24</c:v>
                </c:pt>
              </c:numCache>
            </c:numRef>
          </c:val>
          <c:extLst xmlns:c16r2="http://schemas.microsoft.com/office/drawing/2015/06/chart">
            <c:ext xmlns:c16="http://schemas.microsoft.com/office/drawing/2014/chart" uri="{C3380CC4-5D6E-409C-BE32-E72D297353CC}">
              <c16:uniqueId val="{00000005-B934-4B3E-BC70-A9FA4CF246E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2.99</c:v>
                </c:pt>
                <c:pt idx="2">
                  <c:v>#N/A</c:v>
                </c:pt>
                <c:pt idx="3">
                  <c:v>2.62</c:v>
                </c:pt>
                <c:pt idx="4">
                  <c:v>#N/A</c:v>
                </c:pt>
                <c:pt idx="5">
                  <c:v>2.13</c:v>
                </c:pt>
                <c:pt idx="6">
                  <c:v>#N/A</c:v>
                </c:pt>
                <c:pt idx="7">
                  <c:v>0.61</c:v>
                </c:pt>
                <c:pt idx="8">
                  <c:v>#N/A</c:v>
                </c:pt>
                <c:pt idx="9">
                  <c:v>0.95</c:v>
                </c:pt>
              </c:numCache>
            </c:numRef>
          </c:val>
          <c:extLst xmlns:c16r2="http://schemas.microsoft.com/office/drawing/2015/06/chart">
            <c:ext xmlns:c16="http://schemas.microsoft.com/office/drawing/2014/chart" uri="{C3380CC4-5D6E-409C-BE32-E72D297353CC}">
              <c16:uniqueId val="{00000006-B934-4B3E-BC70-A9FA4CF246E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1.63</c:v>
                </c:pt>
                <c:pt idx="2">
                  <c:v>#N/A</c:v>
                </c:pt>
                <c:pt idx="3">
                  <c:v>1.53</c:v>
                </c:pt>
                <c:pt idx="4">
                  <c:v>#N/A</c:v>
                </c:pt>
                <c:pt idx="5">
                  <c:v>1.75</c:v>
                </c:pt>
                <c:pt idx="6">
                  <c:v>#N/A</c:v>
                </c:pt>
                <c:pt idx="7">
                  <c:v>1.84</c:v>
                </c:pt>
                <c:pt idx="8">
                  <c:v>#N/A</c:v>
                </c:pt>
                <c:pt idx="9">
                  <c:v>2.65</c:v>
                </c:pt>
              </c:numCache>
            </c:numRef>
          </c:val>
          <c:extLst xmlns:c16r2="http://schemas.microsoft.com/office/drawing/2015/06/chart">
            <c:ext xmlns:c16="http://schemas.microsoft.com/office/drawing/2014/chart" uri="{C3380CC4-5D6E-409C-BE32-E72D297353CC}">
              <c16:uniqueId val="{00000007-B934-4B3E-BC70-A9FA4CF246E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4.1900000000000004</c:v>
                </c:pt>
                <c:pt idx="2">
                  <c:v>#N/A</c:v>
                </c:pt>
                <c:pt idx="3">
                  <c:v>3.98</c:v>
                </c:pt>
                <c:pt idx="4">
                  <c:v>#N/A</c:v>
                </c:pt>
                <c:pt idx="5">
                  <c:v>4.22</c:v>
                </c:pt>
                <c:pt idx="6">
                  <c:v>#N/A</c:v>
                </c:pt>
                <c:pt idx="7">
                  <c:v>4.74</c:v>
                </c:pt>
                <c:pt idx="8">
                  <c:v>#N/A</c:v>
                </c:pt>
                <c:pt idx="9">
                  <c:v>5.76</c:v>
                </c:pt>
              </c:numCache>
            </c:numRef>
          </c:val>
          <c:extLst xmlns:c16r2="http://schemas.microsoft.com/office/drawing/2015/06/chart">
            <c:ext xmlns:c16="http://schemas.microsoft.com/office/drawing/2014/chart" uri="{C3380CC4-5D6E-409C-BE32-E72D297353CC}">
              <c16:uniqueId val="{00000008-B934-4B3E-BC70-A9FA4CF246E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40.090000000000003</c:v>
                </c:pt>
                <c:pt idx="2">
                  <c:v>#N/A</c:v>
                </c:pt>
                <c:pt idx="3">
                  <c:v>42.37</c:v>
                </c:pt>
                <c:pt idx="4">
                  <c:v>#N/A</c:v>
                </c:pt>
                <c:pt idx="5">
                  <c:v>43.4</c:v>
                </c:pt>
                <c:pt idx="6">
                  <c:v>#N/A</c:v>
                </c:pt>
                <c:pt idx="7">
                  <c:v>44.25</c:v>
                </c:pt>
                <c:pt idx="8">
                  <c:v>#N/A</c:v>
                </c:pt>
                <c:pt idx="9">
                  <c:v>43.43</c:v>
                </c:pt>
              </c:numCache>
            </c:numRef>
          </c:val>
          <c:extLst xmlns:c16r2="http://schemas.microsoft.com/office/drawing/2015/06/chart">
            <c:ext xmlns:c16="http://schemas.microsoft.com/office/drawing/2014/chart" uri="{C3380CC4-5D6E-409C-BE32-E72D297353CC}">
              <c16:uniqueId val="{00000009-B934-4B3E-BC70-A9FA4CF246E7}"/>
            </c:ext>
          </c:extLst>
        </c:ser>
        <c:dLbls>
          <c:showLegendKey val="0"/>
          <c:showVal val="0"/>
          <c:showCatName val="0"/>
          <c:showSerName val="0"/>
          <c:showPercent val="0"/>
          <c:showBubbleSize val="0"/>
        </c:dLbls>
        <c:gapWidth val="150"/>
        <c:overlap val="100"/>
        <c:axId val="727320560"/>
        <c:axId val="727325264"/>
      </c:barChart>
      <c:catAx>
        <c:axId val="72732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7325264"/>
        <c:crosses val="autoZero"/>
        <c:auto val="1"/>
        <c:lblAlgn val="ctr"/>
        <c:lblOffset val="100"/>
        <c:tickLblSkip val="1"/>
        <c:tickMarkSkip val="1"/>
        <c:noMultiLvlLbl val="0"/>
      </c:catAx>
      <c:valAx>
        <c:axId val="727325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7320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3044</c:v>
                </c:pt>
                <c:pt idx="5">
                  <c:v>3095</c:v>
                </c:pt>
                <c:pt idx="8">
                  <c:v>2899</c:v>
                </c:pt>
                <c:pt idx="11">
                  <c:v>2873</c:v>
                </c:pt>
                <c:pt idx="14">
                  <c:v>2795</c:v>
                </c:pt>
              </c:numCache>
            </c:numRef>
          </c:val>
          <c:extLst xmlns:c16r2="http://schemas.microsoft.com/office/drawing/2015/06/chart">
            <c:ext xmlns:c16="http://schemas.microsoft.com/office/drawing/2014/chart" uri="{C3380CC4-5D6E-409C-BE32-E72D297353CC}">
              <c16:uniqueId val="{00000000-8357-47D3-9AEB-8847D540C4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357-47D3-9AEB-8847D540C4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357-47D3-9AEB-8847D540C4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19</c:v>
                </c:pt>
                <c:pt idx="6">
                  <c:v>40</c:v>
                </c:pt>
                <c:pt idx="9">
                  <c:v>48</c:v>
                </c:pt>
                <c:pt idx="12">
                  <c:v>51</c:v>
                </c:pt>
              </c:numCache>
            </c:numRef>
          </c:val>
          <c:extLst xmlns:c16r2="http://schemas.microsoft.com/office/drawing/2015/06/chart">
            <c:ext xmlns:c16="http://schemas.microsoft.com/office/drawing/2014/chart" uri="{C3380CC4-5D6E-409C-BE32-E72D297353CC}">
              <c16:uniqueId val="{00000003-8357-47D3-9AEB-8847D540C4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533</c:v>
                </c:pt>
                <c:pt idx="3">
                  <c:v>493</c:v>
                </c:pt>
                <c:pt idx="6">
                  <c:v>417</c:v>
                </c:pt>
                <c:pt idx="9">
                  <c:v>412</c:v>
                </c:pt>
                <c:pt idx="12">
                  <c:v>376</c:v>
                </c:pt>
              </c:numCache>
            </c:numRef>
          </c:val>
          <c:extLst xmlns:c16r2="http://schemas.microsoft.com/office/drawing/2015/06/chart">
            <c:ext xmlns:c16="http://schemas.microsoft.com/office/drawing/2014/chart" uri="{C3380CC4-5D6E-409C-BE32-E72D297353CC}">
              <c16:uniqueId val="{00000004-8357-47D3-9AEB-8847D540C4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9</c:v>
                </c:pt>
                <c:pt idx="3">
                  <c:v>9</c:v>
                </c:pt>
                <c:pt idx="6">
                  <c:v>0</c:v>
                </c:pt>
                <c:pt idx="9">
                  <c:v>0</c:v>
                </c:pt>
                <c:pt idx="12">
                  <c:v>0</c:v>
                </c:pt>
              </c:numCache>
            </c:numRef>
          </c:val>
          <c:extLst xmlns:c16r2="http://schemas.microsoft.com/office/drawing/2015/06/chart">
            <c:ext xmlns:c16="http://schemas.microsoft.com/office/drawing/2014/chart" uri="{C3380CC4-5D6E-409C-BE32-E72D297353CC}">
              <c16:uniqueId val="{00000005-8357-47D3-9AEB-8847D540C4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357-47D3-9AEB-8847D540C4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4540</c:v>
                </c:pt>
                <c:pt idx="3">
                  <c:v>4512</c:v>
                </c:pt>
                <c:pt idx="6">
                  <c:v>4533</c:v>
                </c:pt>
                <c:pt idx="9">
                  <c:v>4438</c:v>
                </c:pt>
                <c:pt idx="12">
                  <c:v>4191</c:v>
                </c:pt>
              </c:numCache>
            </c:numRef>
          </c:val>
          <c:extLst xmlns:c16r2="http://schemas.microsoft.com/office/drawing/2015/06/chart">
            <c:ext xmlns:c16="http://schemas.microsoft.com/office/drawing/2014/chart" uri="{C3380CC4-5D6E-409C-BE32-E72D297353CC}">
              <c16:uniqueId val="{00000007-8357-47D3-9AEB-8847D540C4AC}"/>
            </c:ext>
          </c:extLst>
        </c:ser>
        <c:dLbls>
          <c:showLegendKey val="0"/>
          <c:showVal val="0"/>
          <c:showCatName val="0"/>
          <c:showSerName val="0"/>
          <c:showPercent val="0"/>
          <c:showBubbleSize val="0"/>
        </c:dLbls>
        <c:gapWidth val="100"/>
        <c:overlap val="100"/>
        <c:axId val="727304488"/>
        <c:axId val="727305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2039</c:v>
                </c:pt>
                <c:pt idx="2">
                  <c:v>#N/A</c:v>
                </c:pt>
                <c:pt idx="3">
                  <c:v>#N/A</c:v>
                </c:pt>
                <c:pt idx="4">
                  <c:v>1938</c:v>
                </c:pt>
                <c:pt idx="5">
                  <c:v>#N/A</c:v>
                </c:pt>
                <c:pt idx="6">
                  <c:v>#N/A</c:v>
                </c:pt>
                <c:pt idx="7">
                  <c:v>2091</c:v>
                </c:pt>
                <c:pt idx="8">
                  <c:v>#N/A</c:v>
                </c:pt>
                <c:pt idx="9">
                  <c:v>#N/A</c:v>
                </c:pt>
                <c:pt idx="10">
                  <c:v>2025</c:v>
                </c:pt>
                <c:pt idx="11">
                  <c:v>#N/A</c:v>
                </c:pt>
                <c:pt idx="12">
                  <c:v>#N/A</c:v>
                </c:pt>
                <c:pt idx="13">
                  <c:v>1823</c:v>
                </c:pt>
                <c:pt idx="14">
                  <c:v>#N/A</c:v>
                </c:pt>
              </c:numCache>
            </c:numRef>
          </c:val>
          <c:smooth val="0"/>
          <c:extLst xmlns:c16r2="http://schemas.microsoft.com/office/drawing/2015/06/chart">
            <c:ext xmlns:c16="http://schemas.microsoft.com/office/drawing/2014/chart" uri="{C3380CC4-5D6E-409C-BE32-E72D297353CC}">
              <c16:uniqueId val="{00000008-8357-47D3-9AEB-8847D540C4AC}"/>
            </c:ext>
          </c:extLst>
        </c:ser>
        <c:dLbls>
          <c:showLegendKey val="0"/>
          <c:showVal val="0"/>
          <c:showCatName val="0"/>
          <c:showSerName val="0"/>
          <c:showPercent val="0"/>
          <c:showBubbleSize val="0"/>
        </c:dLbls>
        <c:marker val="1"/>
        <c:smooth val="0"/>
        <c:axId val="727304488"/>
        <c:axId val="727305664"/>
      </c:lineChart>
      <c:catAx>
        <c:axId val="727304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7305664"/>
        <c:crosses val="autoZero"/>
        <c:auto val="1"/>
        <c:lblAlgn val="ctr"/>
        <c:lblOffset val="100"/>
        <c:tickLblSkip val="1"/>
        <c:tickMarkSkip val="1"/>
        <c:noMultiLvlLbl val="0"/>
      </c:catAx>
      <c:valAx>
        <c:axId val="727305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7304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29056</c:v>
                </c:pt>
                <c:pt idx="5">
                  <c:v>31092</c:v>
                </c:pt>
                <c:pt idx="8">
                  <c:v>31484</c:v>
                </c:pt>
                <c:pt idx="11">
                  <c:v>31547</c:v>
                </c:pt>
                <c:pt idx="14">
                  <c:v>31979</c:v>
                </c:pt>
              </c:numCache>
            </c:numRef>
          </c:val>
          <c:extLst xmlns:c16r2="http://schemas.microsoft.com/office/drawing/2015/06/chart">
            <c:ext xmlns:c16="http://schemas.microsoft.com/office/drawing/2014/chart" uri="{C3380CC4-5D6E-409C-BE32-E72D297353CC}">
              <c16:uniqueId val="{00000000-60E2-4CC1-9E23-F1D9EBBCB8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3718</c:v>
                </c:pt>
                <c:pt idx="5">
                  <c:v>3813</c:v>
                </c:pt>
                <c:pt idx="8">
                  <c:v>3841</c:v>
                </c:pt>
                <c:pt idx="11">
                  <c:v>3866</c:v>
                </c:pt>
                <c:pt idx="14">
                  <c:v>3631</c:v>
                </c:pt>
              </c:numCache>
            </c:numRef>
          </c:val>
          <c:extLst xmlns:c16r2="http://schemas.microsoft.com/office/drawing/2015/06/chart">
            <c:ext xmlns:c16="http://schemas.microsoft.com/office/drawing/2014/chart" uri="{C3380CC4-5D6E-409C-BE32-E72D297353CC}">
              <c16:uniqueId val="{00000001-60E2-4CC1-9E23-F1D9EBBCB8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5187</c:v>
                </c:pt>
                <c:pt idx="5">
                  <c:v>5606</c:v>
                </c:pt>
                <c:pt idx="8">
                  <c:v>6215</c:v>
                </c:pt>
                <c:pt idx="11">
                  <c:v>6495</c:v>
                </c:pt>
                <c:pt idx="14">
                  <c:v>6304</c:v>
                </c:pt>
              </c:numCache>
            </c:numRef>
          </c:val>
          <c:extLst xmlns:c16r2="http://schemas.microsoft.com/office/drawing/2015/06/chart">
            <c:ext xmlns:c16="http://schemas.microsoft.com/office/drawing/2014/chart" uri="{C3380CC4-5D6E-409C-BE32-E72D297353CC}">
              <c16:uniqueId val="{00000002-60E2-4CC1-9E23-F1D9EBBCB8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0E2-4CC1-9E23-F1D9EBBCB8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0E2-4CC1-9E23-F1D9EBBCB8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c:v>
                </c:pt>
                <c:pt idx="3">
                  <c:v>3</c:v>
                </c:pt>
                <c:pt idx="6">
                  <c:v>3</c:v>
                </c:pt>
                <c:pt idx="9">
                  <c:v>3</c:v>
                </c:pt>
                <c:pt idx="12">
                  <c:v>0</c:v>
                </c:pt>
              </c:numCache>
            </c:numRef>
          </c:val>
          <c:extLst xmlns:c16r2="http://schemas.microsoft.com/office/drawing/2015/06/chart">
            <c:ext xmlns:c16="http://schemas.microsoft.com/office/drawing/2014/chart" uri="{C3380CC4-5D6E-409C-BE32-E72D297353CC}">
              <c16:uniqueId val="{00000005-60E2-4CC1-9E23-F1D9EBBCB8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3902</c:v>
                </c:pt>
                <c:pt idx="3">
                  <c:v>4265</c:v>
                </c:pt>
                <c:pt idx="6">
                  <c:v>4167</c:v>
                </c:pt>
                <c:pt idx="9">
                  <c:v>4160</c:v>
                </c:pt>
                <c:pt idx="12">
                  <c:v>4137</c:v>
                </c:pt>
              </c:numCache>
            </c:numRef>
          </c:val>
          <c:extLst xmlns:c16r2="http://schemas.microsoft.com/office/drawing/2015/06/chart">
            <c:ext xmlns:c16="http://schemas.microsoft.com/office/drawing/2014/chart" uri="{C3380CC4-5D6E-409C-BE32-E72D297353CC}">
              <c16:uniqueId val="{00000006-60E2-4CC1-9E23-F1D9EBBCB8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330</c:v>
                </c:pt>
                <c:pt idx="3">
                  <c:v>343</c:v>
                </c:pt>
                <c:pt idx="6">
                  <c:v>313</c:v>
                </c:pt>
                <c:pt idx="9">
                  <c:v>292</c:v>
                </c:pt>
                <c:pt idx="12">
                  <c:v>237</c:v>
                </c:pt>
              </c:numCache>
            </c:numRef>
          </c:val>
          <c:extLst xmlns:c16r2="http://schemas.microsoft.com/office/drawing/2015/06/chart">
            <c:ext xmlns:c16="http://schemas.microsoft.com/office/drawing/2014/chart" uri="{C3380CC4-5D6E-409C-BE32-E72D297353CC}">
              <c16:uniqueId val="{00000007-60E2-4CC1-9E23-F1D9EBBCB8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6016</c:v>
                </c:pt>
                <c:pt idx="3">
                  <c:v>5719</c:v>
                </c:pt>
                <c:pt idx="6">
                  <c:v>5499</c:v>
                </c:pt>
                <c:pt idx="9">
                  <c:v>5356</c:v>
                </c:pt>
                <c:pt idx="12">
                  <c:v>4980</c:v>
                </c:pt>
              </c:numCache>
            </c:numRef>
          </c:val>
          <c:extLst xmlns:c16r2="http://schemas.microsoft.com/office/drawing/2015/06/chart">
            <c:ext xmlns:c16="http://schemas.microsoft.com/office/drawing/2014/chart" uri="{C3380CC4-5D6E-409C-BE32-E72D297353CC}">
              <c16:uniqueId val="{00000008-60E2-4CC1-9E23-F1D9EBBCB8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0E2-4CC1-9E23-F1D9EBBCB8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39096</c:v>
                </c:pt>
                <c:pt idx="3">
                  <c:v>39931</c:v>
                </c:pt>
                <c:pt idx="6">
                  <c:v>39441</c:v>
                </c:pt>
                <c:pt idx="9">
                  <c:v>37209</c:v>
                </c:pt>
                <c:pt idx="12">
                  <c:v>39428</c:v>
                </c:pt>
              </c:numCache>
            </c:numRef>
          </c:val>
          <c:extLst xmlns:c16r2="http://schemas.microsoft.com/office/drawing/2015/06/chart">
            <c:ext xmlns:c16="http://schemas.microsoft.com/office/drawing/2014/chart" uri="{C3380CC4-5D6E-409C-BE32-E72D297353CC}">
              <c16:uniqueId val="{0000000A-60E2-4CC1-9E23-F1D9EBBCB8A2}"/>
            </c:ext>
          </c:extLst>
        </c:ser>
        <c:dLbls>
          <c:showLegendKey val="0"/>
          <c:showVal val="0"/>
          <c:showCatName val="0"/>
          <c:showSerName val="0"/>
          <c:showPercent val="0"/>
          <c:showBubbleSize val="0"/>
        </c:dLbls>
        <c:gapWidth val="100"/>
        <c:overlap val="100"/>
        <c:axId val="727306840"/>
        <c:axId val="727308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11387</c:v>
                </c:pt>
                <c:pt idx="2">
                  <c:v>#N/A</c:v>
                </c:pt>
                <c:pt idx="3">
                  <c:v>#N/A</c:v>
                </c:pt>
                <c:pt idx="4">
                  <c:v>9751</c:v>
                </c:pt>
                <c:pt idx="5">
                  <c:v>#N/A</c:v>
                </c:pt>
                <c:pt idx="6">
                  <c:v>#N/A</c:v>
                </c:pt>
                <c:pt idx="7">
                  <c:v>7884</c:v>
                </c:pt>
                <c:pt idx="8">
                  <c:v>#N/A</c:v>
                </c:pt>
                <c:pt idx="9">
                  <c:v>#N/A</c:v>
                </c:pt>
                <c:pt idx="10">
                  <c:v>5111</c:v>
                </c:pt>
                <c:pt idx="11">
                  <c:v>#N/A</c:v>
                </c:pt>
                <c:pt idx="12">
                  <c:v>#N/A</c:v>
                </c:pt>
                <c:pt idx="13">
                  <c:v>6869</c:v>
                </c:pt>
                <c:pt idx="14">
                  <c:v>#N/A</c:v>
                </c:pt>
              </c:numCache>
            </c:numRef>
          </c:val>
          <c:smooth val="0"/>
          <c:extLst xmlns:c16r2="http://schemas.microsoft.com/office/drawing/2015/06/chart">
            <c:ext xmlns:c16="http://schemas.microsoft.com/office/drawing/2014/chart" uri="{C3380CC4-5D6E-409C-BE32-E72D297353CC}">
              <c16:uniqueId val="{0000000B-60E2-4CC1-9E23-F1D9EBBCB8A2}"/>
            </c:ext>
          </c:extLst>
        </c:ser>
        <c:dLbls>
          <c:showLegendKey val="0"/>
          <c:showVal val="0"/>
          <c:showCatName val="0"/>
          <c:showSerName val="0"/>
          <c:showPercent val="0"/>
          <c:showBubbleSize val="0"/>
        </c:dLbls>
        <c:marker val="1"/>
        <c:smooth val="0"/>
        <c:axId val="727306840"/>
        <c:axId val="727308408"/>
      </c:lineChart>
      <c:catAx>
        <c:axId val="727306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27308408"/>
        <c:crosses val="autoZero"/>
        <c:auto val="1"/>
        <c:lblAlgn val="ctr"/>
        <c:lblOffset val="100"/>
        <c:tickLblSkip val="1"/>
        <c:tickMarkSkip val="1"/>
        <c:noMultiLvlLbl val="0"/>
      </c:catAx>
      <c:valAx>
        <c:axId val="727308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7306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2615</c:v>
                </c:pt>
                <c:pt idx="1">
                  <c:v>2415</c:v>
                </c:pt>
                <c:pt idx="2">
                  <c:v>2416</c:v>
                </c:pt>
              </c:numCache>
            </c:numRef>
          </c:val>
          <c:extLst xmlns:c16r2="http://schemas.microsoft.com/office/drawing/2015/06/chart">
            <c:ext xmlns:c16="http://schemas.microsoft.com/office/drawing/2014/chart" uri="{C3380CC4-5D6E-409C-BE32-E72D297353CC}">
              <c16:uniqueId val="{00000000-FC4D-47A0-985E-9190EC9318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539</c:v>
                </c:pt>
                <c:pt idx="1">
                  <c:v>543</c:v>
                </c:pt>
                <c:pt idx="2">
                  <c:v>543</c:v>
                </c:pt>
              </c:numCache>
            </c:numRef>
          </c:val>
          <c:extLst xmlns:c16r2="http://schemas.microsoft.com/office/drawing/2015/06/chart">
            <c:ext xmlns:c16="http://schemas.microsoft.com/office/drawing/2014/chart" uri="{C3380CC4-5D6E-409C-BE32-E72D297353CC}">
              <c16:uniqueId val="{00000001-FC4D-47A0-985E-9190EC9318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1954</c:v>
                </c:pt>
                <c:pt idx="1">
                  <c:v>2358</c:v>
                </c:pt>
                <c:pt idx="2">
                  <c:v>2100</c:v>
                </c:pt>
              </c:numCache>
            </c:numRef>
          </c:val>
          <c:extLst xmlns:c16r2="http://schemas.microsoft.com/office/drawing/2015/06/chart">
            <c:ext xmlns:c16="http://schemas.microsoft.com/office/drawing/2014/chart" uri="{C3380CC4-5D6E-409C-BE32-E72D297353CC}">
              <c16:uniqueId val="{00000002-FC4D-47A0-985E-9190EC931883}"/>
            </c:ext>
          </c:extLst>
        </c:ser>
        <c:dLbls>
          <c:showLegendKey val="0"/>
          <c:showVal val="0"/>
          <c:showCatName val="0"/>
          <c:showSerName val="0"/>
          <c:showPercent val="0"/>
          <c:showBubbleSize val="0"/>
        </c:dLbls>
        <c:gapWidth val="120"/>
        <c:overlap val="100"/>
        <c:axId val="727313112"/>
        <c:axId val="727314288"/>
      </c:barChart>
      <c:catAx>
        <c:axId val="727313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27314288"/>
        <c:crosses val="autoZero"/>
        <c:auto val="1"/>
        <c:lblAlgn val="ctr"/>
        <c:lblOffset val="100"/>
        <c:tickLblSkip val="1"/>
        <c:tickMarkSkip val="1"/>
        <c:noMultiLvlLbl val="0"/>
      </c:catAx>
      <c:valAx>
        <c:axId val="727314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27313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元利償還金が減少し、少し改善傾向となっている。引き続き各種事業の見直しをして、市債の発行を抑制し、公債費の削減に努めていく。また、やむを得ず市債を発行する際は、交付税算入のある有利な市債の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事業の精査及び市債発行の抑制による市債残高の減少により、平成３０年度までは将来負担額が順調に減少していたが、令和元年度に将来負担額が増加している。これは、大型事業である庁舎建設事業や小学校空調設備整備事業等に係る市債を発行したことが主な要因である。今後も将来負担軽減のため市債の発行を抑制し、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基金全体としては、約２億６千万円の減となった。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これは、ふるさと応援基金において、約１億２千万円の積立を行った反面、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庁舎建設基金において、約３億１千万円の取り崩しを行ったことが主な要因である。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将来のため、積極的な基金積立を心がけていく。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福祉基金：多様化し、高度化する福祉に対応し、市民の福祉の向上を図るため。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ふるさと応援基金：大和郡山市を応援しようという方から広く寄附金を募り、個性豊かで活力あるまちづくりに資するため。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庁舎建設基金においては、庁舎建設事業費に充てるため、約３億１千万円の取り崩しを行い、減となった。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ふるさと応援基金においては、子ども・子育て支援事業計画策定事業費等に充てるため、約１千３百万円を取り崩した一方、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寄附金約１億２千万円の積立を行ったため、全体として増となった。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福祉基金においては、（仮称）平和認定こども園建設事業費等に充てるため、約７千５百万円を取り崩したので、減となった。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庁舎建設基金については、庁舎建設工事費の財源として活用予定である。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ふるさと応援基金については、寄附の目的に合わせた事業に活用予定である。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基金利子約８０万円を積立したことにより増となった。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安定した財政運営のため、積極的な基金積立に努める。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起債償還にかかる必要額について、適切な基金積立に努める。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85,871
85,030
42.69
35,346,690
35,010,307
222,626
18,572,453
39,428,188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南部地域に工業団地を有しているため、県市町村平均・全国市町村平均より上回っている。しかしながら、今後も地方税の徴収強化をはじめとした歳入の確保、また、各種事業の見直し及びさらなる行財政改革による歳出削減の取り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40869</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平成２６年度より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第三セクター等改革推進債の償還が始まったこと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により、数値が悪化し、類似団体平均を上回っている状況が続いている。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障害者自立支援費をはじめとする扶助費が年々増加しており厳しい状況ではあるが、人件費の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削減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市債発行を抑制し公債費を減少させるなど義務的経費の削減に引き続き</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努める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64</xdr:row>
      <xdr:rowOff>58674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091082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64</xdr:row>
      <xdr:rowOff>58674</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093012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63</xdr:row>
      <xdr:rowOff>128778</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09156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114300</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079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7874</xdr:rowOff>
    </xdr:from>
    <xdr:to>
      <xdr:col>19</xdr:col>
      <xdr:colOff>184150</xdr:colOff>
      <xdr:row>64</xdr:row>
      <xdr:rowOff>109474</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れまで積極的に各種事業経費の見直し及び</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人件費の削減に取り組んできた結果、県市町村平均・全国市町村平均よりも良好な決算額となっているが、今後も引き続き財政健全化に取り組む。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12812</xdr:rowOff>
    </xdr:from>
    <xdr:to>
      <xdr:col>23</xdr:col>
      <xdr:colOff>133350</xdr:colOff>
      <xdr:row>82</xdr:row>
      <xdr:rowOff>85779</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071712"/>
          <a:ext cx="838200" cy="7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156398</xdr:rowOff>
    </xdr:from>
    <xdr:to>
      <xdr:col>19</xdr:col>
      <xdr:colOff>133350</xdr:colOff>
      <xdr:row>82</xdr:row>
      <xdr:rowOff>12812</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043848"/>
          <a:ext cx="889000" cy="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139395</xdr:rowOff>
    </xdr:from>
    <xdr:to>
      <xdr:col>15</xdr:col>
      <xdr:colOff>82550</xdr:colOff>
      <xdr:row>81</xdr:row>
      <xdr:rowOff>156398</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026845"/>
          <a:ext cx="8890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139395</xdr:rowOff>
    </xdr:from>
    <xdr:to>
      <xdr:col>11</xdr:col>
      <xdr:colOff>31750</xdr:colOff>
      <xdr:row>82</xdr:row>
      <xdr:rowOff>15915</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1447800" y="14026845"/>
          <a:ext cx="889000" cy="4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34979</xdr:rowOff>
    </xdr:from>
    <xdr:to>
      <xdr:col>23</xdr:col>
      <xdr:colOff>184150</xdr:colOff>
      <xdr:row>82</xdr:row>
      <xdr:rowOff>136579</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0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51506</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393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133462</xdr:rowOff>
    </xdr:from>
    <xdr:to>
      <xdr:col>19</xdr:col>
      <xdr:colOff>184150</xdr:colOff>
      <xdr:row>82</xdr:row>
      <xdr:rowOff>63612</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0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73789</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78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105598</xdr:rowOff>
    </xdr:from>
    <xdr:to>
      <xdr:col>15</xdr:col>
      <xdr:colOff>133350</xdr:colOff>
      <xdr:row>82</xdr:row>
      <xdr:rowOff>35748</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39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45925</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76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88595</xdr:rowOff>
    </xdr:from>
    <xdr:to>
      <xdr:col>11</xdr:col>
      <xdr:colOff>82550</xdr:colOff>
      <xdr:row>82</xdr:row>
      <xdr:rowOff>18745</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397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28922</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74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136565</xdr:rowOff>
    </xdr:from>
    <xdr:to>
      <xdr:col>7</xdr:col>
      <xdr:colOff>31750</xdr:colOff>
      <xdr:row>82</xdr:row>
      <xdr:rowOff>66715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0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76892</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79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平成２７年４月１日付けで職務の級の格付けの見直しを実施したことの影響等から、類似団体平均より低い水準となっている。引き続き、国家公務員の給与制度に準じ給与水準の適正化の維持に努める。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84364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6179800" y="1472565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84364</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170543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7945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145341</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5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過去からの新規採用抑制の結果、類似団体平均より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。今後も、行財政改革への取</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組みと歩調を合わせながら適正な定員管理に努める。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99801</xdr:rowOff>
    </xdr:from>
    <xdr:to>
      <xdr:col>81</xdr:col>
      <xdr:colOff>44450</xdr:colOff>
      <xdr:row>60</xdr:row>
      <xdr:rowOff>133985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386801"/>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85725</xdr:rowOff>
    </xdr:from>
    <xdr:to>
      <xdr:col>77</xdr:col>
      <xdr:colOff>44450</xdr:colOff>
      <xdr:row>60</xdr:row>
      <xdr:rowOff>99801</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037272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61595</xdr:rowOff>
    </xdr:from>
    <xdr:to>
      <xdr:col>72</xdr:col>
      <xdr:colOff>203200</xdr:colOff>
      <xdr:row>60</xdr:row>
      <xdr:rowOff>85725</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3485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41487</xdr:rowOff>
    </xdr:from>
    <xdr:to>
      <xdr:col>68</xdr:col>
      <xdr:colOff>152400</xdr:colOff>
      <xdr:row>60</xdr:row>
      <xdr:rowOff>61595</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032848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83185</xdr:rowOff>
    </xdr:from>
    <xdr:to>
      <xdr:col>81</xdr:col>
      <xdr:colOff>95250</xdr:colOff>
      <xdr:row>61</xdr:row>
      <xdr:rowOff>13335</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99712</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2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49001</xdr:rowOff>
    </xdr:from>
    <xdr:to>
      <xdr:col>77</xdr:col>
      <xdr:colOff>95250</xdr:colOff>
      <xdr:row>60</xdr:row>
      <xdr:rowOff>150601</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160778</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10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10795</xdr:rowOff>
    </xdr:from>
    <xdr:to>
      <xdr:col>68</xdr:col>
      <xdr:colOff>203200</xdr:colOff>
      <xdr:row>60</xdr:row>
      <xdr:rowOff>112395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122572</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平成２６年度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より第三セクター等改革推進債の償還が始まった影響で</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。今後も市債</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の新規</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発行を抑制し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適正な管理に努める。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xmlns=""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xmlns=""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xmlns=""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28363</xdr:rowOff>
    </xdr:from>
    <xdr:to>
      <xdr:col>81</xdr:col>
      <xdr:colOff>44450</xdr:colOff>
      <xdr:row>44</xdr:row>
      <xdr:rowOff>52494</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6179800" y="75721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a:extLst>
            <a:ext uri="{FF2B5EF4-FFF2-40B4-BE49-F238E27FC236}">
              <a16:creationId xmlns:a16="http://schemas.microsoft.com/office/drawing/2014/main" xmlns="" id="{00000000-0008-0000-0300-00007C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52494</xdr:rowOff>
    </xdr:from>
    <xdr:to>
      <xdr:col>77</xdr:col>
      <xdr:colOff>44450</xdr:colOff>
      <xdr:row>44</xdr:row>
      <xdr:rowOff>60537</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5290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52494</xdr:rowOff>
    </xdr:from>
    <xdr:to>
      <xdr:col>72</xdr:col>
      <xdr:colOff>203200</xdr:colOff>
      <xdr:row>44</xdr:row>
      <xdr:rowOff>60537</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4401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52494</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3512800" y="751586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149013</xdr:rowOff>
    </xdr:from>
    <xdr:to>
      <xdr:col>81</xdr:col>
      <xdr:colOff>95250</xdr:colOff>
      <xdr:row>44</xdr:row>
      <xdr:rowOff>79163</xdr:rowOff>
    </xdr:to>
    <xdr:sp macro="" textlink="">
      <xdr:nvSpPr>
        <xdr:cNvPr id="398" name="楕円 397">
          <a:extLst>
            <a:ext uri="{FF2B5EF4-FFF2-40B4-BE49-F238E27FC236}">
              <a16:creationId xmlns:a16="http://schemas.microsoft.com/office/drawing/2014/main" xmlns="" id="{00000000-0008-0000-0300-00008E010000}"/>
            </a:ext>
          </a:extLst>
        </xdr:cNvPr>
        <xdr:cNvSpPr/>
      </xdr:nvSpPr>
      <xdr:spPr>
        <a:xfrm>
          <a:off x="16967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121090</xdr:rowOff>
    </xdr:from>
    <xdr:ext cx="762000" cy="259045"/>
    <xdr:sp macro="" textlink="">
      <xdr:nvSpPr>
        <xdr:cNvPr id="399" name="公債費負担の状況該当値テキスト">
          <a:extLst>
            <a:ext uri="{FF2B5EF4-FFF2-40B4-BE49-F238E27FC236}">
              <a16:creationId xmlns:a16="http://schemas.microsoft.com/office/drawing/2014/main" xmlns="" id="{00000000-0008-0000-0300-00008F010000}"/>
            </a:ext>
          </a:extLst>
        </xdr:cNvPr>
        <xdr:cNvSpPr txBox="1"/>
      </xdr:nvSpPr>
      <xdr:spPr>
        <a:xfrm>
          <a:off x="17106900" y="74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1694</xdr:rowOff>
    </xdr:from>
    <xdr:to>
      <xdr:col>77</xdr:col>
      <xdr:colOff>95250</xdr:colOff>
      <xdr:row>44</xdr:row>
      <xdr:rowOff>103294</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129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88071</xdr:rowOff>
    </xdr:from>
    <xdr:ext cx="7366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798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9737</xdr:rowOff>
    </xdr:from>
    <xdr:to>
      <xdr:col>73</xdr:col>
      <xdr:colOff>44450</xdr:colOff>
      <xdr:row>44</xdr:row>
      <xdr:rowOff>111337</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5240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96114</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909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1694</xdr:rowOff>
    </xdr:from>
    <xdr:to>
      <xdr:col>68</xdr:col>
      <xdr:colOff>203200</xdr:colOff>
      <xdr:row>44</xdr:row>
      <xdr:rowOff>103294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4351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88071</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020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将来負担額について、比率が増加した。主な要因としては、庁舎建設事業及び小学校空調設備整備事業等に係る地方債の発行による地方債現在高の増があげられる。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実施</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適正化を図り、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後世への負担を軽減するべく財政の健全化に努める。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xmlns=""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xmlns=""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xmlns=""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15799</xdr:rowOff>
    </xdr:from>
    <xdr:to>
      <xdr:col>81</xdr:col>
      <xdr:colOff>44450</xdr:colOff>
      <xdr:row>16</xdr:row>
      <xdr:rowOff>116180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179800" y="2758999"/>
          <a:ext cx="838200" cy="10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a:extLst>
            <a:ext uri="{FF2B5EF4-FFF2-40B4-BE49-F238E27FC236}">
              <a16:creationId xmlns:a16="http://schemas.microsoft.com/office/drawing/2014/main" xmlns="" id="{00000000-0008-0000-0300-0000B8010000}"/>
            </a:ext>
          </a:extLst>
        </xdr:cNvPr>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15799</xdr:rowOff>
    </xdr:from>
    <xdr:to>
      <xdr:col>77</xdr:col>
      <xdr:colOff>44450</xdr:colOff>
      <xdr:row>17</xdr:row>
      <xdr:rowOff>12294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5290800" y="2758999"/>
          <a:ext cx="889000" cy="1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12294</xdr:rowOff>
    </xdr:from>
    <xdr:to>
      <xdr:col>72</xdr:col>
      <xdr:colOff>203200</xdr:colOff>
      <xdr:row>17</xdr:row>
      <xdr:rowOff>131978</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4401800" y="2926944"/>
          <a:ext cx="889000" cy="1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131978</xdr:rowOff>
    </xdr:from>
    <xdr:to>
      <xdr:col>68</xdr:col>
      <xdr:colOff>152400</xdr:colOff>
      <xdr:row>18</xdr:row>
      <xdr:rowOff>55118</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3512800" y="3046628"/>
          <a:ext cx="8890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65380</xdr:rowOff>
    </xdr:from>
    <xdr:to>
      <xdr:col>81</xdr:col>
      <xdr:colOff>95250</xdr:colOff>
      <xdr:row>16</xdr:row>
      <xdr:rowOff>166980</xdr:rowOff>
    </xdr:to>
    <xdr:sp macro="" textlink="">
      <xdr:nvSpPr>
        <xdr:cNvPr id="458" name="楕円 457">
          <a:extLst>
            <a:ext uri="{FF2B5EF4-FFF2-40B4-BE49-F238E27FC236}">
              <a16:creationId xmlns:a16="http://schemas.microsoft.com/office/drawing/2014/main" xmlns="" id="{00000000-0008-0000-0300-0000CA010000}"/>
            </a:ext>
          </a:extLst>
        </xdr:cNvPr>
        <xdr:cNvSpPr/>
      </xdr:nvSpPr>
      <xdr:spPr>
        <a:xfrm>
          <a:off x="16967200" y="28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37457</xdr:rowOff>
    </xdr:from>
    <xdr:ext cx="762000" cy="259045"/>
    <xdr:sp macro="" textlink="">
      <xdr:nvSpPr>
        <xdr:cNvPr id="459" name="将来負担の状況該当値テキスト">
          <a:extLst>
            <a:ext uri="{FF2B5EF4-FFF2-40B4-BE49-F238E27FC236}">
              <a16:creationId xmlns:a16="http://schemas.microsoft.com/office/drawing/2014/main" xmlns="" id="{00000000-0008-0000-0300-0000CB010000}"/>
            </a:ext>
          </a:extLst>
        </xdr:cNvPr>
        <xdr:cNvSpPr txBox="1"/>
      </xdr:nvSpPr>
      <xdr:spPr>
        <a:xfrm>
          <a:off x="17106900" y="27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136449</xdr:rowOff>
    </xdr:from>
    <xdr:to>
      <xdr:col>77</xdr:col>
      <xdr:colOff>95250</xdr:colOff>
      <xdr:row>16</xdr:row>
      <xdr:rowOff>66599</xdr:rowOff>
    </xdr:to>
    <xdr:sp macro="" textlink="">
      <xdr:nvSpPr>
        <xdr:cNvPr id="460" name="楕円 459">
          <a:extLst>
            <a:ext uri="{FF2B5EF4-FFF2-40B4-BE49-F238E27FC236}">
              <a16:creationId xmlns:a16="http://schemas.microsoft.com/office/drawing/2014/main" xmlns="" id="{00000000-0008-0000-0300-0000CC010000}"/>
            </a:ext>
          </a:extLst>
        </xdr:cNvPr>
        <xdr:cNvSpPr/>
      </xdr:nvSpPr>
      <xdr:spPr>
        <a:xfrm>
          <a:off x="16129000" y="2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51376</xdr:rowOff>
    </xdr:from>
    <xdr:ext cx="7366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798800" y="279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132944</xdr:rowOff>
    </xdr:from>
    <xdr:to>
      <xdr:col>73</xdr:col>
      <xdr:colOff>44450</xdr:colOff>
      <xdr:row>17</xdr:row>
      <xdr:rowOff>63094</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52400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47871</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909800" y="29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81178</xdr:rowOff>
    </xdr:from>
    <xdr:to>
      <xdr:col>68</xdr:col>
      <xdr:colOff>203200</xdr:colOff>
      <xdr:row>18</xdr:row>
      <xdr:rowOff>11328</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4351000" y="299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167555</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020800" y="308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4318</xdr:rowOff>
    </xdr:from>
    <xdr:to>
      <xdr:col>64</xdr:col>
      <xdr:colOff>152400</xdr:colOff>
      <xdr:row>18</xdr:row>
      <xdr:rowOff>105918</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3462000" y="30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90695</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3131800" y="317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85,871
85,030
42.69
35,346,690
35,010,307
222,626
18,572,453
39,428,188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人件費に係る経常収支比率が類似団体平均及び全国平均と比べ低い数値となっ</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ている。主な要因としては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平成２７年４月１日付けで職務の級の格付けの見直しを実施したこと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があげられる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今後とも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適正な定員管理を通して人件費の削減に努める。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184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215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に係る経常収支比率が類似団体平均と比べ</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高い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数値となっている。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数値が上昇している要因としては、平成３０年度より清掃センター長期包括委託が始まったことにより、委託料（物件費）が増加したことがあげられる。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積極的に契約内容を見直すなど、経常的な経費の削減に努める。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18</xdr:row>
      <xdr:rowOff>148771</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31913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18</xdr:row>
      <xdr:rowOff>105229</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30389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18</xdr:row>
      <xdr:rowOff>18143</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3038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18</xdr:row>
      <xdr:rowOff>18143</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3038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97971</xdr:rowOff>
    </xdr:from>
    <xdr:to>
      <xdr:col>82</xdr:col>
      <xdr:colOff>158750</xdr:colOff>
      <xdr:row>19</xdr:row>
      <xdr:rowOff>28122</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70048</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54429</xdr:rowOff>
    </xdr:from>
    <xdr:to>
      <xdr:col>78</xdr:col>
      <xdr:colOff>120650</xdr:colOff>
      <xdr:row>18</xdr:row>
      <xdr:rowOff>156029</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奈良県平均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要因は、生活保護費や障害者自立支援給付費が高い水準で推移しているためと考える。今後も各費目の精査・管理を行うとともに給付の適正化に努める。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58420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613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66040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098800" y="961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56</xdr:row>
      <xdr:rowOff>66040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5453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161290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flipV="1">
          <a:off x="1320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xdr:rowOff>
    </xdr:from>
    <xdr:to>
      <xdr:col>15</xdr:col>
      <xdr:colOff>149225</xdr:colOff>
      <xdr:row>56</xdr:row>
      <xdr:rowOff>116840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101617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官・学共同研究プロジェクトによる公共施設マネジメントやファシリティマネジメント実践の成果として、その他に係る経常収支比率が類似団体平均を下回っている。今後も公共施設の老朽化への対応、また、その利活用などあらゆる側面から検討を重ね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96520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697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96520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64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43180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629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27940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568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下回っている。数値が減少している主な要因としては、国営大和紀伊平野土地改良事業負担金がなくなったことがあげられる。今後も補助金及び負担金の見直しや廃止に取り組み、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xmlns=""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xmlns=""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xmlns=""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51889</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5671800" y="618490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a:extLst>
            <a:ext uri="{FF2B5EF4-FFF2-40B4-BE49-F238E27FC236}">
              <a16:creationId xmlns:a16="http://schemas.microsoft.com/office/drawing/2014/main" xmlns="" id="{00000000-0008-0000-0400-00003A010000}"/>
            </a:ext>
          </a:extLst>
        </xdr:cNvPr>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38826</xdr:rowOff>
    </xdr:from>
    <xdr:to>
      <xdr:col>78</xdr:col>
      <xdr:colOff>69850</xdr:colOff>
      <xdr:row>36</xdr:row>
      <xdr:rowOff>51889</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4782800" y="621102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32294</xdr:rowOff>
    </xdr:from>
    <xdr:to>
      <xdr:col>73</xdr:col>
      <xdr:colOff>180975</xdr:colOff>
      <xdr:row>36</xdr:row>
      <xdr:rowOff>38826</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a:off x="13893800" y="62044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32294</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a:off x="13004800" y="61849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a:extLst>
            <a:ext uri="{FF2B5EF4-FFF2-40B4-BE49-F238E27FC236}">
              <a16:creationId xmlns:a16="http://schemas.microsoft.com/office/drawing/2014/main" xmlns="" id="{00000000-0008-0000-0400-000045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3" name="補助費等該当値テキスト">
          <a:extLst>
            <a:ext uri="{FF2B5EF4-FFF2-40B4-BE49-F238E27FC236}">
              <a16:creationId xmlns:a16="http://schemas.microsoft.com/office/drawing/2014/main" xmlns="" id="{00000000-0008-0000-0400-00004D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1089</xdr:rowOff>
    </xdr:from>
    <xdr:to>
      <xdr:col>78</xdr:col>
      <xdr:colOff>120650</xdr:colOff>
      <xdr:row>36</xdr:row>
      <xdr:rowOff>102689</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5621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112866</xdr:rowOff>
    </xdr:from>
    <xdr:ext cx="7366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5290800" y="5942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159476</xdr:rowOff>
    </xdr:from>
    <xdr:to>
      <xdr:col>74</xdr:col>
      <xdr:colOff>31750</xdr:colOff>
      <xdr:row>36</xdr:row>
      <xdr:rowOff>89626</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4732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99803</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4401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152944</xdr:rowOff>
    </xdr:from>
    <xdr:to>
      <xdr:col>69</xdr:col>
      <xdr:colOff>142875</xdr:colOff>
      <xdr:row>36</xdr:row>
      <xdr:rowOff>83094</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3843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0" name="楕円 339">
          <a:extLst>
            <a:ext uri="{FF2B5EF4-FFF2-40B4-BE49-F238E27FC236}">
              <a16:creationId xmlns:a16="http://schemas.microsoft.com/office/drawing/2014/main" xmlns="" id="{00000000-0008-0000-0400-000054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費に係る経常収支比率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。この主な要因としては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、平成２６年度より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第三セクター等改革推進債の償還が始まったことがあげられる。今後は市債発行額を極力抑制し、公債費の削減に努める。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xmlns=""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xmlns=""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xmlns=""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81280</xdr:rowOff>
    </xdr:from>
    <xdr:to>
      <xdr:col>24</xdr:col>
      <xdr:colOff>25400</xdr:colOff>
      <xdr:row>81</xdr:row>
      <xdr:rowOff>39370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987800" y="137972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a:extLst>
            <a:ext uri="{FF2B5EF4-FFF2-40B4-BE49-F238E27FC236}">
              <a16:creationId xmlns:a16="http://schemas.microsoft.com/office/drawing/2014/main" xmlns="" id="{00000000-0008-0000-0400-000077010000}"/>
            </a:ext>
          </a:extLst>
        </xdr:cNvPr>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39370</xdr:rowOff>
    </xdr:from>
    <xdr:to>
      <xdr:col>19</xdr:col>
      <xdr:colOff>187325</xdr:colOff>
      <xdr:row>81</xdr:row>
      <xdr:rowOff>62230</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3098800" y="1392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62230</xdr:rowOff>
    </xdr:from>
    <xdr:to>
      <xdr:col>15</xdr:col>
      <xdr:colOff>98425</xdr:colOff>
      <xdr:row>81</xdr:row>
      <xdr:rowOff>92711</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2209800" y="13949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31750</xdr:rowOff>
    </xdr:from>
    <xdr:to>
      <xdr:col>11</xdr:col>
      <xdr:colOff>9525</xdr:colOff>
      <xdr:row>81</xdr:row>
      <xdr:rowOff>92711</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a:off x="1320800" y="139192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30480</xdr:rowOff>
    </xdr:from>
    <xdr:to>
      <xdr:col>24</xdr:col>
      <xdr:colOff>76200</xdr:colOff>
      <xdr:row>80</xdr:row>
      <xdr:rowOff>132080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4775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2557</xdr:rowOff>
    </xdr:from>
    <xdr:ext cx="762000" cy="259045"/>
    <xdr:sp macro="" textlink="">
      <xdr:nvSpPr>
        <xdr:cNvPr id="394" name="公債費該当値テキスト">
          <a:extLst>
            <a:ext uri="{FF2B5EF4-FFF2-40B4-BE49-F238E27FC236}">
              <a16:creationId xmlns:a16="http://schemas.microsoft.com/office/drawing/2014/main" xmlns="" id="{00000000-0008-0000-0400-00008A010000}"/>
            </a:ext>
          </a:extLst>
        </xdr:cNvPr>
        <xdr:cNvSpPr txBox="1"/>
      </xdr:nvSpPr>
      <xdr:spPr>
        <a:xfrm>
          <a:off x="49149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160020</xdr:rowOff>
    </xdr:from>
    <xdr:to>
      <xdr:col>20</xdr:col>
      <xdr:colOff>38100</xdr:colOff>
      <xdr:row>81</xdr:row>
      <xdr:rowOff>90170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937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74947</xdr:rowOff>
    </xdr:from>
    <xdr:ext cx="7366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3606800" y="1396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11430</xdr:rowOff>
    </xdr:from>
    <xdr:to>
      <xdr:col>15</xdr:col>
      <xdr:colOff>149225</xdr:colOff>
      <xdr:row>81</xdr:row>
      <xdr:rowOff>113030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3048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97807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2717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41911</xdr:rowOff>
    </xdr:from>
    <xdr:to>
      <xdr:col>11</xdr:col>
      <xdr:colOff>60325</xdr:colOff>
      <xdr:row>81</xdr:row>
      <xdr:rowOff>143511</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2159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128288</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828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401" name="楕円 400">
          <a:extLst>
            <a:ext uri="{FF2B5EF4-FFF2-40B4-BE49-F238E27FC236}">
              <a16:creationId xmlns:a16="http://schemas.microsoft.com/office/drawing/2014/main" xmlns="" id="{00000000-0008-0000-0400-000091010000}"/>
            </a:ext>
          </a:extLst>
        </xdr:cNvPr>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67327</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類似団体平均を下回っている状況である。その要因は、人件費、扶助費、補助費等、その他の項目において良好な数値を示しているためと考えられる。今後も各経費の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xmlns=""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xmlns=""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xmlns=""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129287</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5671800" y="132943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4" name="公債費以外平均値テキスト">
          <a:extLst>
            <a:ext uri="{FF2B5EF4-FFF2-40B4-BE49-F238E27FC236}">
              <a16:creationId xmlns:a16="http://schemas.microsoft.com/office/drawing/2014/main" xmlns="" id="{00000000-0008-0000-0400-0000B2010000}"/>
            </a:ext>
          </a:extLst>
        </xdr:cNvPr>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129287</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4782800" y="13221208"/>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19558</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a:off x="13893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159004</xdr:rowOff>
    </xdr:to>
    <xdr:cxnSp macro="">
      <xdr:nvCxnSpPr>
        <xdr:cNvPr id="442" name="直線コネクタ 441">
          <a:extLst>
            <a:ext uri="{FF2B5EF4-FFF2-40B4-BE49-F238E27FC236}">
              <a16:creationId xmlns:a16="http://schemas.microsoft.com/office/drawing/2014/main" xmlns="" id="{00000000-0008-0000-0400-0000BA010000}"/>
            </a:ext>
          </a:extLst>
        </xdr:cNvPr>
        <xdr:cNvCxnSpPr/>
      </xdr:nvCxnSpPr>
      <xdr:spPr>
        <a:xfrm>
          <a:off x="13004800" y="131114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53" name="公債費以外該当値テキスト">
          <a:extLst>
            <a:ext uri="{FF2B5EF4-FFF2-40B4-BE49-F238E27FC236}">
              <a16:creationId xmlns:a16="http://schemas.microsoft.com/office/drawing/2014/main" xmlns="" id="{00000000-0008-0000-0400-0000C5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18814</xdr:rowOff>
    </xdr:from>
    <xdr:ext cx="7366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5290800" y="1304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48531</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60" name="楕円 459">
          <a:extLst>
            <a:ext uri="{FF2B5EF4-FFF2-40B4-BE49-F238E27FC236}">
              <a16:creationId xmlns:a16="http://schemas.microsoft.com/office/drawing/2014/main" xmlns="" id="{00000000-0008-0000-0400-0000CC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61" name="テキスト ボックス 460">
          <a:extLst>
            <a:ext uri="{FF2B5EF4-FFF2-40B4-BE49-F238E27FC236}">
              <a16:creationId xmlns:a16="http://schemas.microsoft.com/office/drawing/2014/main" xmlns="" id="{00000000-0008-0000-0400-0000CD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82937</xdr:rowOff>
    </xdr:from>
    <xdr:to>
      <xdr:col>29</xdr:col>
      <xdr:colOff>127000</xdr:colOff>
      <xdr:row>17</xdr:row>
      <xdr:rowOff>91624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3045212"/>
          <a:ext cx="6477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82937</xdr:rowOff>
    </xdr:from>
    <xdr:to>
      <xdr:col>26</xdr:col>
      <xdr:colOff>50800</xdr:colOff>
      <xdr:row>17</xdr:row>
      <xdr:rowOff>94082</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045212"/>
          <a:ext cx="698500" cy="1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94082</xdr:rowOff>
    </xdr:from>
    <xdr:to>
      <xdr:col>22</xdr:col>
      <xdr:colOff>114300</xdr:colOff>
      <xdr:row>17</xdr:row>
      <xdr:rowOff>106959</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056357"/>
          <a:ext cx="698500" cy="1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103245</xdr:rowOff>
    </xdr:from>
    <xdr:to>
      <xdr:col>18</xdr:col>
      <xdr:colOff>177800</xdr:colOff>
      <xdr:row>17</xdr:row>
      <xdr:rowOff>106959</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a:off x="2908300" y="3065520"/>
          <a:ext cx="698500" cy="3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40824</xdr:rowOff>
    </xdr:from>
    <xdr:to>
      <xdr:col>29</xdr:col>
      <xdr:colOff>177800</xdr:colOff>
      <xdr:row>17</xdr:row>
      <xdr:rowOff>142424</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003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12901</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97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32137</xdr:rowOff>
    </xdr:from>
    <xdr:to>
      <xdr:col>26</xdr:col>
      <xdr:colOff>101600</xdr:colOff>
      <xdr:row>17</xdr:row>
      <xdr:rowOff>133737</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99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118514</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08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43282</xdr:rowOff>
    </xdr:from>
    <xdr:to>
      <xdr:col>22</xdr:col>
      <xdr:colOff>165100</xdr:colOff>
      <xdr:row>17</xdr:row>
      <xdr:rowOff>144882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005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129659</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09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56159</xdr:rowOff>
    </xdr:from>
    <xdr:to>
      <xdr:col>19</xdr:col>
      <xdr:colOff>38100</xdr:colOff>
      <xdr:row>17</xdr:row>
      <xdr:rowOff>157759</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01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142536</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10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52445</xdr:rowOff>
    </xdr:from>
    <xdr:to>
      <xdr:col>15</xdr:col>
      <xdr:colOff>101600</xdr:colOff>
      <xdr:row>17</xdr:row>
      <xdr:rowOff>154045</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01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138822</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253024</xdr:rowOff>
    </xdr:from>
    <xdr:to>
      <xdr:col>29</xdr:col>
      <xdr:colOff>127000</xdr:colOff>
      <xdr:row>34</xdr:row>
      <xdr:rowOff>322943</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003800" y="6520474"/>
          <a:ext cx="647700" cy="69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234279</xdr:rowOff>
    </xdr:from>
    <xdr:to>
      <xdr:col>26</xdr:col>
      <xdr:colOff>50800</xdr:colOff>
      <xdr:row>34</xdr:row>
      <xdr:rowOff>253024</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6501729"/>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234279</xdr:rowOff>
    </xdr:from>
    <xdr:to>
      <xdr:col>22</xdr:col>
      <xdr:colOff>114300</xdr:colOff>
      <xdr:row>34</xdr:row>
      <xdr:rowOff>295543</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6501729"/>
          <a:ext cx="698500" cy="61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262951</xdr:rowOff>
    </xdr:from>
    <xdr:to>
      <xdr:col>18</xdr:col>
      <xdr:colOff>177800</xdr:colOff>
      <xdr:row>34</xdr:row>
      <xdr:rowOff>295543</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6530401"/>
          <a:ext cx="698500" cy="3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272143</xdr:rowOff>
    </xdr:from>
    <xdr:to>
      <xdr:col>29</xdr:col>
      <xdr:colOff>177800</xdr:colOff>
      <xdr:row>35</xdr:row>
      <xdr:rowOff>30843</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53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117220</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38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202224</xdr:rowOff>
    </xdr:from>
    <xdr:to>
      <xdr:col>26</xdr:col>
      <xdr:colOff>101600</xdr:colOff>
      <xdr:row>34</xdr:row>
      <xdr:rowOff>303824</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469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314001</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238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183479</xdr:rowOff>
    </xdr:from>
    <xdr:to>
      <xdr:col>22</xdr:col>
      <xdr:colOff>165100</xdr:colOff>
      <xdr:row>34</xdr:row>
      <xdr:rowOff>285079</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45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295256</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21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244743</xdr:rowOff>
    </xdr:from>
    <xdr:to>
      <xdr:col>19</xdr:col>
      <xdr:colOff>38100</xdr:colOff>
      <xdr:row>35</xdr:row>
      <xdr:rowOff>3443</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51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13621</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28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212152</xdr:rowOff>
    </xdr:from>
    <xdr:to>
      <xdr:col>15</xdr:col>
      <xdr:colOff>101600</xdr:colOff>
      <xdr:row>34</xdr:row>
      <xdr:rowOff>313751</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47960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323929</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24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85,871
85,030
42.69
35,346,690
35,010,307
222,626
18,572,453
39,428,188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142367</xdr:rowOff>
    </xdr:from>
    <xdr:to>
      <xdr:col>24</xdr:col>
      <xdr:colOff>63500</xdr:colOff>
      <xdr:row>37</xdr:row>
      <xdr:rowOff>157302</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486017"/>
          <a:ext cx="8382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142367</xdr:rowOff>
    </xdr:from>
    <xdr:to>
      <xdr:col>19</xdr:col>
      <xdr:colOff>177800</xdr:colOff>
      <xdr:row>37</xdr:row>
      <xdr:rowOff>145129</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486017"/>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145129</xdr:rowOff>
    </xdr:from>
    <xdr:to>
      <xdr:col>15</xdr:col>
      <xdr:colOff>50800</xdr:colOff>
      <xdr:row>37</xdr:row>
      <xdr:rowOff>171038</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488779"/>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154787</xdr:rowOff>
    </xdr:from>
    <xdr:to>
      <xdr:col>10</xdr:col>
      <xdr:colOff>114300</xdr:colOff>
      <xdr:row>37</xdr:row>
      <xdr:rowOff>171038</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498437"/>
          <a:ext cx="889000" cy="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106502</xdr:rowOff>
    </xdr:from>
    <xdr:to>
      <xdr:col>24</xdr:col>
      <xdr:colOff>114300</xdr:colOff>
      <xdr:row>38</xdr:row>
      <xdr:rowOff>36652</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84929</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91567</xdr:rowOff>
    </xdr:from>
    <xdr:to>
      <xdr:col>20</xdr:col>
      <xdr:colOff>38100</xdr:colOff>
      <xdr:row>38</xdr:row>
      <xdr:rowOff>21717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12844</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94329</xdr:rowOff>
    </xdr:from>
    <xdr:to>
      <xdr:col>15</xdr:col>
      <xdr:colOff>101600</xdr:colOff>
      <xdr:row>38</xdr:row>
      <xdr:rowOff>24479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4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15606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120237</xdr:rowOff>
    </xdr:from>
    <xdr:to>
      <xdr:col>10</xdr:col>
      <xdr:colOff>165100</xdr:colOff>
      <xdr:row>38</xdr:row>
      <xdr:rowOff>50388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463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41515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103987</xdr:rowOff>
    </xdr:from>
    <xdr:to>
      <xdr:col>6</xdr:col>
      <xdr:colOff>38100</xdr:colOff>
      <xdr:row>38</xdr:row>
      <xdr:rowOff>34137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25264</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54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119269</xdr:rowOff>
    </xdr:from>
    <xdr:to>
      <xdr:col>24</xdr:col>
      <xdr:colOff>63500</xdr:colOff>
      <xdr:row>56</xdr:row>
      <xdr:rowOff>76264</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549019"/>
          <a:ext cx="838200" cy="1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76264</xdr:rowOff>
    </xdr:from>
    <xdr:to>
      <xdr:col>19</xdr:col>
      <xdr:colOff>177800</xdr:colOff>
      <xdr:row>56</xdr:row>
      <xdr:rowOff>124098</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677464"/>
          <a:ext cx="8890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118183</xdr:rowOff>
    </xdr:from>
    <xdr:to>
      <xdr:col>15</xdr:col>
      <xdr:colOff>50800</xdr:colOff>
      <xdr:row>56</xdr:row>
      <xdr:rowOff>124098</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a:off x="2019300" y="9719383"/>
          <a:ext cx="8890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47860</xdr:rowOff>
    </xdr:from>
    <xdr:to>
      <xdr:col>10</xdr:col>
      <xdr:colOff>114300</xdr:colOff>
      <xdr:row>56</xdr:row>
      <xdr:rowOff>118183</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a:off x="1130300" y="9649060"/>
          <a:ext cx="889000" cy="7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68469</xdr:rowOff>
    </xdr:from>
    <xdr:to>
      <xdr:col>24</xdr:col>
      <xdr:colOff>114300</xdr:colOff>
      <xdr:row>55</xdr:row>
      <xdr:rowOff>170069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49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91346</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34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25464</xdr:rowOff>
    </xdr:from>
    <xdr:to>
      <xdr:col>20</xdr:col>
      <xdr:colOff>38100</xdr:colOff>
      <xdr:row>56</xdr:row>
      <xdr:rowOff>127064</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62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118191</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71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73298</xdr:rowOff>
    </xdr:from>
    <xdr:to>
      <xdr:col>15</xdr:col>
      <xdr:colOff>101600</xdr:colOff>
      <xdr:row>57</xdr:row>
      <xdr:rowOff>3448</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6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166025</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7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67383</xdr:rowOff>
    </xdr:from>
    <xdr:to>
      <xdr:col>10</xdr:col>
      <xdr:colOff>165100</xdr:colOff>
      <xdr:row>56</xdr:row>
      <xdr:rowOff>168983</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6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160110</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76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168510</xdr:rowOff>
    </xdr:from>
    <xdr:to>
      <xdr:col>6</xdr:col>
      <xdr:colOff>38100</xdr:colOff>
      <xdr:row>56</xdr:row>
      <xdr:rowOff>98660</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5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115187</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3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65405</xdr:rowOff>
    </xdr:from>
    <xdr:to>
      <xdr:col>24</xdr:col>
      <xdr:colOff>63500</xdr:colOff>
      <xdr:row>78</xdr:row>
      <xdr:rowOff>71258</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3797300" y="13438505"/>
          <a:ext cx="8382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47072</xdr:rowOff>
    </xdr:from>
    <xdr:to>
      <xdr:col>19</xdr:col>
      <xdr:colOff>177800</xdr:colOff>
      <xdr:row>78</xdr:row>
      <xdr:rowOff>65405</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908300" y="13420172"/>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47072</xdr:rowOff>
    </xdr:from>
    <xdr:to>
      <xdr:col>15</xdr:col>
      <xdr:colOff>50800</xdr:colOff>
      <xdr:row>78</xdr:row>
      <xdr:rowOff>69475</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2019300" y="13420172"/>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60238</xdr:rowOff>
    </xdr:from>
    <xdr:to>
      <xdr:col>10</xdr:col>
      <xdr:colOff>114300</xdr:colOff>
      <xdr:row>78</xdr:row>
      <xdr:rowOff>69475</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433338"/>
          <a:ext cx="8890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20458</xdr:rowOff>
    </xdr:from>
    <xdr:to>
      <xdr:col>24</xdr:col>
      <xdr:colOff>114300</xdr:colOff>
      <xdr:row>78</xdr:row>
      <xdr:rowOff>122058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106835</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30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14605</xdr:rowOff>
    </xdr:from>
    <xdr:to>
      <xdr:col>20</xdr:col>
      <xdr:colOff>38100</xdr:colOff>
      <xdr:row>78</xdr:row>
      <xdr:rowOff>116205</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107332</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167722</xdr:rowOff>
    </xdr:from>
    <xdr:to>
      <xdr:col>15</xdr:col>
      <xdr:colOff>101600</xdr:colOff>
      <xdr:row>78</xdr:row>
      <xdr:rowOff>97872</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88999</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4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18675</xdr:rowOff>
    </xdr:from>
    <xdr:to>
      <xdr:col>10</xdr:col>
      <xdr:colOff>165100</xdr:colOff>
      <xdr:row>78</xdr:row>
      <xdr:rowOff>120275</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111402</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4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9438</xdr:rowOff>
    </xdr:from>
    <xdr:to>
      <xdr:col>6</xdr:col>
      <xdr:colOff>38100</xdr:colOff>
      <xdr:row>78</xdr:row>
      <xdr:rowOff>111038</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3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102165</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4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121310</xdr:rowOff>
    </xdr:from>
    <xdr:to>
      <xdr:col>24</xdr:col>
      <xdr:colOff>63500</xdr:colOff>
      <xdr:row>96</xdr:row>
      <xdr:rowOff>169317</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3797300" y="16580510"/>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148717</xdr:rowOff>
    </xdr:from>
    <xdr:to>
      <xdr:col>19</xdr:col>
      <xdr:colOff>177800</xdr:colOff>
      <xdr:row>96</xdr:row>
      <xdr:rowOff>169317</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2908300" y="16607917"/>
          <a:ext cx="8890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148717</xdr:rowOff>
    </xdr:from>
    <xdr:to>
      <xdr:col>15</xdr:col>
      <xdr:colOff>50800</xdr:colOff>
      <xdr:row>97</xdr:row>
      <xdr:rowOff>9894</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019300" y="16607917"/>
          <a:ext cx="889000" cy="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9894</xdr:rowOff>
    </xdr:from>
    <xdr:to>
      <xdr:col>10</xdr:col>
      <xdr:colOff>114300</xdr:colOff>
      <xdr:row>97</xdr:row>
      <xdr:rowOff>65112</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640544"/>
          <a:ext cx="889000" cy="5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70510</xdr:rowOff>
    </xdr:from>
    <xdr:to>
      <xdr:col>24</xdr:col>
      <xdr:colOff>114300</xdr:colOff>
      <xdr:row>97</xdr:row>
      <xdr:rowOff>660</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5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48937</xdr:rowOff>
    </xdr:from>
    <xdr:ext cx="534377"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50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118517</xdr:rowOff>
    </xdr:from>
    <xdr:to>
      <xdr:col>20</xdr:col>
      <xdr:colOff>38100</xdr:colOff>
      <xdr:row>97</xdr:row>
      <xdr:rowOff>48667</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5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39794</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530111" y="166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97917</xdr:rowOff>
    </xdr:from>
    <xdr:to>
      <xdr:col>15</xdr:col>
      <xdr:colOff>101600</xdr:colOff>
      <xdr:row>97</xdr:row>
      <xdr:rowOff>28067</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5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44594</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3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130544</xdr:rowOff>
    </xdr:from>
    <xdr:to>
      <xdr:col>10</xdr:col>
      <xdr:colOff>165100</xdr:colOff>
      <xdr:row>97</xdr:row>
      <xdr:rowOff>60694</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5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77221</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3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14312</xdr:rowOff>
    </xdr:from>
    <xdr:to>
      <xdr:col>6</xdr:col>
      <xdr:colOff>38100</xdr:colOff>
      <xdr:row>97</xdr:row>
      <xdr:rowOff>115912</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64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107039</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73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xmlns=""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a:extLst>
            <a:ext uri="{FF2B5EF4-FFF2-40B4-BE49-F238E27FC236}">
              <a16:creationId xmlns:a16="http://schemas.microsoft.com/office/drawing/2014/main" xmlns="" id="{00000000-0008-0000-0600-000025010000}"/>
            </a:ext>
          </a:extLst>
        </xdr:cNvPr>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a:extLst>
            <a:ext uri="{FF2B5EF4-FFF2-40B4-BE49-F238E27FC236}">
              <a16:creationId xmlns:a16="http://schemas.microsoft.com/office/drawing/2014/main" xmlns="" id="{00000000-0008-0000-0600-000027010000}"/>
            </a:ext>
          </a:extLst>
        </xdr:cNvPr>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100995</xdr:rowOff>
    </xdr:from>
    <xdr:to>
      <xdr:col>55</xdr:col>
      <xdr:colOff>0</xdr:colOff>
      <xdr:row>37</xdr:row>
      <xdr:rowOff>126998</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9639300" y="6444645"/>
          <a:ext cx="8382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a:extLst>
            <a:ext uri="{FF2B5EF4-FFF2-40B4-BE49-F238E27FC236}">
              <a16:creationId xmlns:a16="http://schemas.microsoft.com/office/drawing/2014/main" xmlns="" id="{00000000-0008-0000-0600-00002A010000}"/>
            </a:ext>
          </a:extLst>
        </xdr:cNvPr>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100995</xdr:rowOff>
    </xdr:from>
    <xdr:to>
      <xdr:col>50</xdr:col>
      <xdr:colOff>114300</xdr:colOff>
      <xdr:row>37</xdr:row>
      <xdr:rowOff>112654</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8750300" y="6444645"/>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76664</xdr:rowOff>
    </xdr:from>
    <xdr:to>
      <xdr:col>45</xdr:col>
      <xdr:colOff>177800</xdr:colOff>
      <xdr:row>37</xdr:row>
      <xdr:rowOff>112654</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7861300" y="6420314"/>
          <a:ext cx="889000" cy="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59247</xdr:rowOff>
    </xdr:from>
    <xdr:to>
      <xdr:col>41</xdr:col>
      <xdr:colOff>50800</xdr:colOff>
      <xdr:row>37</xdr:row>
      <xdr:rowOff>76664</xdr:rowOff>
    </xdr:to>
    <xdr:cxnSp macro="">
      <xdr:nvCxnSpPr>
        <xdr:cNvPr id="306" name="直線コネクタ 305">
          <a:extLst>
            <a:ext uri="{FF2B5EF4-FFF2-40B4-BE49-F238E27FC236}">
              <a16:creationId xmlns:a16="http://schemas.microsoft.com/office/drawing/2014/main" xmlns="" id="{00000000-0008-0000-0600-000032010000}"/>
            </a:ext>
          </a:extLst>
        </xdr:cNvPr>
        <xdr:cNvCxnSpPr/>
      </xdr:nvCxnSpPr>
      <xdr:spPr>
        <a:xfrm>
          <a:off x="6972300" y="6402897"/>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a:extLst>
            <a:ext uri="{FF2B5EF4-FFF2-40B4-BE49-F238E27FC236}">
              <a16:creationId xmlns:a16="http://schemas.microsoft.com/office/drawing/2014/main" xmlns="" id="{00000000-0008-0000-0600-000035010000}"/>
            </a:ext>
          </a:extLst>
        </xdr:cNvPr>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18489</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05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76198</xdr:rowOff>
    </xdr:from>
    <xdr:to>
      <xdr:col>55</xdr:col>
      <xdr:colOff>50800</xdr:colOff>
      <xdr:row>38</xdr:row>
      <xdr:rowOff>6348</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10426700" y="641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54625</xdr:rowOff>
    </xdr:from>
    <xdr:ext cx="534377" cy="259045"/>
    <xdr:sp macro="" textlink="">
      <xdr:nvSpPr>
        <xdr:cNvPr id="317" name="補助費等該当値テキスト">
          <a:extLst>
            <a:ext uri="{FF2B5EF4-FFF2-40B4-BE49-F238E27FC236}">
              <a16:creationId xmlns:a16="http://schemas.microsoft.com/office/drawing/2014/main" xmlns="" id="{00000000-0008-0000-0600-00003D010000}"/>
            </a:ext>
          </a:extLst>
        </xdr:cNvPr>
        <xdr:cNvSpPr txBox="1"/>
      </xdr:nvSpPr>
      <xdr:spPr>
        <a:xfrm>
          <a:off x="10528300" y="639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50195</xdr:rowOff>
    </xdr:from>
    <xdr:to>
      <xdr:col>50</xdr:col>
      <xdr:colOff>165100</xdr:colOff>
      <xdr:row>37</xdr:row>
      <xdr:rowOff>151795</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9588500" y="63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142922</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9372111" y="648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61854</xdr:rowOff>
    </xdr:from>
    <xdr:to>
      <xdr:col>46</xdr:col>
      <xdr:colOff>38100</xdr:colOff>
      <xdr:row>37</xdr:row>
      <xdr:rowOff>163454</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8699500" y="64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154581</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8483111" y="64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25864</xdr:rowOff>
    </xdr:from>
    <xdr:to>
      <xdr:col>41</xdr:col>
      <xdr:colOff>101600</xdr:colOff>
      <xdr:row>37</xdr:row>
      <xdr:rowOff>127464</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7810500" y="63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118591</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7594111" y="64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8447</xdr:rowOff>
    </xdr:from>
    <xdr:to>
      <xdr:col>36</xdr:col>
      <xdr:colOff>165100</xdr:colOff>
      <xdr:row>37</xdr:row>
      <xdr:rowOff>110047</xdr:rowOff>
    </xdr:to>
    <xdr:sp macro="" textlink="">
      <xdr:nvSpPr>
        <xdr:cNvPr id="324" name="楕円 323">
          <a:extLst>
            <a:ext uri="{FF2B5EF4-FFF2-40B4-BE49-F238E27FC236}">
              <a16:creationId xmlns:a16="http://schemas.microsoft.com/office/drawing/2014/main" xmlns="" id="{00000000-0008-0000-0600-000044010000}"/>
            </a:ext>
          </a:extLst>
        </xdr:cNvPr>
        <xdr:cNvSpPr/>
      </xdr:nvSpPr>
      <xdr:spPr>
        <a:xfrm>
          <a:off x="6921500" y="635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101174</xdr:rowOff>
    </xdr:from>
    <xdr:ext cx="534377"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705111" y="644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xmlns=""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a:extLst>
            <a:ext uri="{FF2B5EF4-FFF2-40B4-BE49-F238E27FC236}">
              <a16:creationId xmlns:a16="http://schemas.microsoft.com/office/drawing/2014/main" xmlns="" id="{00000000-0008-0000-0600-00005E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a:extLst>
            <a:ext uri="{FF2B5EF4-FFF2-40B4-BE49-F238E27FC236}">
              <a16:creationId xmlns:a16="http://schemas.microsoft.com/office/drawing/2014/main" xmlns="" id="{00000000-0008-0000-0600-000060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68849</xdr:rowOff>
    </xdr:from>
    <xdr:to>
      <xdr:col>55</xdr:col>
      <xdr:colOff>0</xdr:colOff>
      <xdr:row>58</xdr:row>
      <xdr:rowOff>78794</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9639300" y="9498599"/>
          <a:ext cx="838200" cy="5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5" name="普通建設事業費平均値テキスト">
          <a:extLst>
            <a:ext uri="{FF2B5EF4-FFF2-40B4-BE49-F238E27FC236}">
              <a16:creationId xmlns:a16="http://schemas.microsoft.com/office/drawing/2014/main" xmlns="" id="{00000000-0008-0000-0600-000063010000}"/>
            </a:ext>
          </a:extLst>
        </xdr:cNvPr>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39192</xdr:rowOff>
    </xdr:from>
    <xdr:to>
      <xdr:col>50</xdr:col>
      <xdr:colOff>114300</xdr:colOff>
      <xdr:row>58</xdr:row>
      <xdr:rowOff>78794</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8750300" y="9811842"/>
          <a:ext cx="889000" cy="21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26391</xdr:rowOff>
    </xdr:from>
    <xdr:to>
      <xdr:col>45</xdr:col>
      <xdr:colOff>177800</xdr:colOff>
      <xdr:row>57</xdr:row>
      <xdr:rowOff>39192</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a:off x="7861300" y="9627591"/>
          <a:ext cx="889000" cy="18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26391</xdr:rowOff>
    </xdr:from>
    <xdr:to>
      <xdr:col>41</xdr:col>
      <xdr:colOff>50800</xdr:colOff>
      <xdr:row>57</xdr:row>
      <xdr:rowOff>101226</xdr:rowOff>
    </xdr:to>
    <xdr:cxnSp macro="">
      <xdr:nvCxnSpPr>
        <xdr:cNvPr id="363" name="直線コネクタ 362">
          <a:extLst>
            <a:ext uri="{FF2B5EF4-FFF2-40B4-BE49-F238E27FC236}">
              <a16:creationId xmlns:a16="http://schemas.microsoft.com/office/drawing/2014/main" xmlns="" id="{00000000-0008-0000-0600-00006B010000}"/>
            </a:ext>
          </a:extLst>
        </xdr:cNvPr>
        <xdr:cNvCxnSpPr/>
      </xdr:nvCxnSpPr>
      <xdr:spPr>
        <a:xfrm flipV="1">
          <a:off x="6972300" y="9627591"/>
          <a:ext cx="889000" cy="24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18049</xdr:rowOff>
    </xdr:from>
    <xdr:to>
      <xdr:col>55</xdr:col>
      <xdr:colOff>50800</xdr:colOff>
      <xdr:row>55</xdr:row>
      <xdr:rowOff>119649</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10426700" y="944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40926</xdr:rowOff>
    </xdr:from>
    <xdr:ext cx="534377" cy="259045"/>
    <xdr:sp macro="" textlink="">
      <xdr:nvSpPr>
        <xdr:cNvPr id="374" name="普通建設事業費該当値テキスト">
          <a:extLst>
            <a:ext uri="{FF2B5EF4-FFF2-40B4-BE49-F238E27FC236}">
              <a16:creationId xmlns:a16="http://schemas.microsoft.com/office/drawing/2014/main" xmlns="" id="{00000000-0008-0000-0600-000076010000}"/>
            </a:ext>
          </a:extLst>
        </xdr:cNvPr>
        <xdr:cNvSpPr txBox="1"/>
      </xdr:nvSpPr>
      <xdr:spPr>
        <a:xfrm>
          <a:off x="10528300" y="929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27994</xdr:rowOff>
    </xdr:from>
    <xdr:to>
      <xdr:col>50</xdr:col>
      <xdr:colOff>165100</xdr:colOff>
      <xdr:row>58</xdr:row>
      <xdr:rowOff>129594</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9588500" y="997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120721</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9372111" y="1006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159842</xdr:rowOff>
    </xdr:from>
    <xdr:to>
      <xdr:col>46</xdr:col>
      <xdr:colOff>38100</xdr:colOff>
      <xdr:row>57</xdr:row>
      <xdr:rowOff>89992</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8699500" y="97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81119</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8483111" y="985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147041</xdr:rowOff>
    </xdr:from>
    <xdr:to>
      <xdr:col>41</xdr:col>
      <xdr:colOff>101600</xdr:colOff>
      <xdr:row>56</xdr:row>
      <xdr:rowOff>77191</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7810500" y="957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93718</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7594111" y="935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50426</xdr:rowOff>
    </xdr:from>
    <xdr:to>
      <xdr:col>36</xdr:col>
      <xdr:colOff>165100</xdr:colOff>
      <xdr:row>57</xdr:row>
      <xdr:rowOff>152026</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6921500" y="98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143153</xdr:rowOff>
    </xdr:from>
    <xdr:ext cx="534377"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705111" y="99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xmlns=""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xmlns=""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a:extLst>
            <a:ext uri="{FF2B5EF4-FFF2-40B4-BE49-F238E27FC236}">
              <a16:creationId xmlns:a16="http://schemas.microsoft.com/office/drawing/2014/main" xmlns="" id="{00000000-0008-0000-0600-000099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133122</xdr:rowOff>
    </xdr:from>
    <xdr:to>
      <xdr:col>55</xdr:col>
      <xdr:colOff>0</xdr:colOff>
      <xdr:row>79</xdr:row>
      <xdr:rowOff>39255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9639300" y="13506222"/>
          <a:ext cx="838200" cy="7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a:extLst>
            <a:ext uri="{FF2B5EF4-FFF2-40B4-BE49-F238E27FC236}">
              <a16:creationId xmlns:a16="http://schemas.microsoft.com/office/drawing/2014/main" xmlns="" id="{00000000-0008-0000-0600-00009C010000}"/>
            </a:ext>
          </a:extLst>
        </xdr:cNvPr>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26912</xdr:rowOff>
    </xdr:from>
    <xdr:to>
      <xdr:col>50</xdr:col>
      <xdr:colOff>114300</xdr:colOff>
      <xdr:row>79</xdr:row>
      <xdr:rowOff>39255</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8750300" y="13571462"/>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25895</xdr:rowOff>
    </xdr:from>
    <xdr:to>
      <xdr:col>45</xdr:col>
      <xdr:colOff>177800</xdr:colOff>
      <xdr:row>79</xdr:row>
      <xdr:rowOff>26912</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a:off x="7861300" y="13570445"/>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3442</xdr:rowOff>
    </xdr:from>
    <xdr:to>
      <xdr:col>41</xdr:col>
      <xdr:colOff>50800</xdr:colOff>
      <xdr:row>79</xdr:row>
      <xdr:rowOff>25895</xdr:rowOff>
    </xdr:to>
    <xdr:cxnSp macro="">
      <xdr:nvCxnSpPr>
        <xdr:cNvPr id="420" name="直線コネクタ 419">
          <a:extLst>
            <a:ext uri="{FF2B5EF4-FFF2-40B4-BE49-F238E27FC236}">
              <a16:creationId xmlns:a16="http://schemas.microsoft.com/office/drawing/2014/main" xmlns="" id="{00000000-0008-0000-0600-0000A4010000}"/>
            </a:ext>
          </a:extLst>
        </xdr:cNvPr>
        <xdr:cNvCxnSpPr/>
      </xdr:nvCxnSpPr>
      <xdr:spPr>
        <a:xfrm>
          <a:off x="6972300" y="13547992"/>
          <a:ext cx="889000" cy="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a:extLst>
            <a:ext uri="{FF2B5EF4-FFF2-40B4-BE49-F238E27FC236}">
              <a16:creationId xmlns:a16="http://schemas.microsoft.com/office/drawing/2014/main" xmlns="" id="{00000000-0008-0000-0600-0000A7010000}"/>
            </a:ext>
          </a:extLst>
        </xdr:cNvPr>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82322</xdr:rowOff>
    </xdr:from>
    <xdr:to>
      <xdr:col>55</xdr:col>
      <xdr:colOff>50800</xdr:colOff>
      <xdr:row>79</xdr:row>
      <xdr:rowOff>12472</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10426700" y="134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168699</xdr:rowOff>
    </xdr:from>
    <xdr:ext cx="469744" cy="259045"/>
    <xdr:sp macro="" textlink="">
      <xdr:nvSpPr>
        <xdr:cNvPr id="431" name="普通建設事業費 （ うち新規整備　）該当値テキスト">
          <a:extLst>
            <a:ext uri="{FF2B5EF4-FFF2-40B4-BE49-F238E27FC236}">
              <a16:creationId xmlns:a16="http://schemas.microsoft.com/office/drawing/2014/main" xmlns="" id="{00000000-0008-0000-0600-0000AF010000}"/>
            </a:ext>
          </a:extLst>
        </xdr:cNvPr>
        <xdr:cNvSpPr txBox="1"/>
      </xdr:nvSpPr>
      <xdr:spPr>
        <a:xfrm>
          <a:off x="10528300" y="1337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159905</xdr:rowOff>
    </xdr:from>
    <xdr:to>
      <xdr:col>50</xdr:col>
      <xdr:colOff>165100</xdr:colOff>
      <xdr:row>79</xdr:row>
      <xdr:rowOff>90055</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9588500" y="135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81182</xdr:rowOff>
    </xdr:from>
    <xdr:ext cx="378565"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9450017" y="1362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147562</xdr:rowOff>
    </xdr:from>
    <xdr:to>
      <xdr:col>46</xdr:col>
      <xdr:colOff>38100</xdr:colOff>
      <xdr:row>79</xdr:row>
      <xdr:rowOff>77712</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8699500" y="1352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68839</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8515428" y="1361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146545</xdr:rowOff>
    </xdr:from>
    <xdr:to>
      <xdr:col>41</xdr:col>
      <xdr:colOff>101600</xdr:colOff>
      <xdr:row>79</xdr:row>
      <xdr:rowOff>76695</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7810500" y="135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67822</xdr:rowOff>
    </xdr:from>
    <xdr:ext cx="469744"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7626428" y="1361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124092</xdr:rowOff>
    </xdr:from>
    <xdr:to>
      <xdr:col>36</xdr:col>
      <xdr:colOff>165100</xdr:colOff>
      <xdr:row>79</xdr:row>
      <xdr:rowOff>54242</xdr:rowOff>
    </xdr:to>
    <xdr:sp macro="" textlink="">
      <xdr:nvSpPr>
        <xdr:cNvPr id="438" name="楕円 437">
          <a:extLst>
            <a:ext uri="{FF2B5EF4-FFF2-40B4-BE49-F238E27FC236}">
              <a16:creationId xmlns:a16="http://schemas.microsoft.com/office/drawing/2014/main" xmlns="" id="{00000000-0008-0000-0600-0000B6010000}"/>
            </a:ext>
          </a:extLst>
        </xdr:cNvPr>
        <xdr:cNvSpPr/>
      </xdr:nvSpPr>
      <xdr:spPr>
        <a:xfrm>
          <a:off x="6921500" y="134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45369</xdr:rowOff>
    </xdr:from>
    <xdr:ext cx="469744"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737428" y="1358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xmlns=""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a:extLst>
            <a:ext uri="{FF2B5EF4-FFF2-40B4-BE49-F238E27FC236}">
              <a16:creationId xmlns:a16="http://schemas.microsoft.com/office/drawing/2014/main" xmlns="" id="{00000000-0008-0000-0600-0000D0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a:extLst>
            <a:ext uri="{FF2B5EF4-FFF2-40B4-BE49-F238E27FC236}">
              <a16:creationId xmlns:a16="http://schemas.microsoft.com/office/drawing/2014/main" xmlns="" id="{00000000-0008-0000-0600-0000D2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126155</xdr:rowOff>
    </xdr:from>
    <xdr:to>
      <xdr:col>55</xdr:col>
      <xdr:colOff>0</xdr:colOff>
      <xdr:row>97</xdr:row>
      <xdr:rowOff>145377</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9639300" y="15556655"/>
          <a:ext cx="838200" cy="12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a:extLst>
            <a:ext uri="{FF2B5EF4-FFF2-40B4-BE49-F238E27FC236}">
              <a16:creationId xmlns:a16="http://schemas.microsoft.com/office/drawing/2014/main" xmlns="" id="{00000000-0008-0000-0600-0000D5010000}"/>
            </a:ext>
          </a:extLst>
        </xdr:cNvPr>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106381</xdr:rowOff>
    </xdr:from>
    <xdr:to>
      <xdr:col>50</xdr:col>
      <xdr:colOff>114300</xdr:colOff>
      <xdr:row>97</xdr:row>
      <xdr:rowOff>145377</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8750300" y="16222681"/>
          <a:ext cx="889000" cy="55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20447</xdr:rowOff>
    </xdr:from>
    <xdr:to>
      <xdr:col>45</xdr:col>
      <xdr:colOff>177800</xdr:colOff>
      <xdr:row>94</xdr:row>
      <xdr:rowOff>106381</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a:off x="7861300" y="15793847"/>
          <a:ext cx="889000" cy="4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112628</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83111" y="165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20447</xdr:rowOff>
    </xdr:from>
    <xdr:to>
      <xdr:col>41</xdr:col>
      <xdr:colOff>50800</xdr:colOff>
      <xdr:row>95</xdr:row>
      <xdr:rowOff>92894</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flipV="1">
          <a:off x="6972300" y="15793847"/>
          <a:ext cx="889000" cy="58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170159</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6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75355</xdr:rowOff>
    </xdr:from>
    <xdr:to>
      <xdr:col>55</xdr:col>
      <xdr:colOff>50800</xdr:colOff>
      <xdr:row>91</xdr:row>
      <xdr:rowOff>5505</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10426700" y="155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28382</xdr:rowOff>
    </xdr:from>
    <xdr:ext cx="534377" cy="259045"/>
    <xdr:sp macro="" textlink="">
      <xdr:nvSpPr>
        <xdr:cNvPr id="488" name="普通建設事業費 （ うち更新整備　）該当値テキスト">
          <a:extLst>
            <a:ext uri="{FF2B5EF4-FFF2-40B4-BE49-F238E27FC236}">
              <a16:creationId xmlns:a16="http://schemas.microsoft.com/office/drawing/2014/main" xmlns="" id="{00000000-0008-0000-0600-0000E8010000}"/>
            </a:ext>
          </a:extLst>
        </xdr:cNvPr>
        <xdr:cNvSpPr txBox="1"/>
      </xdr:nvSpPr>
      <xdr:spPr>
        <a:xfrm>
          <a:off x="10528300" y="154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94577</xdr:rowOff>
    </xdr:from>
    <xdr:to>
      <xdr:col>50</xdr:col>
      <xdr:colOff>165100</xdr:colOff>
      <xdr:row>98</xdr:row>
      <xdr:rowOff>24727</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9588500" y="167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15854</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9372111" y="1681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55581</xdr:rowOff>
    </xdr:from>
    <xdr:to>
      <xdr:col>46</xdr:col>
      <xdr:colOff>38100</xdr:colOff>
      <xdr:row>94</xdr:row>
      <xdr:rowOff>157181</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8699500" y="161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2258</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8483111" y="159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141097</xdr:rowOff>
    </xdr:from>
    <xdr:to>
      <xdr:col>41</xdr:col>
      <xdr:colOff>101600</xdr:colOff>
      <xdr:row>92</xdr:row>
      <xdr:rowOff>71247</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7810500" y="1574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87774</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7594111" y="1551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42094</xdr:rowOff>
    </xdr:from>
    <xdr:to>
      <xdr:col>36</xdr:col>
      <xdr:colOff>165100</xdr:colOff>
      <xdr:row>95</xdr:row>
      <xdr:rowOff>143694</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6921500" y="163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160221</xdr:rowOff>
    </xdr:from>
    <xdr:ext cx="534377"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6705111" y="161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xmlns=""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xmlns=""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a:extLst>
            <a:ext uri="{FF2B5EF4-FFF2-40B4-BE49-F238E27FC236}">
              <a16:creationId xmlns:a16="http://schemas.microsoft.com/office/drawing/2014/main" xmlns="" id="{00000000-0008-0000-0600-00000B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167360</xdr:rowOff>
    </xdr:from>
    <xdr:to>
      <xdr:col>85</xdr:col>
      <xdr:colOff>127000</xdr:colOff>
      <xdr:row>39</xdr:row>
      <xdr:rowOff>22047</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5481300" y="6682460"/>
          <a:ext cx="8382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a:extLst>
            <a:ext uri="{FF2B5EF4-FFF2-40B4-BE49-F238E27FC236}">
              <a16:creationId xmlns:a16="http://schemas.microsoft.com/office/drawing/2014/main" xmlns="" id="{00000000-0008-0000-0600-00000E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167360</xdr:rowOff>
    </xdr:from>
    <xdr:to>
      <xdr:col>81</xdr:col>
      <xdr:colOff>50800</xdr:colOff>
      <xdr:row>39</xdr:row>
      <xdr:rowOff>33096</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flipV="1">
          <a:off x="14592300" y="6682460"/>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33096</xdr:rowOff>
    </xdr:from>
    <xdr:to>
      <xdr:col>76</xdr:col>
      <xdr:colOff>114300</xdr:colOff>
      <xdr:row>39</xdr:row>
      <xdr:rowOff>38049</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flipV="1">
          <a:off x="13703300" y="671964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38049</xdr:rowOff>
    </xdr:from>
    <xdr:to>
      <xdr:col>71</xdr:col>
      <xdr:colOff>177800</xdr:colOff>
      <xdr:row>39</xdr:row>
      <xdr:rowOff>43459</xdr:rowOff>
    </xdr:to>
    <xdr:cxnSp macro="">
      <xdr:nvCxnSpPr>
        <xdr:cNvPr id="534" name="直線コネクタ 533">
          <a:extLst>
            <a:ext uri="{FF2B5EF4-FFF2-40B4-BE49-F238E27FC236}">
              <a16:creationId xmlns:a16="http://schemas.microsoft.com/office/drawing/2014/main" xmlns="" id="{00000000-0008-0000-0600-000016020000}"/>
            </a:ext>
          </a:extLst>
        </xdr:cNvPr>
        <xdr:cNvCxnSpPr/>
      </xdr:nvCxnSpPr>
      <xdr:spPr>
        <a:xfrm flipV="1">
          <a:off x="12814300" y="672459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142697</xdr:rowOff>
    </xdr:from>
    <xdr:to>
      <xdr:col>85</xdr:col>
      <xdr:colOff>177800</xdr:colOff>
      <xdr:row>39</xdr:row>
      <xdr:rowOff>72847</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6268700" y="66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57624</xdr:rowOff>
    </xdr:from>
    <xdr:ext cx="378565" cy="259045"/>
    <xdr:sp macro="" textlink="">
      <xdr:nvSpPr>
        <xdr:cNvPr id="545" name="災害復旧事業費該当値テキスト">
          <a:extLst>
            <a:ext uri="{FF2B5EF4-FFF2-40B4-BE49-F238E27FC236}">
              <a16:creationId xmlns:a16="http://schemas.microsoft.com/office/drawing/2014/main" xmlns="" id="{00000000-0008-0000-0600-000021020000}"/>
            </a:ext>
          </a:extLst>
        </xdr:cNvPr>
        <xdr:cNvSpPr txBox="1"/>
      </xdr:nvSpPr>
      <xdr:spPr>
        <a:xfrm>
          <a:off x="16370300" y="65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116560</xdr:rowOff>
    </xdr:from>
    <xdr:to>
      <xdr:col>81</xdr:col>
      <xdr:colOff>101600</xdr:colOff>
      <xdr:row>39</xdr:row>
      <xdr:rowOff>46710</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5430500" y="66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37837</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5292017" y="672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153746</xdr:rowOff>
    </xdr:from>
    <xdr:to>
      <xdr:col>76</xdr:col>
      <xdr:colOff>165100</xdr:colOff>
      <xdr:row>39</xdr:row>
      <xdr:rowOff>83896</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4541500" y="66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75023</xdr:rowOff>
    </xdr:from>
    <xdr:ext cx="378565"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4403017" y="6761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158699</xdr:rowOff>
    </xdr:from>
    <xdr:to>
      <xdr:col>72</xdr:col>
      <xdr:colOff>38100</xdr:colOff>
      <xdr:row>39</xdr:row>
      <xdr:rowOff>88849</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3652500" y="66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79976</xdr:rowOff>
    </xdr:from>
    <xdr:ext cx="313932"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3546333" y="6766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164109</xdr:rowOff>
    </xdr:from>
    <xdr:to>
      <xdr:col>67</xdr:col>
      <xdr:colOff>101600</xdr:colOff>
      <xdr:row>39</xdr:row>
      <xdr:rowOff>94259</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2763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85386</xdr:rowOff>
    </xdr:from>
    <xdr:ext cx="313932"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657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xmlns=""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xmlns=""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xmlns=""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xmlns=""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xmlns=""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xmlns=""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a:extLst>
            <a:ext uri="{FF2B5EF4-FFF2-40B4-BE49-F238E27FC236}">
              <a16:creationId xmlns:a16="http://schemas.microsoft.com/office/drawing/2014/main" xmlns="" id="{00000000-0008-0000-0600-000073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a:extLst>
            <a:ext uri="{FF2B5EF4-FFF2-40B4-BE49-F238E27FC236}">
              <a16:creationId xmlns:a16="http://schemas.microsoft.com/office/drawing/2014/main" xmlns="" id="{00000000-0008-0000-0600-000075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72263</xdr:rowOff>
    </xdr:from>
    <xdr:to>
      <xdr:col>85</xdr:col>
      <xdr:colOff>127000</xdr:colOff>
      <xdr:row>75</xdr:row>
      <xdr:rowOff>83871</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5481300" y="12931013"/>
          <a:ext cx="8382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a:extLst>
            <a:ext uri="{FF2B5EF4-FFF2-40B4-BE49-F238E27FC236}">
              <a16:creationId xmlns:a16="http://schemas.microsoft.com/office/drawing/2014/main" xmlns="" id="{00000000-0008-0000-0600-000078020000}"/>
            </a:ext>
          </a:extLst>
        </xdr:cNvPr>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69672</xdr:rowOff>
    </xdr:from>
    <xdr:to>
      <xdr:col>81</xdr:col>
      <xdr:colOff>50800</xdr:colOff>
      <xdr:row>75</xdr:row>
      <xdr:rowOff>72263</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4592300" y="1292842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63347</xdr:rowOff>
    </xdr:from>
    <xdr:to>
      <xdr:col>76</xdr:col>
      <xdr:colOff>114300</xdr:colOff>
      <xdr:row>75</xdr:row>
      <xdr:rowOff>69672</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3703300" y="12922097"/>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63347</xdr:rowOff>
    </xdr:from>
    <xdr:to>
      <xdr:col>71</xdr:col>
      <xdr:colOff>177800</xdr:colOff>
      <xdr:row>75</xdr:row>
      <xdr:rowOff>76632</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2814300" y="12922097"/>
          <a:ext cx="889000" cy="1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33071</xdr:rowOff>
    </xdr:from>
    <xdr:to>
      <xdr:col>85</xdr:col>
      <xdr:colOff>177800</xdr:colOff>
      <xdr:row>75</xdr:row>
      <xdr:rowOff>134671</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6268700" y="128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55948</xdr:rowOff>
    </xdr:from>
    <xdr:ext cx="534377" cy="259045"/>
    <xdr:sp macro="" textlink="">
      <xdr:nvSpPr>
        <xdr:cNvPr id="651" name="公債費該当値テキスト">
          <a:extLst>
            <a:ext uri="{FF2B5EF4-FFF2-40B4-BE49-F238E27FC236}">
              <a16:creationId xmlns:a16="http://schemas.microsoft.com/office/drawing/2014/main" xmlns="" id="{00000000-0008-0000-0600-00008B020000}"/>
            </a:ext>
          </a:extLst>
        </xdr:cNvPr>
        <xdr:cNvSpPr txBox="1"/>
      </xdr:nvSpPr>
      <xdr:spPr>
        <a:xfrm>
          <a:off x="16370300" y="1274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21463</xdr:rowOff>
    </xdr:from>
    <xdr:to>
      <xdr:col>81</xdr:col>
      <xdr:colOff>101600</xdr:colOff>
      <xdr:row>75</xdr:row>
      <xdr:rowOff>123063</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5430500" y="12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139590</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5214111" y="126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18872</xdr:rowOff>
    </xdr:from>
    <xdr:to>
      <xdr:col>76</xdr:col>
      <xdr:colOff>165100</xdr:colOff>
      <xdr:row>75</xdr:row>
      <xdr:rowOff>120472</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4541500" y="128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136999</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4325111" y="126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12547</xdr:rowOff>
    </xdr:from>
    <xdr:to>
      <xdr:col>72</xdr:col>
      <xdr:colOff>38100</xdr:colOff>
      <xdr:row>75</xdr:row>
      <xdr:rowOff>114147</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3652500" y="128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130674</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436111" y="1264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25832</xdr:rowOff>
    </xdr:from>
    <xdr:to>
      <xdr:col>67</xdr:col>
      <xdr:colOff>101600</xdr:colOff>
      <xdr:row>75</xdr:row>
      <xdr:rowOff>127432</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2763500" y="1288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143959</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547111" y="1265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xmlns=""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a:extLst>
            <a:ext uri="{FF2B5EF4-FFF2-40B4-BE49-F238E27FC236}">
              <a16:creationId xmlns:a16="http://schemas.microsoft.com/office/drawing/2014/main" xmlns="" id="{00000000-0008-0000-0600-0000AA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a:extLst>
            <a:ext uri="{FF2B5EF4-FFF2-40B4-BE49-F238E27FC236}">
              <a16:creationId xmlns:a16="http://schemas.microsoft.com/office/drawing/2014/main" xmlns="" id="{00000000-0008-0000-0600-0000AC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15959</xdr:rowOff>
    </xdr:from>
    <xdr:to>
      <xdr:col>85</xdr:col>
      <xdr:colOff>127000</xdr:colOff>
      <xdr:row>98</xdr:row>
      <xdr:rowOff>100609</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5481300" y="16818059"/>
          <a:ext cx="838200" cy="8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a:extLst>
            <a:ext uri="{FF2B5EF4-FFF2-40B4-BE49-F238E27FC236}">
              <a16:creationId xmlns:a16="http://schemas.microsoft.com/office/drawing/2014/main" xmlns="" id="{00000000-0008-0000-0600-0000AF020000}"/>
            </a:ext>
          </a:extLst>
        </xdr:cNvPr>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44900</xdr:rowOff>
    </xdr:from>
    <xdr:to>
      <xdr:col>81</xdr:col>
      <xdr:colOff>50800</xdr:colOff>
      <xdr:row>98</xdr:row>
      <xdr:rowOff>15959</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4592300" y="16675550"/>
          <a:ext cx="889000" cy="1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44900</xdr:rowOff>
    </xdr:from>
    <xdr:to>
      <xdr:col>76</xdr:col>
      <xdr:colOff>114300</xdr:colOff>
      <xdr:row>98</xdr:row>
      <xdr:rowOff>32441</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3703300" y="16675550"/>
          <a:ext cx="889000" cy="15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8575</xdr:rowOff>
    </xdr:from>
    <xdr:to>
      <xdr:col>71</xdr:col>
      <xdr:colOff>177800</xdr:colOff>
      <xdr:row>98</xdr:row>
      <xdr:rowOff>32441</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a:off x="12814300" y="16810675"/>
          <a:ext cx="8890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49809</xdr:rowOff>
    </xdr:from>
    <xdr:to>
      <xdr:col>85</xdr:col>
      <xdr:colOff>177800</xdr:colOff>
      <xdr:row>98</xdr:row>
      <xdr:rowOff>151409</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6268700" y="168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136186</xdr:rowOff>
    </xdr:from>
    <xdr:ext cx="469744" cy="259045"/>
    <xdr:sp macro="" textlink="">
      <xdr:nvSpPr>
        <xdr:cNvPr id="706" name="積立金該当値テキスト">
          <a:extLst>
            <a:ext uri="{FF2B5EF4-FFF2-40B4-BE49-F238E27FC236}">
              <a16:creationId xmlns:a16="http://schemas.microsoft.com/office/drawing/2014/main" xmlns="" id="{00000000-0008-0000-0600-0000C2020000}"/>
            </a:ext>
          </a:extLst>
        </xdr:cNvPr>
        <xdr:cNvSpPr txBox="1"/>
      </xdr:nvSpPr>
      <xdr:spPr>
        <a:xfrm>
          <a:off x="16370300" y="1676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136609</xdr:rowOff>
    </xdr:from>
    <xdr:to>
      <xdr:col>81</xdr:col>
      <xdr:colOff>101600</xdr:colOff>
      <xdr:row>98</xdr:row>
      <xdr:rowOff>66759</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5430500" y="167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57886</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5246428" y="1685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165550</xdr:rowOff>
    </xdr:from>
    <xdr:to>
      <xdr:col>76</xdr:col>
      <xdr:colOff>165100</xdr:colOff>
      <xdr:row>97</xdr:row>
      <xdr:rowOff>95700</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4541500" y="166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112227</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4325111" y="163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153091</xdr:rowOff>
    </xdr:from>
    <xdr:to>
      <xdr:col>72</xdr:col>
      <xdr:colOff>38100</xdr:colOff>
      <xdr:row>98</xdr:row>
      <xdr:rowOff>83241</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3652500" y="167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74368</xdr:rowOff>
    </xdr:from>
    <xdr:ext cx="469744"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3468428" y="168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129225</xdr:rowOff>
    </xdr:from>
    <xdr:to>
      <xdr:col>67</xdr:col>
      <xdr:colOff>101600</xdr:colOff>
      <xdr:row>98</xdr:row>
      <xdr:rowOff>59375</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2763500" y="167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50502</xdr:rowOff>
    </xdr:from>
    <xdr:ext cx="469744"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2579428" y="1685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xmlns=""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xmlns=""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a:extLst>
            <a:ext uri="{FF2B5EF4-FFF2-40B4-BE49-F238E27FC236}">
              <a16:creationId xmlns:a16="http://schemas.microsoft.com/office/drawing/2014/main" xmlns="" id="{00000000-0008-0000-0600-0000E5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147510</xdr:rowOff>
    </xdr:from>
    <xdr:to>
      <xdr:col>116</xdr:col>
      <xdr:colOff>63500</xdr:colOff>
      <xdr:row>35</xdr:row>
      <xdr:rowOff>25781</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flipV="1">
          <a:off x="21323300" y="5976810"/>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134764</xdr:rowOff>
    </xdr:from>
    <xdr:ext cx="378565" cy="259045"/>
    <xdr:sp macro="" textlink="">
      <xdr:nvSpPr>
        <xdr:cNvPr id="744" name="投資及び出資金平均値テキスト">
          <a:extLst>
            <a:ext uri="{FF2B5EF4-FFF2-40B4-BE49-F238E27FC236}">
              <a16:creationId xmlns:a16="http://schemas.microsoft.com/office/drawing/2014/main" xmlns="" id="{00000000-0008-0000-0600-0000E8020000}"/>
            </a:ext>
          </a:extLst>
        </xdr:cNvPr>
        <xdr:cNvSpPr txBox="1"/>
      </xdr:nvSpPr>
      <xdr:spPr>
        <a:xfrm>
          <a:off x="22212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25781</xdr:rowOff>
    </xdr:from>
    <xdr:to>
      <xdr:col>111</xdr:col>
      <xdr:colOff>177800</xdr:colOff>
      <xdr:row>35</xdr:row>
      <xdr:rowOff>31305</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flipV="1">
          <a:off x="20434300" y="6026531"/>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81424</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34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31305</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flipV="1">
          <a:off x="19545300" y="6032055"/>
          <a:ext cx="889000" cy="69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87901</xdr:rowOff>
    </xdr:from>
    <xdr:ext cx="378565"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245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96710</xdr:rowOff>
    </xdr:from>
    <xdr:to>
      <xdr:col>116</xdr:col>
      <xdr:colOff>114300</xdr:colOff>
      <xdr:row>35</xdr:row>
      <xdr:rowOff>26860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2110700" y="59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119587</xdr:rowOff>
    </xdr:from>
    <xdr:ext cx="469744" cy="259045"/>
    <xdr:sp macro="" textlink="">
      <xdr:nvSpPr>
        <xdr:cNvPr id="763" name="投資及び出資金該当値テキスト">
          <a:extLst>
            <a:ext uri="{FF2B5EF4-FFF2-40B4-BE49-F238E27FC236}">
              <a16:creationId xmlns:a16="http://schemas.microsoft.com/office/drawing/2014/main" xmlns="" id="{00000000-0008-0000-0600-0000FB020000}"/>
            </a:ext>
          </a:extLst>
        </xdr:cNvPr>
        <xdr:cNvSpPr txBox="1"/>
      </xdr:nvSpPr>
      <xdr:spPr>
        <a:xfrm>
          <a:off x="22212300" y="577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146431</xdr:rowOff>
    </xdr:from>
    <xdr:to>
      <xdr:col>112</xdr:col>
      <xdr:colOff>38100</xdr:colOff>
      <xdr:row>35</xdr:row>
      <xdr:rowOff>76581</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1272500" y="59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93108</xdr:rowOff>
    </xdr:from>
    <xdr:ext cx="469744"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1088428" y="575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151955</xdr:rowOff>
    </xdr:from>
    <xdr:to>
      <xdr:col>107</xdr:col>
      <xdr:colOff>101600</xdr:colOff>
      <xdr:row>35</xdr:row>
      <xdr:rowOff>82105</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20383500" y="59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98632</xdr:rowOff>
    </xdr:from>
    <xdr:ext cx="469744"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20199428" y="575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xmlns=""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xmlns=""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a:extLst>
            <a:ext uri="{FF2B5EF4-FFF2-40B4-BE49-F238E27FC236}">
              <a16:creationId xmlns:a16="http://schemas.microsoft.com/office/drawing/2014/main" xmlns="" id="{00000000-0008-0000-0600-00001E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34392</xdr:rowOff>
    </xdr:from>
    <xdr:to>
      <xdr:col>116</xdr:col>
      <xdr:colOff>63500</xdr:colOff>
      <xdr:row>59</xdr:row>
      <xdr:rowOff>34468</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1323300" y="1014994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a:extLst>
            <a:ext uri="{FF2B5EF4-FFF2-40B4-BE49-F238E27FC236}">
              <a16:creationId xmlns:a16="http://schemas.microsoft.com/office/drawing/2014/main" xmlns="" id="{00000000-0008-0000-0600-000021030000}"/>
            </a:ext>
          </a:extLst>
        </xdr:cNvPr>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34392</xdr:rowOff>
    </xdr:from>
    <xdr:to>
      <xdr:col>111</xdr:col>
      <xdr:colOff>177800</xdr:colOff>
      <xdr:row>59</xdr:row>
      <xdr:rowOff>34468</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flipV="1">
          <a:off x="20434300" y="1014994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34430</xdr:rowOff>
    </xdr:from>
    <xdr:to>
      <xdr:col>107</xdr:col>
      <xdr:colOff>50800</xdr:colOff>
      <xdr:row>59</xdr:row>
      <xdr:rowOff>34468</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a:off x="19545300" y="1014998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79311</xdr:rowOff>
    </xdr:from>
    <xdr:to>
      <xdr:col>102</xdr:col>
      <xdr:colOff>114300</xdr:colOff>
      <xdr:row>59</xdr:row>
      <xdr:rowOff>34430</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18656300" y="10023411"/>
          <a:ext cx="889000" cy="1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159148</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21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155118</xdr:rowOff>
    </xdr:from>
    <xdr:to>
      <xdr:col>116</xdr:col>
      <xdr:colOff>114300</xdr:colOff>
      <xdr:row>59</xdr:row>
      <xdr:rowOff>85268</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21107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70045</xdr:rowOff>
    </xdr:from>
    <xdr:ext cx="378565" cy="259045"/>
    <xdr:sp macro="" textlink="">
      <xdr:nvSpPr>
        <xdr:cNvPr id="820" name="貸付金該当値テキスト">
          <a:extLst>
            <a:ext uri="{FF2B5EF4-FFF2-40B4-BE49-F238E27FC236}">
              <a16:creationId xmlns:a16="http://schemas.microsoft.com/office/drawing/2014/main" xmlns="" id="{00000000-0008-0000-0600-000034030000}"/>
            </a:ext>
          </a:extLst>
        </xdr:cNvPr>
        <xdr:cNvSpPr txBox="1"/>
      </xdr:nvSpPr>
      <xdr:spPr>
        <a:xfrm>
          <a:off x="22212300" y="10014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155042</xdr:rowOff>
    </xdr:from>
    <xdr:to>
      <xdr:col>112</xdr:col>
      <xdr:colOff>38100</xdr:colOff>
      <xdr:row>59</xdr:row>
      <xdr:rowOff>85192</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1272500" y="100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76319</xdr:rowOff>
    </xdr:from>
    <xdr:ext cx="378565"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1134017" y="1019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155118</xdr:rowOff>
    </xdr:from>
    <xdr:to>
      <xdr:col>107</xdr:col>
      <xdr:colOff>101600</xdr:colOff>
      <xdr:row>59</xdr:row>
      <xdr:rowOff>85268</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20383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76395</xdr:rowOff>
    </xdr:from>
    <xdr:ext cx="378565"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20245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155080</xdr:rowOff>
    </xdr:from>
    <xdr:to>
      <xdr:col>102</xdr:col>
      <xdr:colOff>165100</xdr:colOff>
      <xdr:row>59</xdr:row>
      <xdr:rowOff>85230</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9494500" y="100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76357</xdr:rowOff>
    </xdr:from>
    <xdr:ext cx="378565"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9356017" y="1019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28511</xdr:rowOff>
    </xdr:from>
    <xdr:to>
      <xdr:col>98</xdr:col>
      <xdr:colOff>38100</xdr:colOff>
      <xdr:row>58</xdr:row>
      <xdr:rowOff>130111</xdr:rowOff>
    </xdr:to>
    <xdr:sp macro="" textlink="">
      <xdr:nvSpPr>
        <xdr:cNvPr id="827" name="楕円 826">
          <a:extLst>
            <a:ext uri="{FF2B5EF4-FFF2-40B4-BE49-F238E27FC236}">
              <a16:creationId xmlns:a16="http://schemas.microsoft.com/office/drawing/2014/main" xmlns="" id="{00000000-0008-0000-0600-00003B030000}"/>
            </a:ext>
          </a:extLst>
        </xdr:cNvPr>
        <xdr:cNvSpPr/>
      </xdr:nvSpPr>
      <xdr:spPr>
        <a:xfrm>
          <a:off x="18605500" y="99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146638</xdr:rowOff>
    </xdr:from>
    <xdr:ext cx="469744"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421428" y="974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xmlns=""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a:extLst>
            <a:ext uri="{FF2B5EF4-FFF2-40B4-BE49-F238E27FC236}">
              <a16:creationId xmlns:a16="http://schemas.microsoft.com/office/drawing/2014/main" xmlns="" id="{00000000-0008-0000-0600-000054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a:extLst>
            <a:ext uri="{FF2B5EF4-FFF2-40B4-BE49-F238E27FC236}">
              <a16:creationId xmlns:a16="http://schemas.microsoft.com/office/drawing/2014/main" xmlns="" id="{00000000-0008-0000-0600-000056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113091</xdr:rowOff>
    </xdr:from>
    <xdr:to>
      <xdr:col>116</xdr:col>
      <xdr:colOff>63500</xdr:colOff>
      <xdr:row>76</xdr:row>
      <xdr:rowOff>143723</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1323300" y="13143291"/>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a:extLst>
            <a:ext uri="{FF2B5EF4-FFF2-40B4-BE49-F238E27FC236}">
              <a16:creationId xmlns:a16="http://schemas.microsoft.com/office/drawing/2014/main" xmlns="" id="{00000000-0008-0000-0600-000059030000}"/>
            </a:ext>
          </a:extLst>
        </xdr:cNvPr>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143723</xdr:rowOff>
    </xdr:from>
    <xdr:to>
      <xdr:col>111</xdr:col>
      <xdr:colOff>177800</xdr:colOff>
      <xdr:row>77</xdr:row>
      <xdr:rowOff>21994</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0434300" y="13173923"/>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21994</xdr:rowOff>
    </xdr:from>
    <xdr:to>
      <xdr:col>107</xdr:col>
      <xdr:colOff>50800</xdr:colOff>
      <xdr:row>77</xdr:row>
      <xdr:rowOff>48557</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9545300" y="13223644"/>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48557</xdr:rowOff>
    </xdr:from>
    <xdr:to>
      <xdr:col>102</xdr:col>
      <xdr:colOff>114300</xdr:colOff>
      <xdr:row>77</xdr:row>
      <xdr:rowOff>69131</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18656300" y="1325020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62291</xdr:rowOff>
    </xdr:from>
    <xdr:to>
      <xdr:col>116</xdr:col>
      <xdr:colOff>114300</xdr:colOff>
      <xdr:row>76</xdr:row>
      <xdr:rowOff>163891</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2110700" y="1309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40718</xdr:rowOff>
    </xdr:from>
    <xdr:ext cx="534377" cy="259045"/>
    <xdr:sp macro="" textlink="">
      <xdr:nvSpPr>
        <xdr:cNvPr id="876" name="繰出金該当値テキスト">
          <a:extLst>
            <a:ext uri="{FF2B5EF4-FFF2-40B4-BE49-F238E27FC236}">
              <a16:creationId xmlns:a16="http://schemas.microsoft.com/office/drawing/2014/main" xmlns="" id="{00000000-0008-0000-0600-00006C030000}"/>
            </a:ext>
          </a:extLst>
        </xdr:cNvPr>
        <xdr:cNvSpPr txBox="1"/>
      </xdr:nvSpPr>
      <xdr:spPr>
        <a:xfrm>
          <a:off x="22212300" y="1307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92923</xdr:rowOff>
    </xdr:from>
    <xdr:to>
      <xdr:col>112</xdr:col>
      <xdr:colOff>38100</xdr:colOff>
      <xdr:row>77</xdr:row>
      <xdr:rowOff>23073</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1272500" y="1312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14200</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1056111" y="1321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142644</xdr:rowOff>
    </xdr:from>
    <xdr:to>
      <xdr:col>107</xdr:col>
      <xdr:colOff>101600</xdr:colOff>
      <xdr:row>77</xdr:row>
      <xdr:rowOff>72794</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0383500" y="131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63921</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0167111" y="132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169207</xdr:rowOff>
    </xdr:from>
    <xdr:to>
      <xdr:col>102</xdr:col>
      <xdr:colOff>165100</xdr:colOff>
      <xdr:row>77</xdr:row>
      <xdr:rowOff>99357</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9494500" y="1319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90484</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329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18331</xdr:rowOff>
    </xdr:from>
    <xdr:to>
      <xdr:col>98</xdr:col>
      <xdr:colOff>38100</xdr:colOff>
      <xdr:row>77</xdr:row>
      <xdr:rowOff>119931</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8605500" y="132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111058</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33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xmlns=""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xmlns=""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xmlns=""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xmlns=""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xmlns=""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xmlns=""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８６，７９８円となっており、類似団体と比較して一人当たりコストが高い状況となっている。また普通建設事業費（うち更新整備）についても、住民一人当たり７６，７１１円となっており、類似団体と比較して一人当たりコストが大幅に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これは、大型事業である庁舎建設事業や小学校校舎外壁等改修事業等が主な要因である。このため、公共施設等総合管理計画に基づき、事業の取捨選択を徹底することで、事業費の減少に努める。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投資及び出資金は、下水道事業への出資金が増大している影響により、住民一人当たり３，９５９円となっており、類似団体と比較して一人当たりコストが高い状況となっている。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公債費は、平成２６年度より第三セクター等改革推進債の償還が始まった影響により、住民一人当たり５０，８９６円となっており、類似団体と比較して一人当たりコストが高い状況となっている。今後は市債発行額を極力抑制し、公債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85,871
85,030
42.69
35,346,690
35,010,307
222,626
18,572,453
39,428,188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112268</xdr:rowOff>
    </xdr:from>
    <xdr:to>
      <xdr:col>24</xdr:col>
      <xdr:colOff>63500</xdr:colOff>
      <xdr:row>34</xdr:row>
      <xdr:rowOff>169875</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3797300" y="5941568"/>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84836</xdr:rowOff>
    </xdr:from>
    <xdr:to>
      <xdr:col>19</xdr:col>
      <xdr:colOff>177800</xdr:colOff>
      <xdr:row>34</xdr:row>
      <xdr:rowOff>112268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59141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39116</xdr:rowOff>
    </xdr:from>
    <xdr:to>
      <xdr:col>15</xdr:col>
      <xdr:colOff>50800</xdr:colOff>
      <xdr:row>34</xdr:row>
      <xdr:rowOff>84836</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019300" y="58684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159817</xdr:rowOff>
    </xdr:from>
    <xdr:to>
      <xdr:col>10</xdr:col>
      <xdr:colOff>114300</xdr:colOff>
      <xdr:row>34</xdr:row>
      <xdr:rowOff>39116</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5646217"/>
          <a:ext cx="889000" cy="2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119075</xdr:rowOff>
    </xdr:from>
    <xdr:to>
      <xdr:col>24</xdr:col>
      <xdr:colOff>114300</xdr:colOff>
      <xdr:row>35</xdr:row>
      <xdr:rowOff>49225</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9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141952</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79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61468</xdr:rowOff>
    </xdr:from>
    <xdr:to>
      <xdr:col>20</xdr:col>
      <xdr:colOff>38100</xdr:colOff>
      <xdr:row>34</xdr:row>
      <xdr:rowOff>163068</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8145</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34036</xdr:rowOff>
    </xdr:from>
    <xdr:to>
      <xdr:col>15</xdr:col>
      <xdr:colOff>101600</xdr:colOff>
      <xdr:row>34</xdr:row>
      <xdr:rowOff>135636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152163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159766</xdr:rowOff>
    </xdr:from>
    <xdr:to>
      <xdr:col>10</xdr:col>
      <xdr:colOff>165100</xdr:colOff>
      <xdr:row>34</xdr:row>
      <xdr:rowOff>89916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106443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109017</xdr:rowOff>
    </xdr:from>
    <xdr:to>
      <xdr:col>6</xdr:col>
      <xdr:colOff>38100</xdr:colOff>
      <xdr:row>33</xdr:row>
      <xdr:rowOff>39167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59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55694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37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149720</xdr:rowOff>
    </xdr:from>
    <xdr:to>
      <xdr:col>24</xdr:col>
      <xdr:colOff>63500</xdr:colOff>
      <xdr:row>57</xdr:row>
      <xdr:rowOff>156293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3797300" y="9236570"/>
          <a:ext cx="838200" cy="69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20638</xdr:rowOff>
    </xdr:from>
    <xdr:to>
      <xdr:col>19</xdr:col>
      <xdr:colOff>177800</xdr:colOff>
      <xdr:row>57</xdr:row>
      <xdr:rowOff>156293</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908300" y="9793288"/>
          <a:ext cx="889000" cy="13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20638</xdr:rowOff>
    </xdr:from>
    <xdr:to>
      <xdr:col>15</xdr:col>
      <xdr:colOff>50800</xdr:colOff>
      <xdr:row>57</xdr:row>
      <xdr:rowOff>152102</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019300" y="9793288"/>
          <a:ext cx="889000" cy="13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103581</xdr:rowOff>
    </xdr:from>
    <xdr:to>
      <xdr:col>10</xdr:col>
      <xdr:colOff>114300</xdr:colOff>
      <xdr:row>57</xdr:row>
      <xdr:rowOff>152102</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1130300" y="9876231"/>
          <a:ext cx="889000" cy="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98920</xdr:rowOff>
    </xdr:from>
    <xdr:to>
      <xdr:col>24</xdr:col>
      <xdr:colOff>114300</xdr:colOff>
      <xdr:row>54</xdr:row>
      <xdr:rowOff>29070</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4584700" y="91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121797</xdr:rowOff>
    </xdr:from>
    <xdr:ext cx="534377"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903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105493</xdr:rowOff>
    </xdr:from>
    <xdr:to>
      <xdr:col>20</xdr:col>
      <xdr:colOff>38100</xdr:colOff>
      <xdr:row>58</xdr:row>
      <xdr:rowOff>35643</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3746500" y="98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26770</xdr:rowOff>
    </xdr:from>
    <xdr:ext cx="534377"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530111" y="997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141288</xdr:rowOff>
    </xdr:from>
    <xdr:to>
      <xdr:col>15</xdr:col>
      <xdr:colOff>101600</xdr:colOff>
      <xdr:row>57</xdr:row>
      <xdr:rowOff>71438</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2857500" y="9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62565</xdr:rowOff>
    </xdr:from>
    <xdr:ext cx="534377"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41111" y="983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101302</xdr:rowOff>
    </xdr:from>
    <xdr:to>
      <xdr:col>10</xdr:col>
      <xdr:colOff>165100</xdr:colOff>
      <xdr:row>58</xdr:row>
      <xdr:rowOff>31452</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968500" y="98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22579</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752111" y="996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52781</xdr:rowOff>
    </xdr:from>
    <xdr:to>
      <xdr:col>6</xdr:col>
      <xdr:colOff>38100</xdr:colOff>
      <xdr:row>57</xdr:row>
      <xdr:rowOff>154381</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079500" y="9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145508</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63111" y="99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xmlns=""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xmlns=""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xmlns=""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56348</xdr:rowOff>
    </xdr:from>
    <xdr:to>
      <xdr:col>24</xdr:col>
      <xdr:colOff>63500</xdr:colOff>
      <xdr:row>75</xdr:row>
      <xdr:rowOff>139678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3797300" y="12915098"/>
          <a:ext cx="838200" cy="8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a:extLst>
            <a:ext uri="{FF2B5EF4-FFF2-40B4-BE49-F238E27FC236}">
              <a16:creationId xmlns:a16="http://schemas.microsoft.com/office/drawing/2014/main" xmlns="" id="{00000000-0008-0000-0700-0000B2000000}"/>
            </a:ext>
          </a:extLst>
        </xdr:cNvPr>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84248</xdr:rowOff>
    </xdr:from>
    <xdr:to>
      <xdr:col>19</xdr:col>
      <xdr:colOff>177800</xdr:colOff>
      <xdr:row>75</xdr:row>
      <xdr:rowOff>139678</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2908300" y="12942998"/>
          <a:ext cx="889000" cy="5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84248</xdr:rowOff>
    </xdr:from>
    <xdr:to>
      <xdr:col>15</xdr:col>
      <xdr:colOff>50800</xdr:colOff>
      <xdr:row>75</xdr:row>
      <xdr:rowOff>160068</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019300" y="12942998"/>
          <a:ext cx="889000" cy="7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160068</xdr:rowOff>
    </xdr:from>
    <xdr:to>
      <xdr:col>10</xdr:col>
      <xdr:colOff>114300</xdr:colOff>
      <xdr:row>76</xdr:row>
      <xdr:rowOff>70783</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1130300" y="13018818"/>
          <a:ext cx="889000" cy="8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5548</xdr:rowOff>
    </xdr:from>
    <xdr:to>
      <xdr:col>24</xdr:col>
      <xdr:colOff>114300</xdr:colOff>
      <xdr:row>75</xdr:row>
      <xdr:rowOff>107148</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4584700" y="128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28425</xdr:rowOff>
    </xdr:from>
    <xdr:ext cx="599010" cy="259045"/>
    <xdr:sp macro="" textlink="">
      <xdr:nvSpPr>
        <xdr:cNvPr id="197" name="民生費該当値テキスト">
          <a:extLst>
            <a:ext uri="{FF2B5EF4-FFF2-40B4-BE49-F238E27FC236}">
              <a16:creationId xmlns:a16="http://schemas.microsoft.com/office/drawing/2014/main" xmlns="" id="{00000000-0008-0000-0700-0000C5000000}"/>
            </a:ext>
          </a:extLst>
        </xdr:cNvPr>
        <xdr:cNvSpPr txBox="1"/>
      </xdr:nvSpPr>
      <xdr:spPr>
        <a:xfrm>
          <a:off x="4686300" y="1271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88878</xdr:rowOff>
    </xdr:from>
    <xdr:to>
      <xdr:col>20</xdr:col>
      <xdr:colOff>38100</xdr:colOff>
      <xdr:row>76</xdr:row>
      <xdr:rowOff>19028</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3746500" y="1294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35555</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3497795" y="1272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33448</xdr:rowOff>
    </xdr:from>
    <xdr:to>
      <xdr:col>15</xdr:col>
      <xdr:colOff>101600</xdr:colOff>
      <xdr:row>75</xdr:row>
      <xdr:rowOff>135048</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2857500" y="128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151575</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2608795" y="1266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109267</xdr:rowOff>
    </xdr:from>
    <xdr:to>
      <xdr:col>10</xdr:col>
      <xdr:colOff>165100</xdr:colOff>
      <xdr:row>76</xdr:row>
      <xdr:rowOff>39418</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968500" y="12968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55944</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1719795" y="127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19983</xdr:rowOff>
    </xdr:from>
    <xdr:to>
      <xdr:col>6</xdr:col>
      <xdr:colOff>38100</xdr:colOff>
      <xdr:row>76</xdr:row>
      <xdr:rowOff>121583</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079500" y="130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112710</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830795" y="1314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xmlns=""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xmlns=""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xmlns=""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11325</xdr:rowOff>
    </xdr:from>
    <xdr:to>
      <xdr:col>24</xdr:col>
      <xdr:colOff>63500</xdr:colOff>
      <xdr:row>99</xdr:row>
      <xdr:rowOff>14329</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3797300" y="16984875"/>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a:extLst>
            <a:ext uri="{FF2B5EF4-FFF2-40B4-BE49-F238E27FC236}">
              <a16:creationId xmlns:a16="http://schemas.microsoft.com/office/drawing/2014/main" xmlns="" id="{00000000-0008-0000-0700-0000EE000000}"/>
            </a:ext>
          </a:extLst>
        </xdr:cNvPr>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94683</xdr:rowOff>
    </xdr:from>
    <xdr:to>
      <xdr:col>19</xdr:col>
      <xdr:colOff>177800</xdr:colOff>
      <xdr:row>99</xdr:row>
      <xdr:rowOff>11325</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2908300" y="16725333"/>
          <a:ext cx="889000" cy="25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20893</xdr:rowOff>
    </xdr:from>
    <xdr:to>
      <xdr:col>15</xdr:col>
      <xdr:colOff>50800</xdr:colOff>
      <xdr:row>97</xdr:row>
      <xdr:rowOff>94683</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2019300" y="16480093"/>
          <a:ext cx="889000" cy="24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20893</xdr:rowOff>
    </xdr:from>
    <xdr:to>
      <xdr:col>10</xdr:col>
      <xdr:colOff>114300</xdr:colOff>
      <xdr:row>97</xdr:row>
      <xdr:rowOff>111533</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1130300" y="16480093"/>
          <a:ext cx="889000" cy="26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134979</xdr:rowOff>
    </xdr:from>
    <xdr:to>
      <xdr:col>24</xdr:col>
      <xdr:colOff>114300</xdr:colOff>
      <xdr:row>99</xdr:row>
      <xdr:rowOff>65129</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4584700" y="169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49906</xdr:rowOff>
    </xdr:from>
    <xdr:ext cx="534377" cy="259045"/>
    <xdr:sp macro="" textlink="">
      <xdr:nvSpPr>
        <xdr:cNvPr id="257" name="衛生費該当値テキスト">
          <a:extLst>
            <a:ext uri="{FF2B5EF4-FFF2-40B4-BE49-F238E27FC236}">
              <a16:creationId xmlns:a16="http://schemas.microsoft.com/office/drawing/2014/main" xmlns="" id="{00000000-0008-0000-0700-000001010000}"/>
            </a:ext>
          </a:extLst>
        </xdr:cNvPr>
        <xdr:cNvSpPr txBox="1"/>
      </xdr:nvSpPr>
      <xdr:spPr>
        <a:xfrm>
          <a:off x="4686300" y="1685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131975</xdr:rowOff>
    </xdr:from>
    <xdr:to>
      <xdr:col>20</xdr:col>
      <xdr:colOff>38100</xdr:colOff>
      <xdr:row>99</xdr:row>
      <xdr:rowOff>62125</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3746500" y="16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53252</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3530111" y="1702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43883</xdr:rowOff>
    </xdr:from>
    <xdr:to>
      <xdr:col>15</xdr:col>
      <xdr:colOff>101600</xdr:colOff>
      <xdr:row>97</xdr:row>
      <xdr:rowOff>145483</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2857500" y="1667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162010</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2641111" y="1644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141543</xdr:rowOff>
    </xdr:from>
    <xdr:to>
      <xdr:col>10</xdr:col>
      <xdr:colOff>165100</xdr:colOff>
      <xdr:row>96</xdr:row>
      <xdr:rowOff>71693</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968500" y="164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88220</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1752111" y="1620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60733</xdr:rowOff>
    </xdr:from>
    <xdr:to>
      <xdr:col>6</xdr:col>
      <xdr:colOff>38100</xdr:colOff>
      <xdr:row>97</xdr:row>
      <xdr:rowOff>162333</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079500" y="166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7410</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863111" y="164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xmlns=""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xmlns=""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xmlns=""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22733</xdr:rowOff>
    </xdr:from>
    <xdr:to>
      <xdr:col>55</xdr:col>
      <xdr:colOff>0</xdr:colOff>
      <xdr:row>38</xdr:row>
      <xdr:rowOff>25781</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9639300" y="653783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xmlns=""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25781</xdr:rowOff>
    </xdr:from>
    <xdr:to>
      <xdr:col>50</xdr:col>
      <xdr:colOff>114300</xdr:colOff>
      <xdr:row>38</xdr:row>
      <xdr:rowOff>30353</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8750300" y="654088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30353</xdr:rowOff>
    </xdr:from>
    <xdr:to>
      <xdr:col>45</xdr:col>
      <xdr:colOff>177800</xdr:colOff>
      <xdr:row>38</xdr:row>
      <xdr:rowOff>31115</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7861300" y="654545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31115</xdr:rowOff>
    </xdr:from>
    <xdr:to>
      <xdr:col>41</xdr:col>
      <xdr:colOff>50800</xdr:colOff>
      <xdr:row>38</xdr:row>
      <xdr:rowOff>53594</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6972300" y="654621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143383</xdr:rowOff>
    </xdr:from>
    <xdr:to>
      <xdr:col>55</xdr:col>
      <xdr:colOff>50800</xdr:colOff>
      <xdr:row>38</xdr:row>
      <xdr:rowOff>73533</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10426700" y="64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121810</xdr:rowOff>
    </xdr:from>
    <xdr:ext cx="378565" cy="259045"/>
    <xdr:sp macro="" textlink="">
      <xdr:nvSpPr>
        <xdr:cNvPr id="314" name="労働費該当値テキスト">
          <a:extLst>
            <a:ext uri="{FF2B5EF4-FFF2-40B4-BE49-F238E27FC236}">
              <a16:creationId xmlns:a16="http://schemas.microsoft.com/office/drawing/2014/main" xmlns="" id="{00000000-0008-0000-0700-00003A010000}"/>
            </a:ext>
          </a:extLst>
        </xdr:cNvPr>
        <xdr:cNvSpPr txBox="1"/>
      </xdr:nvSpPr>
      <xdr:spPr>
        <a:xfrm>
          <a:off x="10528300"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146431</xdr:rowOff>
    </xdr:from>
    <xdr:to>
      <xdr:col>50</xdr:col>
      <xdr:colOff>165100</xdr:colOff>
      <xdr:row>38</xdr:row>
      <xdr:rowOff>76581</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9588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67708</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9450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151003</xdr:rowOff>
    </xdr:from>
    <xdr:to>
      <xdr:col>46</xdr:col>
      <xdr:colOff>38100</xdr:colOff>
      <xdr:row>38</xdr:row>
      <xdr:rowOff>81153</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8699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72280</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561017" y="65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151765</xdr:rowOff>
    </xdr:from>
    <xdr:to>
      <xdr:col>41</xdr:col>
      <xdr:colOff>101600</xdr:colOff>
      <xdr:row>38</xdr:row>
      <xdr:rowOff>81915</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7810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73042</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7672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2794</xdr:rowOff>
    </xdr:from>
    <xdr:to>
      <xdr:col>36</xdr:col>
      <xdr:colOff>165100</xdr:colOff>
      <xdr:row>38</xdr:row>
      <xdr:rowOff>104394</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6921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95521</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83017" y="661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xmlns=""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xmlns=""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xmlns=""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120059</xdr:rowOff>
    </xdr:from>
    <xdr:to>
      <xdr:col>55</xdr:col>
      <xdr:colOff>0</xdr:colOff>
      <xdr:row>58</xdr:row>
      <xdr:rowOff>149796</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9639300" y="10064159"/>
          <a:ext cx="838200" cy="2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a:extLst>
            <a:ext uri="{FF2B5EF4-FFF2-40B4-BE49-F238E27FC236}">
              <a16:creationId xmlns:a16="http://schemas.microsoft.com/office/drawing/2014/main" xmlns="" id="{00000000-0008-0000-0700-000060010000}"/>
            </a:ext>
          </a:extLst>
        </xdr:cNvPr>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120059</xdr:rowOff>
    </xdr:from>
    <xdr:to>
      <xdr:col>50</xdr:col>
      <xdr:colOff>114300</xdr:colOff>
      <xdr:row>58</xdr:row>
      <xdr:rowOff>155816</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8750300" y="10064159"/>
          <a:ext cx="889000" cy="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155816</xdr:rowOff>
    </xdr:from>
    <xdr:to>
      <xdr:col>45</xdr:col>
      <xdr:colOff>177800</xdr:colOff>
      <xdr:row>58</xdr:row>
      <xdr:rowOff>157969</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7861300" y="10099916"/>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154121</xdr:rowOff>
    </xdr:from>
    <xdr:to>
      <xdr:col>41</xdr:col>
      <xdr:colOff>50800</xdr:colOff>
      <xdr:row>58</xdr:row>
      <xdr:rowOff>157969</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a:off x="6972300" y="10098221"/>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98996</xdr:rowOff>
    </xdr:from>
    <xdr:to>
      <xdr:col>55</xdr:col>
      <xdr:colOff>50800</xdr:colOff>
      <xdr:row>59</xdr:row>
      <xdr:rowOff>29146</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10426700" y="100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27722</xdr:rowOff>
    </xdr:from>
    <xdr:ext cx="469744" cy="259045"/>
    <xdr:sp macro="" textlink="">
      <xdr:nvSpPr>
        <xdr:cNvPr id="371" name="農林水産業費該当値テキスト">
          <a:extLst>
            <a:ext uri="{FF2B5EF4-FFF2-40B4-BE49-F238E27FC236}">
              <a16:creationId xmlns:a16="http://schemas.microsoft.com/office/drawing/2014/main" xmlns="" id="{00000000-0008-0000-0700-000073010000}"/>
            </a:ext>
          </a:extLst>
        </xdr:cNvPr>
        <xdr:cNvSpPr txBox="1"/>
      </xdr:nvSpPr>
      <xdr:spPr>
        <a:xfrm>
          <a:off x="10528300"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69259</xdr:rowOff>
    </xdr:from>
    <xdr:to>
      <xdr:col>50</xdr:col>
      <xdr:colOff>165100</xdr:colOff>
      <xdr:row>58</xdr:row>
      <xdr:rowOff>170859</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9588500" y="100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161986</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9404428" y="1010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105016</xdr:rowOff>
    </xdr:from>
    <xdr:to>
      <xdr:col>46</xdr:col>
      <xdr:colOff>38100</xdr:colOff>
      <xdr:row>59</xdr:row>
      <xdr:rowOff>35166</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8699500" y="100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26293</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515428" y="1014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107169</xdr:rowOff>
    </xdr:from>
    <xdr:to>
      <xdr:col>41</xdr:col>
      <xdr:colOff>101600</xdr:colOff>
      <xdr:row>59</xdr:row>
      <xdr:rowOff>37319</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7810500" y="100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28446</xdr:rowOff>
    </xdr:from>
    <xdr:ext cx="469744"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7626428" y="101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103321</xdr:rowOff>
    </xdr:from>
    <xdr:to>
      <xdr:col>36</xdr:col>
      <xdr:colOff>165100</xdr:colOff>
      <xdr:row>59</xdr:row>
      <xdr:rowOff>33471</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6921500" y="100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24598</xdr:rowOff>
    </xdr:from>
    <xdr:ext cx="469744"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737428" y="1014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59195</xdr:rowOff>
    </xdr:from>
    <xdr:to>
      <xdr:col>55</xdr:col>
      <xdr:colOff>0</xdr:colOff>
      <xdr:row>78</xdr:row>
      <xdr:rowOff>122213</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9639300" y="13432295"/>
          <a:ext cx="8382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121298</xdr:rowOff>
    </xdr:from>
    <xdr:to>
      <xdr:col>50</xdr:col>
      <xdr:colOff>114300</xdr:colOff>
      <xdr:row>78</xdr:row>
      <xdr:rowOff>122213</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8750300" y="1349439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120002</xdr:rowOff>
    </xdr:from>
    <xdr:to>
      <xdr:col>45</xdr:col>
      <xdr:colOff>177800</xdr:colOff>
      <xdr:row>78</xdr:row>
      <xdr:rowOff>121298</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7861300" y="13493102"/>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120002</xdr:rowOff>
    </xdr:from>
    <xdr:to>
      <xdr:col>41</xdr:col>
      <xdr:colOff>50800</xdr:colOff>
      <xdr:row>78</xdr:row>
      <xdr:rowOff>134443</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6972300" y="13493102"/>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8395</xdr:rowOff>
    </xdr:from>
    <xdr:to>
      <xdr:col>55</xdr:col>
      <xdr:colOff>50800</xdr:colOff>
      <xdr:row>78</xdr:row>
      <xdr:rowOff>109995</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3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158272</xdr:rowOff>
    </xdr:from>
    <xdr:ext cx="469744"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5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71413</xdr:rowOff>
    </xdr:from>
    <xdr:to>
      <xdr:col>50</xdr:col>
      <xdr:colOff>165100</xdr:colOff>
      <xdr:row>79</xdr:row>
      <xdr:rowOff>1563</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4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164140</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404428" y="1353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70498</xdr:rowOff>
    </xdr:from>
    <xdr:to>
      <xdr:col>46</xdr:col>
      <xdr:colOff>38100</xdr:colOff>
      <xdr:row>79</xdr:row>
      <xdr:rowOff>648</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4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163225</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515428" y="1353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69202</xdr:rowOff>
    </xdr:from>
    <xdr:to>
      <xdr:col>41</xdr:col>
      <xdr:colOff>101600</xdr:colOff>
      <xdr:row>78</xdr:row>
      <xdr:rowOff>170802</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161929</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53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83643</xdr:rowOff>
    </xdr:from>
    <xdr:to>
      <xdr:col>36</xdr:col>
      <xdr:colOff>165100</xdr:colOff>
      <xdr:row>79</xdr:row>
      <xdr:rowOff>13793</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4920</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37428"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xmlns=""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xmlns=""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xmlns=""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159801</xdr:rowOff>
    </xdr:from>
    <xdr:to>
      <xdr:col>55</xdr:col>
      <xdr:colOff>0</xdr:colOff>
      <xdr:row>98</xdr:row>
      <xdr:rowOff>12317</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9639300" y="16790451"/>
          <a:ext cx="8382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a:extLst>
            <a:ext uri="{FF2B5EF4-FFF2-40B4-BE49-F238E27FC236}">
              <a16:creationId xmlns:a16="http://schemas.microsoft.com/office/drawing/2014/main" xmlns="" id="{00000000-0008-0000-0700-0000D2010000}"/>
            </a:ext>
          </a:extLst>
        </xdr:cNvPr>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153431</xdr:rowOff>
    </xdr:from>
    <xdr:to>
      <xdr:col>50</xdr:col>
      <xdr:colOff>114300</xdr:colOff>
      <xdr:row>98</xdr:row>
      <xdr:rowOff>12317</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8750300" y="16784081"/>
          <a:ext cx="8890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153431</xdr:rowOff>
    </xdr:from>
    <xdr:to>
      <xdr:col>45</xdr:col>
      <xdr:colOff>177800</xdr:colOff>
      <xdr:row>97</xdr:row>
      <xdr:rowOff>159900</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flipV="1">
          <a:off x="7861300" y="16784081"/>
          <a:ext cx="8890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123904</xdr:rowOff>
    </xdr:from>
    <xdr:to>
      <xdr:col>41</xdr:col>
      <xdr:colOff>50800</xdr:colOff>
      <xdr:row>97</xdr:row>
      <xdr:rowOff>159900</xdr:rowOff>
    </xdr:to>
    <xdr:cxnSp macro="">
      <xdr:nvCxnSpPr>
        <xdr:cNvPr id="474" name="直線コネクタ 473">
          <a:extLst>
            <a:ext uri="{FF2B5EF4-FFF2-40B4-BE49-F238E27FC236}">
              <a16:creationId xmlns:a16="http://schemas.microsoft.com/office/drawing/2014/main" xmlns="" id="{00000000-0008-0000-0700-0000DA010000}"/>
            </a:ext>
          </a:extLst>
        </xdr:cNvPr>
        <xdr:cNvCxnSpPr/>
      </xdr:nvCxnSpPr>
      <xdr:spPr>
        <a:xfrm>
          <a:off x="6972300" y="16754554"/>
          <a:ext cx="889000" cy="3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109001</xdr:rowOff>
    </xdr:from>
    <xdr:to>
      <xdr:col>55</xdr:col>
      <xdr:colOff>50800</xdr:colOff>
      <xdr:row>98</xdr:row>
      <xdr:rowOff>39151</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10426700" y="1673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23928</xdr:rowOff>
    </xdr:from>
    <xdr:ext cx="534377" cy="259045"/>
    <xdr:sp macro="" textlink="">
      <xdr:nvSpPr>
        <xdr:cNvPr id="485" name="土木費該当値テキスト">
          <a:extLst>
            <a:ext uri="{FF2B5EF4-FFF2-40B4-BE49-F238E27FC236}">
              <a16:creationId xmlns:a16="http://schemas.microsoft.com/office/drawing/2014/main" xmlns="" id="{00000000-0008-0000-0700-0000E5010000}"/>
            </a:ext>
          </a:extLst>
        </xdr:cNvPr>
        <xdr:cNvSpPr txBox="1"/>
      </xdr:nvSpPr>
      <xdr:spPr>
        <a:xfrm>
          <a:off x="10528300" y="166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132967</xdr:rowOff>
    </xdr:from>
    <xdr:to>
      <xdr:col>50</xdr:col>
      <xdr:colOff>165100</xdr:colOff>
      <xdr:row>98</xdr:row>
      <xdr:rowOff>63117</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9588500" y="1676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54244</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372111" y="168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102631</xdr:rowOff>
    </xdr:from>
    <xdr:to>
      <xdr:col>46</xdr:col>
      <xdr:colOff>38100</xdr:colOff>
      <xdr:row>98</xdr:row>
      <xdr:rowOff>32781</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8699500" y="167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23908</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483111" y="168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109100</xdr:rowOff>
    </xdr:from>
    <xdr:to>
      <xdr:col>41</xdr:col>
      <xdr:colOff>101600</xdr:colOff>
      <xdr:row>98</xdr:row>
      <xdr:rowOff>39250</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7810500" y="167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30377</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7594111" y="168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73104</xdr:rowOff>
    </xdr:from>
    <xdr:to>
      <xdr:col>36</xdr:col>
      <xdr:colOff>165100</xdr:colOff>
      <xdr:row>98</xdr:row>
      <xdr:rowOff>3254</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6921500" y="167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165831</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6705111" y="167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xmlns=""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xmlns=""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xmlns=""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98461</xdr:rowOff>
    </xdr:from>
    <xdr:to>
      <xdr:col>85</xdr:col>
      <xdr:colOff>127000</xdr:colOff>
      <xdr:row>38</xdr:row>
      <xdr:rowOff>105318</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5481300" y="6613561"/>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a:extLst>
            <a:ext uri="{FF2B5EF4-FFF2-40B4-BE49-F238E27FC236}">
              <a16:creationId xmlns:a16="http://schemas.microsoft.com/office/drawing/2014/main" xmlns="" id="{00000000-0008-0000-0700-00000A020000}"/>
            </a:ext>
          </a:extLst>
        </xdr:cNvPr>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105318</xdr:rowOff>
    </xdr:from>
    <xdr:to>
      <xdr:col>81</xdr:col>
      <xdr:colOff>50800</xdr:colOff>
      <xdr:row>38</xdr:row>
      <xdr:rowOff>119995</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4592300" y="6620418"/>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119995</xdr:rowOff>
    </xdr:from>
    <xdr:to>
      <xdr:col>76</xdr:col>
      <xdr:colOff>114300</xdr:colOff>
      <xdr:row>38</xdr:row>
      <xdr:rowOff>142763</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3703300" y="6635095"/>
          <a:ext cx="8890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142763</xdr:rowOff>
    </xdr:from>
    <xdr:to>
      <xdr:col>71</xdr:col>
      <xdr:colOff>177800</xdr:colOff>
      <xdr:row>39</xdr:row>
      <xdr:rowOff>22840</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2814300" y="6657863"/>
          <a:ext cx="8890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47661</xdr:rowOff>
    </xdr:from>
    <xdr:to>
      <xdr:col>85</xdr:col>
      <xdr:colOff>177800</xdr:colOff>
      <xdr:row>38</xdr:row>
      <xdr:rowOff>149261</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62687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134038</xdr:rowOff>
    </xdr:from>
    <xdr:ext cx="534377" cy="259045"/>
    <xdr:sp macro="" textlink="">
      <xdr:nvSpPr>
        <xdr:cNvPr id="541" name="消防費該当値テキスト">
          <a:extLst>
            <a:ext uri="{FF2B5EF4-FFF2-40B4-BE49-F238E27FC236}">
              <a16:creationId xmlns:a16="http://schemas.microsoft.com/office/drawing/2014/main" xmlns="" id="{00000000-0008-0000-0700-00001D020000}"/>
            </a:ext>
          </a:extLst>
        </xdr:cNvPr>
        <xdr:cNvSpPr txBox="1"/>
      </xdr:nvSpPr>
      <xdr:spPr>
        <a:xfrm>
          <a:off x="16370300" y="647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54518</xdr:rowOff>
    </xdr:from>
    <xdr:to>
      <xdr:col>81</xdr:col>
      <xdr:colOff>101600</xdr:colOff>
      <xdr:row>38</xdr:row>
      <xdr:rowOff>156118</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5430500" y="65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147245</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14111" y="666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69195</xdr:rowOff>
    </xdr:from>
    <xdr:to>
      <xdr:col>76</xdr:col>
      <xdr:colOff>165100</xdr:colOff>
      <xdr:row>38</xdr:row>
      <xdr:rowOff>170795</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4541500" y="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161922</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4325111" y="667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91963</xdr:rowOff>
    </xdr:from>
    <xdr:to>
      <xdr:col>72</xdr:col>
      <xdr:colOff>38100</xdr:colOff>
      <xdr:row>39</xdr:row>
      <xdr:rowOff>22113</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3652500" y="66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13240</xdr:rowOff>
    </xdr:from>
    <xdr:ext cx="469744"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468428" y="669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143490</xdr:rowOff>
    </xdr:from>
    <xdr:to>
      <xdr:col>67</xdr:col>
      <xdr:colOff>101600</xdr:colOff>
      <xdr:row>39</xdr:row>
      <xdr:rowOff>73640</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2763500" y="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64767</xdr:rowOff>
    </xdr:from>
    <xdr:ext cx="469744"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579428" y="675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xmlns=""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xmlns=""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xmlns=""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88836</xdr:rowOff>
    </xdr:from>
    <xdr:to>
      <xdr:col>85</xdr:col>
      <xdr:colOff>127000</xdr:colOff>
      <xdr:row>58</xdr:row>
      <xdr:rowOff>53766</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5481300" y="9518586"/>
          <a:ext cx="838200" cy="47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a:extLst>
            <a:ext uri="{FF2B5EF4-FFF2-40B4-BE49-F238E27FC236}">
              <a16:creationId xmlns:a16="http://schemas.microsoft.com/office/drawing/2014/main" xmlns="" id="{00000000-0008-0000-0700-000044020000}"/>
            </a:ext>
          </a:extLst>
        </xdr:cNvPr>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31839</xdr:rowOff>
    </xdr:from>
    <xdr:to>
      <xdr:col>81</xdr:col>
      <xdr:colOff>50800</xdr:colOff>
      <xdr:row>58</xdr:row>
      <xdr:rowOff>53766</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4592300" y="9975939"/>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167513</xdr:rowOff>
    </xdr:from>
    <xdr:to>
      <xdr:col>76</xdr:col>
      <xdr:colOff>114300</xdr:colOff>
      <xdr:row>58</xdr:row>
      <xdr:rowOff>31839</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3703300" y="9768713"/>
          <a:ext cx="889000" cy="20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167513</xdr:rowOff>
    </xdr:from>
    <xdr:to>
      <xdr:col>71</xdr:col>
      <xdr:colOff>177800</xdr:colOff>
      <xdr:row>58</xdr:row>
      <xdr:rowOff>39116</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2814300" y="9768713"/>
          <a:ext cx="889000" cy="2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38036</xdr:rowOff>
    </xdr:from>
    <xdr:to>
      <xdr:col>85</xdr:col>
      <xdr:colOff>177800</xdr:colOff>
      <xdr:row>55</xdr:row>
      <xdr:rowOff>139636</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6268700" y="94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60913</xdr:rowOff>
    </xdr:from>
    <xdr:ext cx="534377" cy="259045"/>
    <xdr:sp macro="" textlink="">
      <xdr:nvSpPr>
        <xdr:cNvPr id="599" name="教育費該当値テキスト">
          <a:extLst>
            <a:ext uri="{FF2B5EF4-FFF2-40B4-BE49-F238E27FC236}">
              <a16:creationId xmlns:a16="http://schemas.microsoft.com/office/drawing/2014/main" xmlns="" id="{00000000-0008-0000-0700-000057020000}"/>
            </a:ext>
          </a:extLst>
        </xdr:cNvPr>
        <xdr:cNvSpPr txBox="1"/>
      </xdr:nvSpPr>
      <xdr:spPr>
        <a:xfrm>
          <a:off x="16370300" y="93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2966</xdr:rowOff>
    </xdr:from>
    <xdr:to>
      <xdr:col>81</xdr:col>
      <xdr:colOff>101600</xdr:colOff>
      <xdr:row>58</xdr:row>
      <xdr:rowOff>104566</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5430500" y="99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95693</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5214111" y="100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152489</xdr:rowOff>
    </xdr:from>
    <xdr:to>
      <xdr:col>76</xdr:col>
      <xdr:colOff>165100</xdr:colOff>
      <xdr:row>58</xdr:row>
      <xdr:rowOff>82639</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4541500" y="99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73766</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4325111" y="100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116713</xdr:rowOff>
    </xdr:from>
    <xdr:to>
      <xdr:col>72</xdr:col>
      <xdr:colOff>38100</xdr:colOff>
      <xdr:row>57</xdr:row>
      <xdr:rowOff>46863</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3652500" y="97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37990</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3436111" y="98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159766</xdr:rowOff>
    </xdr:from>
    <xdr:to>
      <xdr:col>67</xdr:col>
      <xdr:colOff>101600</xdr:colOff>
      <xdr:row>58</xdr:row>
      <xdr:rowOff>89916</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2763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81043</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547111" y="100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xmlns=""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xmlns=""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xmlns=""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167360</xdr:rowOff>
    </xdr:from>
    <xdr:to>
      <xdr:col>85</xdr:col>
      <xdr:colOff>127000</xdr:colOff>
      <xdr:row>79</xdr:row>
      <xdr:rowOff>22047</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5481300" y="13540460"/>
          <a:ext cx="8382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xmlns=""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167360</xdr:rowOff>
    </xdr:from>
    <xdr:to>
      <xdr:col>81</xdr:col>
      <xdr:colOff>50800</xdr:colOff>
      <xdr:row>79</xdr:row>
      <xdr:rowOff>33096</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4592300" y="13540460"/>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33096</xdr:rowOff>
    </xdr:from>
    <xdr:to>
      <xdr:col>76</xdr:col>
      <xdr:colOff>114300</xdr:colOff>
      <xdr:row>79</xdr:row>
      <xdr:rowOff>38049</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3703300" y="1357764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38049</xdr:rowOff>
    </xdr:from>
    <xdr:to>
      <xdr:col>71</xdr:col>
      <xdr:colOff>177800</xdr:colOff>
      <xdr:row>79</xdr:row>
      <xdr:rowOff>43459</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2814300" y="1358259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142697</xdr:rowOff>
    </xdr:from>
    <xdr:to>
      <xdr:col>85</xdr:col>
      <xdr:colOff>177800</xdr:colOff>
      <xdr:row>79</xdr:row>
      <xdr:rowOff>72847</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6268700" y="135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57624</xdr:rowOff>
    </xdr:from>
    <xdr:ext cx="378565" cy="259045"/>
    <xdr:sp macro="" textlink="">
      <xdr:nvSpPr>
        <xdr:cNvPr id="656" name="災害復旧費該当値テキスト">
          <a:extLst>
            <a:ext uri="{FF2B5EF4-FFF2-40B4-BE49-F238E27FC236}">
              <a16:creationId xmlns:a16="http://schemas.microsoft.com/office/drawing/2014/main" xmlns="" id="{00000000-0008-0000-0700-000090020000}"/>
            </a:ext>
          </a:extLst>
        </xdr:cNvPr>
        <xdr:cNvSpPr txBox="1"/>
      </xdr:nvSpPr>
      <xdr:spPr>
        <a:xfrm>
          <a:off x="16370300" y="13430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116560</xdr:rowOff>
    </xdr:from>
    <xdr:to>
      <xdr:col>81</xdr:col>
      <xdr:colOff>101600</xdr:colOff>
      <xdr:row>79</xdr:row>
      <xdr:rowOff>46710</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5430500" y="134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37837</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292017" y="1358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153746</xdr:rowOff>
    </xdr:from>
    <xdr:to>
      <xdr:col>76</xdr:col>
      <xdr:colOff>165100</xdr:colOff>
      <xdr:row>79</xdr:row>
      <xdr:rowOff>83896</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4541500" y="135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75023</xdr:rowOff>
    </xdr:from>
    <xdr:ext cx="378565"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4403017" y="1361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158699</xdr:rowOff>
    </xdr:from>
    <xdr:to>
      <xdr:col>72</xdr:col>
      <xdr:colOff>38100</xdr:colOff>
      <xdr:row>79</xdr:row>
      <xdr:rowOff>88849</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3652500" y="135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79976</xdr:rowOff>
    </xdr:from>
    <xdr:ext cx="313932"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3546333" y="13624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164109</xdr:rowOff>
    </xdr:from>
    <xdr:to>
      <xdr:col>67</xdr:col>
      <xdr:colOff>101600</xdr:colOff>
      <xdr:row>79</xdr:row>
      <xdr:rowOff>94259</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27635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85386</xdr:rowOff>
    </xdr:from>
    <xdr:ext cx="313932"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657333" y="13629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xmlns=""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xmlns=""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xmlns=""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72262</xdr:rowOff>
    </xdr:from>
    <xdr:to>
      <xdr:col>85</xdr:col>
      <xdr:colOff>127000</xdr:colOff>
      <xdr:row>95</xdr:row>
      <xdr:rowOff>83871</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5481300" y="16360012"/>
          <a:ext cx="8382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a:extLst>
            <a:ext uri="{FF2B5EF4-FFF2-40B4-BE49-F238E27FC236}">
              <a16:creationId xmlns:a16="http://schemas.microsoft.com/office/drawing/2014/main" xmlns="" id="{00000000-0008-0000-0700-0000B6020000}"/>
            </a:ext>
          </a:extLst>
        </xdr:cNvPr>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69672</xdr:rowOff>
    </xdr:from>
    <xdr:to>
      <xdr:col>81</xdr:col>
      <xdr:colOff>50800</xdr:colOff>
      <xdr:row>95</xdr:row>
      <xdr:rowOff>72262</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4592300" y="16357422"/>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63348</xdr:rowOff>
    </xdr:from>
    <xdr:to>
      <xdr:col>76</xdr:col>
      <xdr:colOff>114300</xdr:colOff>
      <xdr:row>95</xdr:row>
      <xdr:rowOff>69672</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3703300" y="16351098"/>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63348</xdr:rowOff>
    </xdr:from>
    <xdr:to>
      <xdr:col>71</xdr:col>
      <xdr:colOff>177800</xdr:colOff>
      <xdr:row>95</xdr:row>
      <xdr:rowOff>76633</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2814300" y="16351098"/>
          <a:ext cx="889000" cy="1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33071</xdr:rowOff>
    </xdr:from>
    <xdr:to>
      <xdr:col>85</xdr:col>
      <xdr:colOff>177800</xdr:colOff>
      <xdr:row>95</xdr:row>
      <xdr:rowOff>134671</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6268700" y="163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55948</xdr:rowOff>
    </xdr:from>
    <xdr:ext cx="534377" cy="259045"/>
    <xdr:sp macro="" textlink="">
      <xdr:nvSpPr>
        <xdr:cNvPr id="713" name="公債費該当値テキスト">
          <a:extLst>
            <a:ext uri="{FF2B5EF4-FFF2-40B4-BE49-F238E27FC236}">
              <a16:creationId xmlns:a16="http://schemas.microsoft.com/office/drawing/2014/main" xmlns="" id="{00000000-0008-0000-0700-0000C9020000}"/>
            </a:ext>
          </a:extLst>
        </xdr:cNvPr>
        <xdr:cNvSpPr txBox="1"/>
      </xdr:nvSpPr>
      <xdr:spPr>
        <a:xfrm>
          <a:off x="16370300" y="1617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21462</xdr:rowOff>
    </xdr:from>
    <xdr:to>
      <xdr:col>81</xdr:col>
      <xdr:colOff>101600</xdr:colOff>
      <xdr:row>95</xdr:row>
      <xdr:rowOff>123062</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5430500" y="163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139589</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5214111" y="160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18872</xdr:rowOff>
    </xdr:from>
    <xdr:to>
      <xdr:col>76</xdr:col>
      <xdr:colOff>165100</xdr:colOff>
      <xdr:row>95</xdr:row>
      <xdr:rowOff>120472</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4541500" y="163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136999</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4325111" y="1608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12548</xdr:rowOff>
    </xdr:from>
    <xdr:to>
      <xdr:col>72</xdr:col>
      <xdr:colOff>38100</xdr:colOff>
      <xdr:row>95</xdr:row>
      <xdr:rowOff>114148</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3652500" y="163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130675</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436111" y="1607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25833</xdr:rowOff>
    </xdr:from>
    <xdr:to>
      <xdr:col>67</xdr:col>
      <xdr:colOff>101600</xdr:colOff>
      <xdr:row>95</xdr:row>
      <xdr:rowOff>127433</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2763500" y="163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143960</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2547111" y="1608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xmlns=""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xmlns=""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xmlns=""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xmlns=""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xmlns=""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xmlns=""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xmlns=""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xmlns=""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xmlns=""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類似団体内平均と比較して住民一人当たりのコストが上回っているのは、議会費、総務費、民生費、教育費、公債費となっている。</a:t>
          </a:r>
        </a:p>
        <a:p>
          <a:r>
            <a:rPr kumimoji="1" lang="ja-JP" altLang="en-US" sz="1300">
              <a:latin typeface="ＭＳ Ｐゴシック" panose="020B0600070205080204" pitchFamily="50" charset="-128"/>
              <a:ea typeface="ＭＳ Ｐゴシック" panose="020B0600070205080204" pitchFamily="50" charset="-128"/>
            </a:rPr>
            <a:t>議会費については、類似団体平均を上回っているが、議員定数削減など、コスト削減に取り組み、近年は改善傾向にある。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総務費については、庁舎建設事業の影響により、住民一人当たりのコストが大幅に上昇している。</a:t>
          </a:r>
        </a:p>
        <a:p>
          <a:r>
            <a:rPr kumimoji="1" lang="ja-JP" altLang="en-US" sz="1300">
              <a:latin typeface="ＭＳ Ｐゴシック" panose="020B0600070205080204" pitchFamily="50" charset="-128"/>
              <a:ea typeface="ＭＳ Ｐゴシック" panose="020B0600070205080204" pitchFamily="50" charset="-128"/>
            </a:rPr>
            <a:t>民生費については、生活保護費や障害者自立支援給付費が高い水準で推移している影響により、類似団体平均を上回っている。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教育費については、住民一人当たりのコストが大幅に上昇しているが、これは小学校校舎外壁等改修事業や小学校空調設備整備事業等の増のため、普通建設事業費が増加したことが主な要因である。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公債費については、平成２６年度より第三セクター等改革推進債の償還が始まった影響により、類似団体平均に比べ高止まりしている。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これまで取り組んできた財政健全化計画の成果の現れとして、実質収支の黒字を維持している。今後も実質収支黒字確保のため歳入の確保と行財政改革による歳出の削減に努める。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連結実質収支の黒字額については、水道事業会計によるものが大きいが、全体としては安定的に推移している。今後も収支の改善に取り組み、連結実質収支の黒字確保に努める。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35346690</v>
      </c>
      <c r="BO4" s="393"/>
      <c r="BP4" s="393"/>
      <c r="BQ4" s="393"/>
      <c r="BR4" s="393"/>
      <c r="BS4" s="393"/>
      <c r="BT4" s="393"/>
      <c r="BU4" s="394"/>
      <c r="BV4" s="392">
        <v>29663298</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1.2</v>
      </c>
      <c r="CU4" s="399"/>
      <c r="CV4" s="399"/>
      <c r="CW4" s="399"/>
      <c r="CX4" s="399"/>
      <c r="CY4" s="399"/>
      <c r="CZ4" s="399"/>
      <c r="DA4" s="400"/>
      <c r="DB4" s="398">
        <v>0.9</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35010307</v>
      </c>
      <c r="BO5" s="430"/>
      <c r="BP5" s="430"/>
      <c r="BQ5" s="430"/>
      <c r="BR5" s="430"/>
      <c r="BS5" s="430"/>
      <c r="BT5" s="430"/>
      <c r="BU5" s="431"/>
      <c r="BV5" s="429">
        <v>29138438</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97.4</v>
      </c>
      <c r="CU5" s="427"/>
      <c r="CV5" s="427"/>
      <c r="CW5" s="427"/>
      <c r="CX5" s="427"/>
      <c r="CY5" s="427"/>
      <c r="CZ5" s="427"/>
      <c r="DA5" s="428"/>
      <c r="DB5" s="426">
        <v>99.9</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336383</v>
      </c>
      <c r="BO6" s="430"/>
      <c r="BP6" s="430"/>
      <c r="BQ6" s="430"/>
      <c r="BR6" s="430"/>
      <c r="BS6" s="430"/>
      <c r="BT6" s="430"/>
      <c r="BU6" s="431"/>
      <c r="BV6" s="429">
        <v>524860</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103.3</v>
      </c>
      <c r="CU6" s="467"/>
      <c r="CV6" s="467"/>
      <c r="CW6" s="467"/>
      <c r="CX6" s="467"/>
      <c r="CY6" s="467"/>
      <c r="CZ6" s="467"/>
      <c r="DA6" s="468"/>
      <c r="DB6" s="466">
        <v>107.4</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94</v>
      </c>
      <c r="AV7" s="462"/>
      <c r="AW7" s="462"/>
      <c r="AX7" s="462"/>
      <c r="AY7" s="463" t="s">
        <v>106</v>
      </c>
      <c r="AZ7" s="464"/>
      <c r="BA7" s="464"/>
      <c r="BB7" s="464"/>
      <c r="BC7" s="464"/>
      <c r="BD7" s="464"/>
      <c r="BE7" s="464"/>
      <c r="BF7" s="464"/>
      <c r="BG7" s="464"/>
      <c r="BH7" s="464"/>
      <c r="BI7" s="464"/>
      <c r="BJ7" s="464"/>
      <c r="BK7" s="464"/>
      <c r="BL7" s="464"/>
      <c r="BM7" s="465"/>
      <c r="BN7" s="429">
        <v>113757</v>
      </c>
      <c r="BO7" s="430"/>
      <c r="BP7" s="430"/>
      <c r="BQ7" s="430"/>
      <c r="BR7" s="430"/>
      <c r="BS7" s="430"/>
      <c r="BT7" s="430"/>
      <c r="BU7" s="431"/>
      <c r="BV7" s="429">
        <v>363382</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18572453</v>
      </c>
      <c r="CU7" s="430"/>
      <c r="CV7" s="430"/>
      <c r="CW7" s="430"/>
      <c r="CX7" s="430"/>
      <c r="CY7" s="430"/>
      <c r="CZ7" s="430"/>
      <c r="DA7" s="431"/>
      <c r="DB7" s="429">
        <v>18368215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222626</v>
      </c>
      <c r="BO8" s="430"/>
      <c r="BP8" s="430"/>
      <c r="BQ8" s="430"/>
      <c r="BR8" s="430"/>
      <c r="BS8" s="430"/>
      <c r="BT8" s="430"/>
      <c r="BU8" s="431"/>
      <c r="BV8" s="429">
        <v>161478</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0.72</v>
      </c>
      <c r="CU8" s="470"/>
      <c r="CV8" s="470"/>
      <c r="CW8" s="470"/>
      <c r="CX8" s="470"/>
      <c r="CY8" s="470"/>
      <c r="CZ8" s="470"/>
      <c r="DA8" s="471"/>
      <c r="DB8" s="469">
        <v>0.72</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87050</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61148</v>
      </c>
      <c r="BO9" s="430"/>
      <c r="BP9" s="430"/>
      <c r="BQ9" s="430"/>
      <c r="BR9" s="430"/>
      <c r="BS9" s="430"/>
      <c r="BT9" s="430"/>
      <c r="BU9" s="431"/>
      <c r="BV9" s="429">
        <v>-283060</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20.5</v>
      </c>
      <c r="CU9" s="427"/>
      <c r="CV9" s="427"/>
      <c r="CW9" s="427"/>
      <c r="CX9" s="427"/>
      <c r="CY9" s="427"/>
      <c r="CZ9" s="427"/>
      <c r="DA9" s="428"/>
      <c r="DB9" s="426">
        <v>21.2</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89023</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777</v>
      </c>
      <c r="BO10" s="430"/>
      <c r="BP10" s="430"/>
      <c r="BQ10" s="430"/>
      <c r="BR10" s="430"/>
      <c r="BS10" s="430"/>
      <c r="BT10" s="430"/>
      <c r="BU10" s="431"/>
      <c r="BV10" s="429">
        <v>623</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127</v>
      </c>
      <c r="AV11" s="462"/>
      <c r="AW11" s="462"/>
      <c r="AX11" s="462"/>
      <c r="AY11" s="463" t="s">
        <v>128</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129</v>
      </c>
      <c r="CE11" s="433"/>
      <c r="CF11" s="433"/>
      <c r="CG11" s="433"/>
      <c r="CH11" s="433"/>
      <c r="CI11" s="433"/>
      <c r="CJ11" s="433"/>
      <c r="CK11" s="433"/>
      <c r="CL11" s="433"/>
      <c r="CM11" s="433"/>
      <c r="CN11" s="433"/>
      <c r="CO11" s="433"/>
      <c r="CP11" s="433"/>
      <c r="CQ11" s="433"/>
      <c r="CR11" s="433"/>
      <c r="CS11" s="434"/>
      <c r="CT11" s="469" t="s">
        <v>130</v>
      </c>
      <c r="CU11" s="470"/>
      <c r="CV11" s="470"/>
      <c r="CW11" s="470"/>
      <c r="CX11" s="470"/>
      <c r="CY11" s="470"/>
      <c r="CZ11" s="470"/>
      <c r="DA11" s="471"/>
      <c r="DB11" s="469" t="s">
        <v>131</v>
      </c>
      <c r="DC11" s="470"/>
      <c r="DD11" s="470"/>
      <c r="DE11" s="470"/>
      <c r="DF11" s="470"/>
      <c r="DG11" s="470"/>
      <c r="DH11" s="470"/>
      <c r="DI11" s="471"/>
      <c r="DJ11" s="186"/>
      <c r="DK11" s="186"/>
      <c r="DL11" s="186"/>
      <c r="DM11" s="186"/>
      <c r="DN11" s="186"/>
      <c r="DO11" s="186"/>
    </row>
    <row r="12" spans="1:119" ht="18.75" customHeight="1" x14ac:dyDescent="0.15">
      <c r="A12" s="187"/>
      <c r="B12" s="489" t="s">
        <v>132</v>
      </c>
      <c r="C12" s="490"/>
      <c r="D12" s="490"/>
      <c r="E12" s="490"/>
      <c r="F12" s="490"/>
      <c r="G12" s="490"/>
      <c r="H12" s="490"/>
      <c r="I12" s="490"/>
      <c r="J12" s="490"/>
      <c r="K12" s="491"/>
      <c r="L12" s="498" t="s">
        <v>133</v>
      </c>
      <c r="M12" s="499"/>
      <c r="N12" s="499"/>
      <c r="O12" s="499"/>
      <c r="P12" s="499"/>
      <c r="Q12" s="500"/>
      <c r="R12" s="501">
        <v>85871</v>
      </c>
      <c r="S12" s="502"/>
      <c r="T12" s="502"/>
      <c r="U12" s="502"/>
      <c r="V12" s="503"/>
      <c r="W12" s="504" t="s">
        <v>1</v>
      </c>
      <c r="X12" s="462"/>
      <c r="Y12" s="462"/>
      <c r="Z12" s="462"/>
      <c r="AA12" s="462"/>
      <c r="AB12" s="505"/>
      <c r="AC12" s="506" t="s">
        <v>134</v>
      </c>
      <c r="AD12" s="507"/>
      <c r="AE12" s="507"/>
      <c r="AF12" s="507"/>
      <c r="AG12" s="508"/>
      <c r="AH12" s="506" t="s">
        <v>135</v>
      </c>
      <c r="AI12" s="507"/>
      <c r="AJ12" s="507"/>
      <c r="AK12" s="507"/>
      <c r="AL12" s="509"/>
      <c r="AM12" s="458" t="s">
        <v>136</v>
      </c>
      <c r="AN12" s="459"/>
      <c r="AO12" s="459"/>
      <c r="AP12" s="459"/>
      <c r="AQ12" s="459"/>
      <c r="AR12" s="459"/>
      <c r="AS12" s="459"/>
      <c r="AT12" s="460"/>
      <c r="AU12" s="461" t="s">
        <v>127</v>
      </c>
      <c r="AV12" s="462"/>
      <c r="AW12" s="462"/>
      <c r="AX12" s="462"/>
      <c r="AY12" s="463" t="s">
        <v>137</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200000</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131</v>
      </c>
      <c r="CU12" s="470"/>
      <c r="CV12" s="470"/>
      <c r="CW12" s="470"/>
      <c r="CX12" s="470"/>
      <c r="CY12" s="470"/>
      <c r="CZ12" s="470"/>
      <c r="DA12" s="471"/>
      <c r="DB12" s="469" t="s">
        <v>131</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85030</v>
      </c>
      <c r="S13" s="514"/>
      <c r="T13" s="514"/>
      <c r="U13" s="514"/>
      <c r="V13" s="515"/>
      <c r="W13" s="445" t="s">
        <v>140</v>
      </c>
      <c r="X13" s="446"/>
      <c r="Y13" s="446"/>
      <c r="Z13" s="446"/>
      <c r="AA13" s="446"/>
      <c r="AB13" s="436"/>
      <c r="AC13" s="480">
        <v>935</v>
      </c>
      <c r="AD13" s="481"/>
      <c r="AE13" s="481"/>
      <c r="AF13" s="481"/>
      <c r="AG13" s="523"/>
      <c r="AH13" s="480">
        <v>972</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61925</v>
      </c>
      <c r="BO13" s="430"/>
      <c r="BP13" s="430"/>
      <c r="BQ13" s="430"/>
      <c r="BR13" s="430"/>
      <c r="BS13" s="430"/>
      <c r="BT13" s="430"/>
      <c r="BU13" s="431"/>
      <c r="BV13" s="429">
        <v>-482437</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12.3</v>
      </c>
      <c r="CU13" s="427"/>
      <c r="CV13" s="427"/>
      <c r="CW13" s="427"/>
      <c r="CX13" s="427"/>
      <c r="CY13" s="427"/>
      <c r="CZ13" s="427"/>
      <c r="DA13" s="428"/>
      <c r="DB13" s="426">
        <v>12.6</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86536</v>
      </c>
      <c r="S14" s="514"/>
      <c r="T14" s="514"/>
      <c r="U14" s="514"/>
      <c r="V14" s="515"/>
      <c r="W14" s="419"/>
      <c r="X14" s="420"/>
      <c r="Y14" s="420"/>
      <c r="Z14" s="420"/>
      <c r="AA14" s="420"/>
      <c r="AB14" s="409"/>
      <c r="AC14" s="516">
        <v>2.6</v>
      </c>
      <c r="AD14" s="517"/>
      <c r="AE14" s="517"/>
      <c r="AF14" s="517"/>
      <c r="AG14" s="518"/>
      <c r="AH14" s="516">
        <v>2.7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v>42.3</v>
      </c>
      <c r="CU14" s="528"/>
      <c r="CV14" s="528"/>
      <c r="CW14" s="528"/>
      <c r="CX14" s="528"/>
      <c r="CY14" s="528"/>
      <c r="CZ14" s="528"/>
      <c r="DA14" s="529"/>
      <c r="DB14" s="527">
        <v>31.9</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85750</v>
      </c>
      <c r="S15" s="514"/>
      <c r="T15" s="514"/>
      <c r="U15" s="514"/>
      <c r="V15" s="515"/>
      <c r="W15" s="445" t="s">
        <v>147</v>
      </c>
      <c r="X15" s="446"/>
      <c r="Y15" s="446"/>
      <c r="Z15" s="446"/>
      <c r="AA15" s="446"/>
      <c r="AB15" s="436"/>
      <c r="AC15" s="480">
        <v>9385</v>
      </c>
      <c r="AD15" s="481"/>
      <c r="AE15" s="481"/>
      <c r="AF15" s="481"/>
      <c r="AG15" s="523"/>
      <c r="AH15" s="480">
        <v>9890</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10346757</v>
      </c>
      <c r="BO15" s="393"/>
      <c r="BP15" s="393"/>
      <c r="BQ15" s="393"/>
      <c r="BR15" s="393"/>
      <c r="BS15" s="393"/>
      <c r="BT15" s="393"/>
      <c r="BU15" s="394"/>
      <c r="BV15" s="392">
        <v>10380615</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25.7</v>
      </c>
      <c r="AD16" s="517"/>
      <c r="AE16" s="517"/>
      <c r="AF16" s="517"/>
      <c r="AG16" s="518"/>
      <c r="AH16" s="516">
        <v>27</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14546207</v>
      </c>
      <c r="BO16" s="430"/>
      <c r="BP16" s="430"/>
      <c r="BQ16" s="430"/>
      <c r="BR16" s="430"/>
      <c r="BS16" s="430"/>
      <c r="BT16" s="430"/>
      <c r="BU16" s="431"/>
      <c r="BV16" s="429">
        <v>14304917</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26203</v>
      </c>
      <c r="AD17" s="481"/>
      <c r="AE17" s="481"/>
      <c r="AF17" s="481"/>
      <c r="AG17" s="523"/>
      <c r="AH17" s="480">
        <v>25802</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13287549</v>
      </c>
      <c r="BO17" s="430"/>
      <c r="BP17" s="430"/>
      <c r="BQ17" s="430"/>
      <c r="BR17" s="430"/>
      <c r="BS17" s="430"/>
      <c r="BT17" s="430"/>
      <c r="BU17" s="431"/>
      <c r="BV17" s="429">
        <v>13296325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157</v>
      </c>
      <c r="C18" s="472"/>
      <c r="D18" s="472"/>
      <c r="E18" s="544"/>
      <c r="F18" s="544"/>
      <c r="G18" s="544"/>
      <c r="H18" s="544"/>
      <c r="I18" s="544"/>
      <c r="J18" s="544"/>
      <c r="K18" s="544"/>
      <c r="L18" s="545">
        <v>42.69</v>
      </c>
      <c r="M18" s="545"/>
      <c r="N18" s="545"/>
      <c r="O18" s="545"/>
      <c r="P18" s="545"/>
      <c r="Q18" s="545"/>
      <c r="R18" s="546"/>
      <c r="S18" s="546"/>
      <c r="T18" s="546"/>
      <c r="U18" s="546"/>
      <c r="V18" s="547"/>
      <c r="W18" s="447"/>
      <c r="X18" s="448"/>
      <c r="Y18" s="448"/>
      <c r="Z18" s="448"/>
      <c r="AA18" s="448"/>
      <c r="AB18" s="439"/>
      <c r="AC18" s="548">
        <v>71.7</v>
      </c>
      <c r="AD18" s="549"/>
      <c r="AE18" s="549"/>
      <c r="AF18" s="549"/>
      <c r="AG18" s="550"/>
      <c r="AH18" s="548">
        <v>70.400000000000006</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18535909</v>
      </c>
      <c r="BO18" s="430"/>
      <c r="BP18" s="430"/>
      <c r="BQ18" s="430"/>
      <c r="BR18" s="430"/>
      <c r="BS18" s="430"/>
      <c r="BT18" s="430"/>
      <c r="BU18" s="431"/>
      <c r="BV18" s="429">
        <v>18667948</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159</v>
      </c>
      <c r="C19" s="472"/>
      <c r="D19" s="472"/>
      <c r="E19" s="544"/>
      <c r="F19" s="544"/>
      <c r="G19" s="544"/>
      <c r="H19" s="544"/>
      <c r="I19" s="544"/>
      <c r="J19" s="544"/>
      <c r="K19" s="544"/>
      <c r="L19" s="552">
        <v>2039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21265912</v>
      </c>
      <c r="BO19" s="430"/>
      <c r="BP19" s="430"/>
      <c r="BQ19" s="430"/>
      <c r="BR19" s="430"/>
      <c r="BS19" s="430"/>
      <c r="BT19" s="430"/>
      <c r="BU19" s="431"/>
      <c r="BV19" s="429">
        <v>21032311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161</v>
      </c>
      <c r="C20" s="472"/>
      <c r="D20" s="472"/>
      <c r="E20" s="544"/>
      <c r="F20" s="544"/>
      <c r="G20" s="544"/>
      <c r="H20" s="544"/>
      <c r="I20" s="544"/>
      <c r="J20" s="544"/>
      <c r="K20" s="544"/>
      <c r="L20" s="552">
        <v>34138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39428188</v>
      </c>
      <c r="BO23" s="430"/>
      <c r="BP23" s="430"/>
      <c r="BQ23" s="430"/>
      <c r="BR23" s="430"/>
      <c r="BS23" s="430"/>
      <c r="BT23" s="430"/>
      <c r="BU23" s="431"/>
      <c r="BV23" s="429">
        <v>37208780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170</v>
      </c>
      <c r="F24" s="459"/>
      <c r="G24" s="459"/>
      <c r="H24" s="459"/>
      <c r="I24" s="459"/>
      <c r="J24" s="459"/>
      <c r="K24" s="460"/>
      <c r="L24" s="480">
        <v>1</v>
      </c>
      <c r="M24" s="481"/>
      <c r="N24" s="481"/>
      <c r="O24" s="481"/>
      <c r="P24" s="523"/>
      <c r="Q24" s="480">
        <v>8910</v>
      </c>
      <c r="R24" s="481"/>
      <c r="S24" s="481"/>
      <c r="T24" s="481"/>
      <c r="U24" s="481"/>
      <c r="V24" s="523"/>
      <c r="W24" s="582"/>
      <c r="X24" s="570"/>
      <c r="Y24" s="571"/>
      <c r="Z24" s="479" t="s">
        <v>171</v>
      </c>
      <c r="AA24" s="459"/>
      <c r="AB24" s="459"/>
      <c r="AC24" s="459"/>
      <c r="AD24" s="459"/>
      <c r="AE24" s="459"/>
      <c r="AF24" s="459"/>
      <c r="AG24" s="460"/>
      <c r="AH24" s="480">
        <v>479</v>
      </c>
      <c r="AI24" s="481"/>
      <c r="AJ24" s="481"/>
      <c r="AK24" s="481"/>
      <c r="AL24" s="523"/>
      <c r="AM24" s="480">
        <v>1492085</v>
      </c>
      <c r="AN24" s="481"/>
      <c r="AO24" s="481"/>
      <c r="AP24" s="481"/>
      <c r="AQ24" s="481"/>
      <c r="AR24" s="523"/>
      <c r="AS24" s="480">
        <v>3115</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22251137</v>
      </c>
      <c r="BO24" s="430"/>
      <c r="BP24" s="430"/>
      <c r="BQ24" s="430"/>
      <c r="BR24" s="430"/>
      <c r="BS24" s="430"/>
      <c r="BT24" s="430"/>
      <c r="BU24" s="431"/>
      <c r="BV24" s="429">
        <v>22992444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173</v>
      </c>
      <c r="F25" s="459"/>
      <c r="G25" s="459"/>
      <c r="H25" s="459"/>
      <c r="I25" s="459"/>
      <c r="J25" s="459"/>
      <c r="K25" s="460"/>
      <c r="L25" s="480">
        <v>2</v>
      </c>
      <c r="M25" s="481"/>
      <c r="N25" s="481"/>
      <c r="O25" s="481"/>
      <c r="P25" s="523"/>
      <c r="Q25" s="480">
        <v>7590</v>
      </c>
      <c r="R25" s="481"/>
      <c r="S25" s="481"/>
      <c r="T25" s="481"/>
      <c r="U25" s="481"/>
      <c r="V25" s="523"/>
      <c r="W25" s="582"/>
      <c r="X25" s="570"/>
      <c r="Y25" s="571"/>
      <c r="Z25" s="479" t="s">
        <v>174</v>
      </c>
      <c r="AA25" s="459"/>
      <c r="AB25" s="459"/>
      <c r="AC25" s="459"/>
      <c r="AD25" s="459"/>
      <c r="AE25" s="459"/>
      <c r="AF25" s="459"/>
      <c r="AG25" s="460"/>
      <c r="AH25" s="480" t="s">
        <v>175</v>
      </c>
      <c r="AI25" s="481"/>
      <c r="AJ25" s="481"/>
      <c r="AK25" s="481"/>
      <c r="AL25" s="523"/>
      <c r="AM25" s="480" t="s">
        <v>175</v>
      </c>
      <c r="AN25" s="481"/>
      <c r="AO25" s="481"/>
      <c r="AP25" s="481"/>
      <c r="AQ25" s="481"/>
      <c r="AR25" s="523"/>
      <c r="AS25" s="480" t="s">
        <v>176</v>
      </c>
      <c r="AT25" s="481"/>
      <c r="AU25" s="481"/>
      <c r="AV25" s="481"/>
      <c r="AW25" s="481"/>
      <c r="AX25" s="482"/>
      <c r="AY25" s="389" t="s">
        <v>177</v>
      </c>
      <c r="AZ25" s="390"/>
      <c r="BA25" s="390"/>
      <c r="BB25" s="390"/>
      <c r="BC25" s="390"/>
      <c r="BD25" s="390"/>
      <c r="BE25" s="390"/>
      <c r="BF25" s="390"/>
      <c r="BG25" s="390"/>
      <c r="BH25" s="390"/>
      <c r="BI25" s="390"/>
      <c r="BJ25" s="390"/>
      <c r="BK25" s="390"/>
      <c r="BL25" s="390"/>
      <c r="BM25" s="391"/>
      <c r="BN25" s="392">
        <v>16306226</v>
      </c>
      <c r="BO25" s="393"/>
      <c r="BP25" s="393"/>
      <c r="BQ25" s="393"/>
      <c r="BR25" s="393"/>
      <c r="BS25" s="393"/>
      <c r="BT25" s="393"/>
      <c r="BU25" s="394"/>
      <c r="BV25" s="392">
        <v>11575362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178</v>
      </c>
      <c r="F26" s="459"/>
      <c r="G26" s="459"/>
      <c r="H26" s="459"/>
      <c r="I26" s="459"/>
      <c r="J26" s="459"/>
      <c r="K26" s="460"/>
      <c r="L26" s="480">
        <v>1</v>
      </c>
      <c r="M26" s="481"/>
      <c r="N26" s="481"/>
      <c r="O26" s="481"/>
      <c r="P26" s="523"/>
      <c r="Q26" s="480">
        <v>6700</v>
      </c>
      <c r="R26" s="481"/>
      <c r="S26" s="481"/>
      <c r="T26" s="481"/>
      <c r="U26" s="481"/>
      <c r="V26" s="523"/>
      <c r="W26" s="582"/>
      <c r="X26" s="570"/>
      <c r="Y26" s="571"/>
      <c r="Z26" s="479" t="s">
        <v>179</v>
      </c>
      <c r="AA26" s="592"/>
      <c r="AB26" s="592"/>
      <c r="AC26" s="592"/>
      <c r="AD26" s="592"/>
      <c r="AE26" s="592"/>
      <c r="AF26" s="592"/>
      <c r="AG26" s="593"/>
      <c r="AH26" s="480">
        <v>68</v>
      </c>
      <c r="AI26" s="481"/>
      <c r="AJ26" s="481"/>
      <c r="AK26" s="481"/>
      <c r="AL26" s="523"/>
      <c r="AM26" s="480">
        <v>230044</v>
      </c>
      <c r="AN26" s="481"/>
      <c r="AO26" s="481"/>
      <c r="AP26" s="481"/>
      <c r="AQ26" s="481"/>
      <c r="AR26" s="523"/>
      <c r="AS26" s="480">
        <v>3383</v>
      </c>
      <c r="AT26" s="481"/>
      <c r="AU26" s="481"/>
      <c r="AV26" s="481"/>
      <c r="AW26" s="481"/>
      <c r="AX26" s="482"/>
      <c r="AY26" s="432" t="s">
        <v>180</v>
      </c>
      <c r="AZ26" s="433"/>
      <c r="BA26" s="433"/>
      <c r="BB26" s="433"/>
      <c r="BC26" s="433"/>
      <c r="BD26" s="433"/>
      <c r="BE26" s="433"/>
      <c r="BF26" s="433"/>
      <c r="BG26" s="433"/>
      <c r="BH26" s="433"/>
      <c r="BI26" s="433"/>
      <c r="BJ26" s="433"/>
      <c r="BK26" s="433"/>
      <c r="BL26" s="433"/>
      <c r="BM26" s="434"/>
      <c r="BN26" s="429" t="s">
        <v>175</v>
      </c>
      <c r="BO26" s="430"/>
      <c r="BP26" s="430"/>
      <c r="BQ26" s="430"/>
      <c r="BR26" s="430"/>
      <c r="BS26" s="430"/>
      <c r="BT26" s="430"/>
      <c r="BU26" s="431"/>
      <c r="BV26" s="429" t="s">
        <v>130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9"/>
      <c r="G27" s="459"/>
      <c r="H27" s="459"/>
      <c r="I27" s="459"/>
      <c r="J27" s="459"/>
      <c r="K27" s="460"/>
      <c r="L27" s="480">
        <v>1</v>
      </c>
      <c r="M27" s="481"/>
      <c r="N27" s="481"/>
      <c r="O27" s="481"/>
      <c r="P27" s="523"/>
      <c r="Q27" s="480">
        <v>6900</v>
      </c>
      <c r="R27" s="481"/>
      <c r="S27" s="481"/>
      <c r="T27" s="481"/>
      <c r="U27" s="481"/>
      <c r="V27" s="523"/>
      <c r="W27" s="582"/>
      <c r="X27" s="570"/>
      <c r="Y27" s="571"/>
      <c r="Z27" s="479" t="s">
        <v>182</v>
      </c>
      <c r="AA27" s="459"/>
      <c r="AB27" s="459"/>
      <c r="AC27" s="459"/>
      <c r="AD27" s="459"/>
      <c r="AE27" s="459"/>
      <c r="AF27" s="459"/>
      <c r="AG27" s="460"/>
      <c r="AH27" s="480">
        <v>48</v>
      </c>
      <c r="AI27" s="481"/>
      <c r="AJ27" s="481"/>
      <c r="AK27" s="481"/>
      <c r="AL27" s="523"/>
      <c r="AM27" s="480">
        <v>145790</v>
      </c>
      <c r="AN27" s="481"/>
      <c r="AO27" s="481"/>
      <c r="AP27" s="481"/>
      <c r="AQ27" s="481"/>
      <c r="AR27" s="523"/>
      <c r="AS27" s="480">
        <v>3037</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t="s">
        <v>175</v>
      </c>
      <c r="BO27" s="606"/>
      <c r="BP27" s="606"/>
      <c r="BQ27" s="606"/>
      <c r="BR27" s="606"/>
      <c r="BS27" s="606"/>
      <c r="BT27" s="606"/>
      <c r="BU27" s="607"/>
      <c r="BV27" s="605" t="s">
        <v>175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184</v>
      </c>
      <c r="F28" s="459"/>
      <c r="G28" s="459"/>
      <c r="H28" s="459"/>
      <c r="I28" s="459"/>
      <c r="J28" s="459"/>
      <c r="K28" s="460"/>
      <c r="L28" s="480">
        <v>1</v>
      </c>
      <c r="M28" s="481"/>
      <c r="N28" s="481"/>
      <c r="O28" s="481"/>
      <c r="P28" s="523"/>
      <c r="Q28" s="480">
        <v>6200</v>
      </c>
      <c r="R28" s="481"/>
      <c r="S28" s="481"/>
      <c r="T28" s="481"/>
      <c r="U28" s="481"/>
      <c r="V28" s="523"/>
      <c r="W28" s="582"/>
      <c r="X28" s="570"/>
      <c r="Y28" s="571"/>
      <c r="Z28" s="479" t="s">
        <v>185</v>
      </c>
      <c r="AA28" s="459"/>
      <c r="AB28" s="459"/>
      <c r="AC28" s="459"/>
      <c r="AD28" s="459"/>
      <c r="AE28" s="459"/>
      <c r="AF28" s="459"/>
      <c r="AG28" s="460"/>
      <c r="AH28" s="480" t="s">
        <v>130</v>
      </c>
      <c r="AI28" s="481"/>
      <c r="AJ28" s="481"/>
      <c r="AK28" s="481"/>
      <c r="AL28" s="523"/>
      <c r="AM28" s="480" t="s">
        <v>175</v>
      </c>
      <c r="AN28" s="481"/>
      <c r="AO28" s="481"/>
      <c r="AP28" s="481"/>
      <c r="AQ28" s="481"/>
      <c r="AR28" s="523"/>
      <c r="AS28" s="480" t="s">
        <v>130</v>
      </c>
      <c r="AT28" s="481"/>
      <c r="AU28" s="481"/>
      <c r="AV28" s="481"/>
      <c r="AW28" s="481"/>
      <c r="AX28" s="482"/>
      <c r="AY28" s="608" t="s">
        <v>186</v>
      </c>
      <c r="AZ28" s="609"/>
      <c r="BA28" s="609"/>
      <c r="BB28" s="610"/>
      <c r="BC28" s="389" t="s">
        <v>48</v>
      </c>
      <c r="BD28" s="390"/>
      <c r="BE28" s="390"/>
      <c r="BF28" s="390"/>
      <c r="BG28" s="390"/>
      <c r="BH28" s="390"/>
      <c r="BI28" s="390"/>
      <c r="BJ28" s="390"/>
      <c r="BK28" s="390"/>
      <c r="BL28" s="390"/>
      <c r="BM28" s="391"/>
      <c r="BN28" s="392">
        <v>2415906</v>
      </c>
      <c r="BO28" s="393"/>
      <c r="BP28" s="393"/>
      <c r="BQ28" s="393"/>
      <c r="BR28" s="393"/>
      <c r="BS28" s="393"/>
      <c r="BT28" s="393"/>
      <c r="BU28" s="394"/>
      <c r="BV28" s="392">
        <v>2415129</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9"/>
      <c r="G29" s="459"/>
      <c r="H29" s="459"/>
      <c r="I29" s="459"/>
      <c r="J29" s="459"/>
      <c r="K29" s="460"/>
      <c r="L29" s="480">
        <v>20</v>
      </c>
      <c r="M29" s="481"/>
      <c r="N29" s="481"/>
      <c r="O29" s="481"/>
      <c r="P29" s="523"/>
      <c r="Q29" s="480">
        <v>5600</v>
      </c>
      <c r="R29" s="481"/>
      <c r="S29" s="481"/>
      <c r="T29" s="481"/>
      <c r="U29" s="481"/>
      <c r="V29" s="523"/>
      <c r="W29" s="583"/>
      <c r="X29" s="584"/>
      <c r="Y29" s="585"/>
      <c r="Z29" s="479" t="s">
        <v>188</v>
      </c>
      <c r="AA29" s="459"/>
      <c r="AB29" s="459"/>
      <c r="AC29" s="459"/>
      <c r="AD29" s="459"/>
      <c r="AE29" s="459"/>
      <c r="AF29" s="459"/>
      <c r="AG29" s="460"/>
      <c r="AH29" s="480">
        <v>527</v>
      </c>
      <c r="AI29" s="481"/>
      <c r="AJ29" s="481"/>
      <c r="AK29" s="481"/>
      <c r="AL29" s="523"/>
      <c r="AM29" s="480">
        <v>1637875</v>
      </c>
      <c r="AN29" s="481"/>
      <c r="AO29" s="481"/>
      <c r="AP29" s="481"/>
      <c r="AQ29" s="481"/>
      <c r="AR29" s="523"/>
      <c r="AS29" s="480">
        <v>3108</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543241</v>
      </c>
      <c r="BO29" s="430"/>
      <c r="BP29" s="430"/>
      <c r="BQ29" s="430"/>
      <c r="BR29" s="430"/>
      <c r="BS29" s="430"/>
      <c r="BT29" s="430"/>
      <c r="BU29" s="431"/>
      <c r="BV29" s="429">
        <v>543119</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97.7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2099874</v>
      </c>
      <c r="BO30" s="606"/>
      <c r="BP30" s="606"/>
      <c r="BQ30" s="606"/>
      <c r="BR30" s="606"/>
      <c r="BS30" s="606"/>
      <c r="BT30" s="606"/>
      <c r="BU30" s="607"/>
      <c r="BV30" s="605">
        <v>2358092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197</v>
      </c>
      <c r="V33" s="453"/>
      <c r="W33" s="418" t="s">
        <v>198</v>
      </c>
      <c r="X33" s="418"/>
      <c r="Y33" s="418"/>
      <c r="Z33" s="418"/>
      <c r="AA33" s="418"/>
      <c r="AB33" s="418"/>
      <c r="AC33" s="418"/>
      <c r="AD33" s="418"/>
      <c r="AE33" s="418"/>
      <c r="AF33" s="418"/>
      <c r="AG33" s="418"/>
      <c r="AH33" s="418"/>
      <c r="AI33" s="418"/>
      <c r="AJ33" s="418"/>
      <c r="AK33" s="418"/>
      <c r="AL33" s="216"/>
      <c r="AM33" s="453" t="s">
        <v>199</v>
      </c>
      <c r="AN33" s="453"/>
      <c r="AO33" s="418" t="s">
        <v>198</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199</v>
      </c>
      <c r="CP33" s="453"/>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4</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8</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奈良県市町村総合事務組合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公園墓地事業特別会計</v>
      </c>
      <c r="F35" s="619"/>
      <c r="G35" s="619"/>
      <c r="H35" s="619"/>
      <c r="I35" s="619"/>
      <c r="J35" s="619"/>
      <c r="K35" s="619"/>
      <c r="L35" s="619"/>
      <c r="M35" s="619"/>
      <c r="N35" s="619"/>
      <c r="O35" s="619"/>
      <c r="P35" s="619"/>
      <c r="Q35" s="619"/>
      <c r="R35" s="619"/>
      <c r="S35" s="619"/>
      <c r="T35" s="214"/>
      <c r="U35" s="618">
        <f>IF(W35="","",U34+1)</f>
        <v>5</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9</v>
      </c>
      <c r="AN35" s="618"/>
      <c r="AO35" s="619" t="str">
        <f>IF('各会計、関係団体の財政状況及び健全化判断比率'!B33="","",'各会計、関係団体の財政状況及び健全化判断比率'!B33)</f>
        <v>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奈良県住宅新築資金等貸付金回収管理組合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公共用地先行取得事業特別会計</v>
      </c>
      <c r="F36" s="619"/>
      <c r="G36" s="619"/>
      <c r="H36" s="619"/>
      <c r="I36" s="619"/>
      <c r="J36" s="619"/>
      <c r="K36" s="619"/>
      <c r="L36" s="619"/>
      <c r="M36" s="619"/>
      <c r="N36" s="619"/>
      <c r="O36" s="619"/>
      <c r="P36" s="619"/>
      <c r="Q36" s="619"/>
      <c r="R36" s="619"/>
      <c r="S36" s="619"/>
      <c r="T36" s="214"/>
      <c r="U36" s="618">
        <f t="shared" ref="U36:U43" si="4">IF(W36="","",U35+1)</f>
        <v>6</v>
      </c>
      <c r="V36" s="618"/>
      <c r="W36" s="619" t="str">
        <f>IF('各会計、関係団体の財政状況及び健全化判断比率'!B30="","",'各会計、関係団体の財政状況及び健全化判断比率'!B30)</f>
        <v>介護サービス事業特別会計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奈良県後期高齢者医療広域連合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7</v>
      </c>
      <c r="V37" s="618"/>
      <c r="W37" s="619" t="str">
        <f>IF('各会計、関係団体の財政状況及び健全化判断比率'!B31="","",'各会計、関係団体の財政状況及び健全化判断比率'!B31)</f>
        <v>後期高齢者医療事業特別会計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奈良県広域消防組合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3IJFA3ezlAhQXGCA1k4Og4cevFFkWtmOeSD11MJzAW+sciI5Lq9X9kDRSASW2062OvEPewnJogiaKEKVxxFROg==" saltValue="p/VYNbsisvI/38vVwkKC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0" t="s">
        <v>563</v>
      </c>
      <c r="D34" s="1210"/>
      <c r="E34" s="1211"/>
      <c r="F34" s="32">
        <v>40.090000000000003</v>
      </c>
      <c r="G34" s="33">
        <v>42.37</v>
      </c>
      <c r="H34" s="33">
        <v>43.4</v>
      </c>
      <c r="I34" s="33">
        <v>44.25</v>
      </c>
      <c r="J34" s="34">
        <v>43.43</v>
      </c>
      <c r="K34" s="22"/>
      <c r="L34" s="22"/>
      <c r="M34" s="22"/>
      <c r="N34" s="22"/>
      <c r="O34" s="22"/>
      <c r="P34" s="22"/>
    </row>
    <row r="35" spans="1:16" ht="39" customHeight="1" x14ac:dyDescent="0.15">
      <c r="A35" s="22"/>
      <c r="B35" s="35"/>
      <c r="C35" s="1204" t="s">
        <v>564</v>
      </c>
      <c r="D35" s="1205"/>
      <c r="E35" s="1206"/>
      <c r="F35" s="36">
        <v>4.1900000000000004</v>
      </c>
      <c r="G35" s="37">
        <v>3.98</v>
      </c>
      <c r="H35" s="37">
        <v>4.22</v>
      </c>
      <c r="I35" s="37">
        <v>4.74</v>
      </c>
      <c r="J35" s="38">
        <v>5.76</v>
      </c>
      <c r="K35" s="22"/>
      <c r="L35" s="22"/>
      <c r="M35" s="22"/>
      <c r="N35" s="22"/>
      <c r="O35" s="22"/>
      <c r="P35" s="22"/>
    </row>
    <row r="36" spans="1:16" ht="39" customHeight="1" x14ac:dyDescent="0.15">
      <c r="A36" s="22"/>
      <c r="B36" s="35"/>
      <c r="C36" s="1204" t="s">
        <v>565</v>
      </c>
      <c r="D36" s="1205"/>
      <c r="E36" s="1206"/>
      <c r="F36" s="36">
        <v>1.63</v>
      </c>
      <c r="G36" s="37">
        <v>1.53</v>
      </c>
      <c r="H36" s="37">
        <v>1.75</v>
      </c>
      <c r="I36" s="37">
        <v>1.84</v>
      </c>
      <c r="J36" s="38">
        <v>2.65</v>
      </c>
      <c r="K36" s="22"/>
      <c r="L36" s="22"/>
      <c r="M36" s="22"/>
      <c r="N36" s="22"/>
      <c r="O36" s="22"/>
      <c r="P36" s="22"/>
    </row>
    <row r="37" spans="1:16" ht="39" customHeight="1" x14ac:dyDescent="0.15">
      <c r="A37" s="22"/>
      <c r="B37" s="35"/>
      <c r="C37" s="1204" t="s">
        <v>566</v>
      </c>
      <c r="D37" s="1205"/>
      <c r="E37" s="1206"/>
      <c r="F37" s="36">
        <v>2.99</v>
      </c>
      <c r="G37" s="37">
        <v>2.62</v>
      </c>
      <c r="H37" s="37">
        <v>2.13</v>
      </c>
      <c r="I37" s="37">
        <v>0.61</v>
      </c>
      <c r="J37" s="38">
        <v>0.95</v>
      </c>
      <c r="K37" s="22"/>
      <c r="L37" s="22"/>
      <c r="M37" s="22"/>
      <c r="N37" s="22"/>
      <c r="O37" s="22"/>
      <c r="P37" s="22"/>
    </row>
    <row r="38" spans="1:16" ht="39" customHeight="1" x14ac:dyDescent="0.15">
      <c r="A38" s="22"/>
      <c r="B38" s="35"/>
      <c r="C38" s="1204" t="s">
        <v>567</v>
      </c>
      <c r="D38" s="1205"/>
      <c r="E38" s="1206"/>
      <c r="F38" s="36">
        <v>0.17</v>
      </c>
      <c r="G38" s="37">
        <v>0.3</v>
      </c>
      <c r="H38" s="37">
        <v>0.28999999999999998</v>
      </c>
      <c r="I38" s="37">
        <v>0.26</v>
      </c>
      <c r="J38" s="38">
        <v>0.24</v>
      </c>
      <c r="K38" s="22"/>
      <c r="L38" s="22"/>
      <c r="M38" s="22"/>
      <c r="N38" s="22"/>
      <c r="O38" s="22"/>
      <c r="P38" s="22"/>
    </row>
    <row r="39" spans="1:16" ht="39" customHeight="1" x14ac:dyDescent="0.15">
      <c r="A39" s="22"/>
      <c r="B39" s="35"/>
      <c r="C39" s="1204" t="s">
        <v>568</v>
      </c>
      <c r="D39" s="1205"/>
      <c r="E39" s="1206"/>
      <c r="F39" s="36">
        <v>7.0000000000000007E-2</v>
      </c>
      <c r="G39" s="37">
        <v>0.08</v>
      </c>
      <c r="H39" s="37">
        <v>0.1</v>
      </c>
      <c r="I39" s="37">
        <v>0.09</v>
      </c>
      <c r="J39" s="38">
        <v>0.08</v>
      </c>
      <c r="K39" s="22"/>
      <c r="L39" s="22"/>
      <c r="M39" s="22"/>
      <c r="N39" s="22"/>
      <c r="O39" s="22"/>
      <c r="P39" s="22"/>
    </row>
    <row r="40" spans="1:16" ht="39" customHeight="1" x14ac:dyDescent="0.15">
      <c r="A40" s="22"/>
      <c r="B40" s="35"/>
      <c r="C40" s="1204" t="s">
        <v>569</v>
      </c>
      <c r="D40" s="1205"/>
      <c r="E40" s="1206"/>
      <c r="F40" s="36">
        <v>0.01</v>
      </c>
      <c r="G40" s="37">
        <v>0.01</v>
      </c>
      <c r="H40" s="37">
        <v>0.01</v>
      </c>
      <c r="I40" s="37">
        <v>0.01</v>
      </c>
      <c r="J40" s="38">
        <v>0.01</v>
      </c>
      <c r="K40" s="22"/>
      <c r="L40" s="22"/>
      <c r="M40" s="22"/>
      <c r="N40" s="22"/>
      <c r="O40" s="22"/>
      <c r="P40" s="22"/>
    </row>
    <row r="41" spans="1:16" ht="39" customHeight="1" x14ac:dyDescent="0.15">
      <c r="A41" s="22"/>
      <c r="B41" s="35"/>
      <c r="C41" s="1204" t="s">
        <v>570</v>
      </c>
      <c r="D41" s="1205"/>
      <c r="E41" s="1206"/>
      <c r="F41" s="36">
        <v>0.36</v>
      </c>
      <c r="G41" s="37">
        <v>0.56000000000000005</v>
      </c>
      <c r="H41" s="37">
        <v>0.46</v>
      </c>
      <c r="I41" s="37">
        <v>0.69</v>
      </c>
      <c r="J41" s="38">
        <v>0</v>
      </c>
      <c r="K41" s="22"/>
      <c r="L41" s="22"/>
      <c r="M41" s="22"/>
      <c r="N41" s="22"/>
      <c r="O41" s="22"/>
      <c r="P41" s="22"/>
    </row>
    <row r="42" spans="1:16" ht="39" customHeight="1" x14ac:dyDescent="0.15">
      <c r="A42" s="22"/>
      <c r="B42" s="39"/>
      <c r="C42" s="1204" t="s">
        <v>571</v>
      </c>
      <c r="D42" s="1205"/>
      <c r="E42" s="1206"/>
      <c r="F42" s="36" t="s">
        <v>515</v>
      </c>
      <c r="G42" s="37" t="s">
        <v>515</v>
      </c>
      <c r="H42" s="37" t="s">
        <v>515</v>
      </c>
      <c r="I42" s="37" t="s">
        <v>515</v>
      </c>
      <c r="J42" s="38" t="s">
        <v>515</v>
      </c>
      <c r="K42" s="22"/>
      <c r="L42" s="22"/>
      <c r="M42" s="22"/>
      <c r="N42" s="22"/>
      <c r="O42" s="22"/>
      <c r="P42" s="22"/>
    </row>
    <row r="43" spans="1:16" ht="39" customHeight="1" thickBot="1" x14ac:dyDescent="0.2">
      <c r="A43" s="22"/>
      <c r="B43" s="40"/>
      <c r="C43" s="1207" t="s">
        <v>572</v>
      </c>
      <c r="D43" s="1208"/>
      <c r="E43" s="120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qg3o8C/IlKOSXcQpF4dVw7+fgS60S2IV07PdymOBLxGsWEKstLye0VPz/wIQOLUqpdH86VFXUtjrvGjrmbFaw==" saltValue="kOsH4kl2Mk5ZPISyj4QJ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4540</v>
      </c>
      <c r="L45" s="60">
        <v>4512</v>
      </c>
      <c r="M45" s="60">
        <v>4533</v>
      </c>
      <c r="N45" s="60">
        <v>4438</v>
      </c>
      <c r="O45" s="61">
        <v>4191</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515</v>
      </c>
      <c r="L46" s="64" t="s">
        <v>515</v>
      </c>
      <c r="M46" s="64" t="s">
        <v>515</v>
      </c>
      <c r="N46" s="64" t="s">
        <v>515</v>
      </c>
      <c r="O46" s="65" t="s">
        <v>515</v>
      </c>
      <c r="P46" s="48"/>
      <c r="Q46" s="48"/>
      <c r="R46" s="48"/>
      <c r="S46" s="48"/>
      <c r="T46" s="48"/>
      <c r="U46" s="48"/>
    </row>
    <row r="47" spans="1:21" ht="30.75" customHeight="1" x14ac:dyDescent="0.15">
      <c r="A47" s="48"/>
      <c r="B47" s="1214"/>
      <c r="C47" s="1215"/>
      <c r="D47" s="62"/>
      <c r="E47" s="1220" t="s">
        <v>14</v>
      </c>
      <c r="F47" s="1220"/>
      <c r="G47" s="1220"/>
      <c r="H47" s="1220"/>
      <c r="I47" s="1220"/>
      <c r="J47" s="1221"/>
      <c r="K47" s="63">
        <v>9</v>
      </c>
      <c r="L47" s="64">
        <v>9</v>
      </c>
      <c r="M47" s="64" t="s">
        <v>515</v>
      </c>
      <c r="N47" s="64" t="s">
        <v>515</v>
      </c>
      <c r="O47" s="65" t="s">
        <v>515</v>
      </c>
      <c r="P47" s="48"/>
      <c r="Q47" s="48"/>
      <c r="R47" s="48"/>
      <c r="S47" s="48"/>
      <c r="T47" s="48"/>
      <c r="U47" s="48"/>
    </row>
    <row r="48" spans="1:21" ht="30.75" customHeight="1" x14ac:dyDescent="0.15">
      <c r="A48" s="48"/>
      <c r="B48" s="1214"/>
      <c r="C48" s="1215"/>
      <c r="D48" s="62"/>
      <c r="E48" s="1220" t="s">
        <v>15</v>
      </c>
      <c r="F48" s="1220"/>
      <c r="G48" s="1220"/>
      <c r="H48" s="1220"/>
      <c r="I48" s="1220"/>
      <c r="J48" s="1221"/>
      <c r="K48" s="63">
        <v>533</v>
      </c>
      <c r="L48" s="64">
        <v>493</v>
      </c>
      <c r="M48" s="64">
        <v>417</v>
      </c>
      <c r="N48" s="64">
        <v>412</v>
      </c>
      <c r="O48" s="65">
        <v>376</v>
      </c>
      <c r="P48" s="48"/>
      <c r="Q48" s="48"/>
      <c r="R48" s="48"/>
      <c r="S48" s="48"/>
      <c r="T48" s="48"/>
      <c r="U48" s="48"/>
    </row>
    <row r="49" spans="1:21" ht="30.75" customHeight="1" x14ac:dyDescent="0.15">
      <c r="A49" s="48"/>
      <c r="B49" s="1214"/>
      <c r="C49" s="1215"/>
      <c r="D49" s="62"/>
      <c r="E49" s="1220" t="s">
        <v>16</v>
      </c>
      <c r="F49" s="1220"/>
      <c r="G49" s="1220"/>
      <c r="H49" s="1220"/>
      <c r="I49" s="1220"/>
      <c r="J49" s="1221"/>
      <c r="K49" s="63">
        <v>0</v>
      </c>
      <c r="L49" s="64">
        <v>19</v>
      </c>
      <c r="M49" s="64">
        <v>40</v>
      </c>
      <c r="N49" s="64">
        <v>48</v>
      </c>
      <c r="O49" s="65">
        <v>51</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515</v>
      </c>
      <c r="L50" s="64" t="s">
        <v>515</v>
      </c>
      <c r="M50" s="64" t="s">
        <v>515</v>
      </c>
      <c r="N50" s="64" t="s">
        <v>515</v>
      </c>
      <c r="O50" s="65" t="s">
        <v>515</v>
      </c>
      <c r="P50" s="48"/>
      <c r="Q50" s="48"/>
      <c r="R50" s="48"/>
      <c r="S50" s="48"/>
      <c r="T50" s="48"/>
      <c r="U50" s="48"/>
    </row>
    <row r="51" spans="1:21" ht="30.75" customHeight="1" x14ac:dyDescent="0.15">
      <c r="A51" s="48"/>
      <c r="B51" s="1216"/>
      <c r="C51" s="1217"/>
      <c r="D51" s="66"/>
      <c r="E51" s="1220" t="s">
        <v>18</v>
      </c>
      <c r="F51" s="1220"/>
      <c r="G51" s="1220"/>
      <c r="H51" s="1220"/>
      <c r="I51" s="1220"/>
      <c r="J51" s="1221"/>
      <c r="K51" s="63">
        <v>1</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3044</v>
      </c>
      <c r="L52" s="64">
        <v>3095</v>
      </c>
      <c r="M52" s="64">
        <v>2899</v>
      </c>
      <c r="N52" s="64">
        <v>2873</v>
      </c>
      <c r="O52" s="65">
        <v>2795</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2039</v>
      </c>
      <c r="L53" s="69">
        <v>1938</v>
      </c>
      <c r="M53" s="69">
        <v>2091</v>
      </c>
      <c r="N53" s="69">
        <v>2025</v>
      </c>
      <c r="O53" s="70">
        <v>1823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584</v>
      </c>
      <c r="L57" s="84" t="s">
        <v>584</v>
      </c>
      <c r="M57" s="84" t="s">
        <v>584</v>
      </c>
      <c r="N57" s="84" t="s">
        <v>584</v>
      </c>
      <c r="O57" s="85" t="s">
        <v>584</v>
      </c>
    </row>
    <row r="58" spans="1:21" ht="31.5" customHeight="1" thickBot="1" x14ac:dyDescent="0.2">
      <c r="B58" s="1230"/>
      <c r="C58" s="1231"/>
      <c r="D58" s="1235" t="s">
        <v>27</v>
      </c>
      <c r="E58" s="1236"/>
      <c r="F58" s="1236"/>
      <c r="G58" s="1236"/>
      <c r="H58" s="1236"/>
      <c r="I58" s="1236"/>
      <c r="J58" s="1237"/>
      <c r="K58" s="86" t="s">
        <v>584</v>
      </c>
      <c r="L58" s="87" t="s">
        <v>584</v>
      </c>
      <c r="M58" s="87" t="s">
        <v>584</v>
      </c>
      <c r="N58" s="87" t="s">
        <v>584</v>
      </c>
      <c r="O58" s="88" t="s">
        <v>584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KtZXupbYBGyP5QSRvgIbq3x/RuIUoo7qlIY+PvqScApBEZba9PIgbeeupdIBA23y2Es4Ruyq2gpY5dYtJ0WEA==" saltValue="ugDIyBvUjhNlKZBEGuNT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38" t="s">
        <v>30</v>
      </c>
      <c r="C41" s="1239"/>
      <c r="D41" s="102"/>
      <c r="E41" s="1244" t="s">
        <v>31</v>
      </c>
      <c r="F41" s="1244"/>
      <c r="G41" s="1244"/>
      <c r="H41" s="1245"/>
      <c r="I41" s="103">
        <v>39096</v>
      </c>
      <c r="J41" s="104">
        <v>39931</v>
      </c>
      <c r="K41" s="104">
        <v>39441</v>
      </c>
      <c r="L41" s="104">
        <v>37209</v>
      </c>
      <c r="M41" s="105">
        <v>39428</v>
      </c>
    </row>
    <row r="42" spans="2:13" ht="27.75" customHeight="1" x14ac:dyDescent="0.15">
      <c r="B42" s="1240"/>
      <c r="C42" s="1241"/>
      <c r="D42" s="106"/>
      <c r="E42" s="1246" t="s">
        <v>32</v>
      </c>
      <c r="F42" s="1246"/>
      <c r="G42" s="1246"/>
      <c r="H42" s="1247"/>
      <c r="I42" s="107" t="s">
        <v>515</v>
      </c>
      <c r="J42" s="108" t="s">
        <v>515</v>
      </c>
      <c r="K42" s="108" t="s">
        <v>515</v>
      </c>
      <c r="L42" s="108" t="s">
        <v>515</v>
      </c>
      <c r="M42" s="109" t="s">
        <v>515</v>
      </c>
    </row>
    <row r="43" spans="2:13" ht="27.75" customHeight="1" x14ac:dyDescent="0.15">
      <c r="B43" s="1240"/>
      <c r="C43" s="1241"/>
      <c r="D43" s="106"/>
      <c r="E43" s="1246" t="s">
        <v>33</v>
      </c>
      <c r="F43" s="1246"/>
      <c r="G43" s="1246"/>
      <c r="H43" s="1247"/>
      <c r="I43" s="107">
        <v>6016</v>
      </c>
      <c r="J43" s="108">
        <v>5719</v>
      </c>
      <c r="K43" s="108">
        <v>5499</v>
      </c>
      <c r="L43" s="108">
        <v>5356</v>
      </c>
      <c r="M43" s="109">
        <v>4980</v>
      </c>
    </row>
    <row r="44" spans="2:13" ht="27.75" customHeight="1" x14ac:dyDescent="0.15">
      <c r="B44" s="1240"/>
      <c r="C44" s="1241"/>
      <c r="D44" s="106"/>
      <c r="E44" s="1246" t="s">
        <v>34</v>
      </c>
      <c r="F44" s="1246"/>
      <c r="G44" s="1246"/>
      <c r="H44" s="1247"/>
      <c r="I44" s="107">
        <v>330</v>
      </c>
      <c r="J44" s="108">
        <v>343</v>
      </c>
      <c r="K44" s="108">
        <v>313</v>
      </c>
      <c r="L44" s="108">
        <v>292</v>
      </c>
      <c r="M44" s="109">
        <v>237</v>
      </c>
    </row>
    <row r="45" spans="2:13" ht="27.75" customHeight="1" x14ac:dyDescent="0.15">
      <c r="B45" s="1240"/>
      <c r="C45" s="1241"/>
      <c r="D45" s="106"/>
      <c r="E45" s="1246" t="s">
        <v>35</v>
      </c>
      <c r="F45" s="1246"/>
      <c r="G45" s="1246"/>
      <c r="H45" s="1247"/>
      <c r="I45" s="107">
        <v>3902</v>
      </c>
      <c r="J45" s="108">
        <v>4265</v>
      </c>
      <c r="K45" s="108">
        <v>4167</v>
      </c>
      <c r="L45" s="108">
        <v>4160</v>
      </c>
      <c r="M45" s="109">
        <v>4137</v>
      </c>
    </row>
    <row r="46" spans="2:13" ht="27.75" customHeight="1" x14ac:dyDescent="0.15">
      <c r="B46" s="1240"/>
      <c r="C46" s="1241"/>
      <c r="D46" s="110"/>
      <c r="E46" s="1246" t="s">
        <v>36</v>
      </c>
      <c r="F46" s="1246"/>
      <c r="G46" s="1246"/>
      <c r="H46" s="1247"/>
      <c r="I46" s="107">
        <v>4</v>
      </c>
      <c r="J46" s="108">
        <v>3</v>
      </c>
      <c r="K46" s="108">
        <v>3</v>
      </c>
      <c r="L46" s="108">
        <v>3</v>
      </c>
      <c r="M46" s="109" t="s">
        <v>515</v>
      </c>
    </row>
    <row r="47" spans="2:13" ht="27.75" customHeight="1" x14ac:dyDescent="0.15">
      <c r="B47" s="1240"/>
      <c r="C47" s="1241"/>
      <c r="D47" s="111"/>
      <c r="E47" s="1248" t="s">
        <v>37</v>
      </c>
      <c r="F47" s="1249"/>
      <c r="G47" s="1249"/>
      <c r="H47" s="1250"/>
      <c r="I47" s="107" t="s">
        <v>515</v>
      </c>
      <c r="J47" s="108" t="s">
        <v>515</v>
      </c>
      <c r="K47" s="108" t="s">
        <v>515</v>
      </c>
      <c r="L47" s="108" t="s">
        <v>515</v>
      </c>
      <c r="M47" s="109" t="s">
        <v>515</v>
      </c>
    </row>
    <row r="48" spans="2:13" ht="27.75" customHeight="1" x14ac:dyDescent="0.15">
      <c r="B48" s="1240"/>
      <c r="C48" s="1241"/>
      <c r="D48" s="106"/>
      <c r="E48" s="1246" t="s">
        <v>38</v>
      </c>
      <c r="F48" s="1246"/>
      <c r="G48" s="1246"/>
      <c r="H48" s="1247"/>
      <c r="I48" s="107" t="s">
        <v>515</v>
      </c>
      <c r="J48" s="108" t="s">
        <v>515</v>
      </c>
      <c r="K48" s="108" t="s">
        <v>515</v>
      </c>
      <c r="L48" s="108" t="s">
        <v>515</v>
      </c>
      <c r="M48" s="109" t="s">
        <v>515</v>
      </c>
    </row>
    <row r="49" spans="2:13" ht="27.75" customHeight="1" x14ac:dyDescent="0.15">
      <c r="B49" s="1242"/>
      <c r="C49" s="1243"/>
      <c r="D49" s="106"/>
      <c r="E49" s="1246" t="s">
        <v>39</v>
      </c>
      <c r="F49" s="1246"/>
      <c r="G49" s="1246"/>
      <c r="H49" s="1247"/>
      <c r="I49" s="107" t="s">
        <v>515</v>
      </c>
      <c r="J49" s="108" t="s">
        <v>515</v>
      </c>
      <c r="K49" s="108" t="s">
        <v>515</v>
      </c>
      <c r="L49" s="108" t="s">
        <v>515</v>
      </c>
      <c r="M49" s="109" t="s">
        <v>515</v>
      </c>
    </row>
    <row r="50" spans="2:13" ht="27.75" customHeight="1" x14ac:dyDescent="0.15">
      <c r="B50" s="1251" t="s">
        <v>40</v>
      </c>
      <c r="C50" s="1252"/>
      <c r="D50" s="112"/>
      <c r="E50" s="1246" t="s">
        <v>41</v>
      </c>
      <c r="F50" s="1246"/>
      <c r="G50" s="1246"/>
      <c r="H50" s="1247"/>
      <c r="I50" s="107">
        <v>5187</v>
      </c>
      <c r="J50" s="108">
        <v>5606</v>
      </c>
      <c r="K50" s="108">
        <v>6215</v>
      </c>
      <c r="L50" s="108">
        <v>6495</v>
      </c>
      <c r="M50" s="109">
        <v>6304</v>
      </c>
    </row>
    <row r="51" spans="2:13" ht="27.75" customHeight="1" x14ac:dyDescent="0.15">
      <c r="B51" s="1240"/>
      <c r="C51" s="1241"/>
      <c r="D51" s="106"/>
      <c r="E51" s="1246" t="s">
        <v>42</v>
      </c>
      <c r="F51" s="1246"/>
      <c r="G51" s="1246"/>
      <c r="H51" s="1247"/>
      <c r="I51" s="107">
        <v>3718</v>
      </c>
      <c r="J51" s="108">
        <v>3813</v>
      </c>
      <c r="K51" s="108">
        <v>3841</v>
      </c>
      <c r="L51" s="108">
        <v>3866</v>
      </c>
      <c r="M51" s="109">
        <v>3631</v>
      </c>
    </row>
    <row r="52" spans="2:13" ht="27.75" customHeight="1" x14ac:dyDescent="0.15">
      <c r="B52" s="1242"/>
      <c r="C52" s="1243"/>
      <c r="D52" s="106"/>
      <c r="E52" s="1246" t="s">
        <v>43</v>
      </c>
      <c r="F52" s="1246"/>
      <c r="G52" s="1246"/>
      <c r="H52" s="1247"/>
      <c r="I52" s="107">
        <v>29056</v>
      </c>
      <c r="J52" s="108">
        <v>31092</v>
      </c>
      <c r="K52" s="108">
        <v>31484</v>
      </c>
      <c r="L52" s="108">
        <v>31547</v>
      </c>
      <c r="M52" s="109">
        <v>31979</v>
      </c>
    </row>
    <row r="53" spans="2:13" ht="27.75" customHeight="1" thickBot="1" x14ac:dyDescent="0.2">
      <c r="B53" s="1253" t="s">
        <v>44</v>
      </c>
      <c r="C53" s="1254"/>
      <c r="D53" s="113"/>
      <c r="E53" s="1255" t="s">
        <v>45</v>
      </c>
      <c r="F53" s="1255"/>
      <c r="G53" s="1255"/>
      <c r="H53" s="1256"/>
      <c r="I53" s="114">
        <v>11387</v>
      </c>
      <c r="J53" s="115">
        <v>9751</v>
      </c>
      <c r="K53" s="115">
        <v>7884</v>
      </c>
      <c r="L53" s="115">
        <v>5111</v>
      </c>
      <c r="M53" s="116">
        <v>6869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l2ldt4EyKdGS5zq+3kXW0hexytT09dNmu/TGT1/81y2QrI6RdgYdrxlJ+Rl8Tyz7Z8BevQpQyyKUQrbistmzQ==" saltValue="r8GMvKU68lBOBO5MBy9j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65" t="s">
        <v>48</v>
      </c>
      <c r="D55" s="1265"/>
      <c r="E55" s="1266"/>
      <c r="F55" s="128">
        <v>2615</v>
      </c>
      <c r="G55" s="128">
        <v>2415</v>
      </c>
      <c r="H55" s="129">
        <v>2416</v>
      </c>
    </row>
    <row r="56" spans="2:8" ht="52.5" customHeight="1" x14ac:dyDescent="0.15">
      <c r="B56" s="130"/>
      <c r="C56" s="1267" t="s">
        <v>49</v>
      </c>
      <c r="D56" s="1267"/>
      <c r="E56" s="1268"/>
      <c r="F56" s="131">
        <v>539</v>
      </c>
      <c r="G56" s="131">
        <v>543</v>
      </c>
      <c r="H56" s="132">
        <v>543</v>
      </c>
    </row>
    <row r="57" spans="2:8" ht="53.25" customHeight="1" x14ac:dyDescent="0.15">
      <c r="B57" s="130"/>
      <c r="C57" s="1269" t="s">
        <v>50</v>
      </c>
      <c r="D57" s="1269"/>
      <c r="E57" s="1270"/>
      <c r="F57" s="133">
        <v>1954</v>
      </c>
      <c r="G57" s="133">
        <v>2358</v>
      </c>
      <c r="H57" s="134">
        <v>2100</v>
      </c>
    </row>
    <row r="58" spans="2:8" ht="45.75" customHeight="1" x14ac:dyDescent="0.15">
      <c r="B58" s="135"/>
      <c r="C58" s="1257" t="s">
        <v>585</v>
      </c>
      <c r="D58" s="1258"/>
      <c r="E58" s="1259"/>
      <c r="F58" s="136">
        <v>1100</v>
      </c>
      <c r="G58" s="136">
        <v>1499</v>
      </c>
      <c r="H58" s="137">
        <v>1189</v>
      </c>
    </row>
    <row r="59" spans="2:8" ht="45.75" customHeight="1" x14ac:dyDescent="0.15">
      <c r="B59" s="135"/>
      <c r="C59" s="1257" t="s">
        <v>586</v>
      </c>
      <c r="D59" s="1258"/>
      <c r="E59" s="1259"/>
      <c r="F59" s="136">
        <v>467</v>
      </c>
      <c r="G59" s="136">
        <v>430</v>
      </c>
      <c r="H59" s="137">
        <v>355</v>
      </c>
    </row>
    <row r="60" spans="2:8" ht="45.75" customHeight="1" x14ac:dyDescent="0.15">
      <c r="B60" s="135"/>
      <c r="C60" s="1257" t="s">
        <v>587</v>
      </c>
      <c r="D60" s="1258"/>
      <c r="E60" s="1259"/>
      <c r="F60" s="136">
        <v>91</v>
      </c>
      <c r="G60" s="136">
        <v>103</v>
      </c>
      <c r="H60" s="137">
        <v>209</v>
      </c>
    </row>
    <row r="61" spans="2:8" ht="45.75" customHeight="1" x14ac:dyDescent="0.15">
      <c r="B61" s="135"/>
      <c r="C61" s="1257" t="s">
        <v>588</v>
      </c>
      <c r="D61" s="1258"/>
      <c r="E61" s="1259"/>
      <c r="F61" s="136">
        <v>127</v>
      </c>
      <c r="G61" s="136">
        <v>127</v>
      </c>
      <c r="H61" s="137">
        <v>128</v>
      </c>
    </row>
    <row r="62" spans="2:8" ht="45.75" customHeight="1" thickBot="1" x14ac:dyDescent="0.2">
      <c r="B62" s="138"/>
      <c r="C62" s="1260" t="s">
        <v>589</v>
      </c>
      <c r="D62" s="1261"/>
      <c r="E62" s="1262"/>
      <c r="F62" s="139" t="s">
        <v>590</v>
      </c>
      <c r="G62" s="139">
        <v>34</v>
      </c>
      <c r="H62" s="140">
        <v>58</v>
      </c>
    </row>
    <row r="63" spans="2:8" ht="52.5" customHeight="1" thickBot="1" x14ac:dyDescent="0.2">
      <c r="B63" s="141"/>
      <c r="C63" s="1263" t="s">
        <v>51</v>
      </c>
      <c r="D63" s="1263"/>
      <c r="E63" s="1264"/>
      <c r="F63" s="142">
        <v>5107</v>
      </c>
      <c r="G63" s="142">
        <v>5316</v>
      </c>
      <c r="H63" s="143">
        <v>5059</v>
      </c>
    </row>
    <row r="64" spans="2:8" ht="15" customHeight="1" x14ac:dyDescent="0.15"/>
  </sheetData>
  <sheetProtection algorithmName="SHA-512" hashValue="BtNEYGBU0t449sQ9inEo+YiNf8HlSmfbVDmQHnrMv6Ne/wE1IntryFBR1B8eU8QTbeBlztf9sl7yvU6+xkzyBw==" saltValue="FOwhuI8CLP/jLpn9FKrT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37549</v>
      </c>
      <c r="E3" s="162"/>
      <c r="F3" s="163">
        <v>47278</v>
      </c>
      <c r="G3" s="164"/>
      <c r="H3" s="165"/>
    </row>
    <row r="4" spans="1:8" x14ac:dyDescent="0.15">
      <c r="A4" s="166"/>
      <c r="B4" s="167"/>
      <c r="C4" s="168"/>
      <c r="D4" s="169">
        <v>17718</v>
      </c>
      <c r="E4" s="170"/>
      <c r="F4" s="171">
        <v>24096</v>
      </c>
      <c r="G4" s="172"/>
      <c r="H4" s="173"/>
    </row>
    <row r="5" spans="1:8" x14ac:dyDescent="0.15">
      <c r="A5" s="154" t="s">
        <v>548</v>
      </c>
      <c r="B5" s="159"/>
      <c r="C5" s="160"/>
      <c r="D5" s="161">
        <v>69870</v>
      </c>
      <c r="E5" s="162"/>
      <c r="F5" s="163">
        <v>44504</v>
      </c>
      <c r="G5" s="164"/>
      <c r="H5" s="165"/>
    </row>
    <row r="6" spans="1:8" x14ac:dyDescent="0.15">
      <c r="A6" s="166"/>
      <c r="B6" s="167"/>
      <c r="C6" s="168"/>
      <c r="D6" s="169">
        <v>35038</v>
      </c>
      <c r="E6" s="170"/>
      <c r="F6" s="171">
        <v>25876</v>
      </c>
      <c r="G6" s="172"/>
      <c r="H6" s="173"/>
    </row>
    <row r="7" spans="1:8" x14ac:dyDescent="0.15">
      <c r="A7" s="154" t="s">
        <v>549</v>
      </c>
      <c r="B7" s="159"/>
      <c r="C7" s="160"/>
      <c r="D7" s="161">
        <v>45690</v>
      </c>
      <c r="E7" s="162"/>
      <c r="F7" s="163">
        <v>47820</v>
      </c>
      <c r="G7" s="164"/>
      <c r="H7" s="165"/>
    </row>
    <row r="8" spans="1:8" x14ac:dyDescent="0.15">
      <c r="A8" s="166"/>
      <c r="B8" s="167"/>
      <c r="C8" s="168"/>
      <c r="D8" s="169">
        <v>25930</v>
      </c>
      <c r="E8" s="170"/>
      <c r="F8" s="171">
        <v>25855</v>
      </c>
      <c r="G8" s="172"/>
      <c r="H8" s="173"/>
    </row>
    <row r="9" spans="1:8" x14ac:dyDescent="0.15">
      <c r="A9" s="154" t="s">
        <v>550</v>
      </c>
      <c r="B9" s="159"/>
      <c r="C9" s="160"/>
      <c r="D9" s="161">
        <v>17993</v>
      </c>
      <c r="E9" s="162"/>
      <c r="F9" s="163">
        <v>41934</v>
      </c>
      <c r="G9" s="164"/>
      <c r="H9" s="165"/>
    </row>
    <row r="10" spans="1:8" x14ac:dyDescent="0.15">
      <c r="A10" s="166"/>
      <c r="B10" s="167"/>
      <c r="C10" s="168"/>
      <c r="D10" s="169">
        <v>8867</v>
      </c>
      <c r="E10" s="170"/>
      <c r="F10" s="171">
        <v>23352</v>
      </c>
      <c r="G10" s="172"/>
      <c r="H10" s="173"/>
    </row>
    <row r="11" spans="1:8" x14ac:dyDescent="0.15">
      <c r="A11" s="154" t="s">
        <v>551</v>
      </c>
      <c r="B11" s="159"/>
      <c r="C11" s="160"/>
      <c r="D11" s="161">
        <v>86798</v>
      </c>
      <c r="E11" s="162"/>
      <c r="F11" s="163">
        <v>45588</v>
      </c>
      <c r="G11" s="164"/>
      <c r="H11" s="165"/>
    </row>
    <row r="12" spans="1:8" x14ac:dyDescent="0.15">
      <c r="A12" s="166"/>
      <c r="B12" s="167"/>
      <c r="C12" s="174"/>
      <c r="D12" s="169">
        <v>69718</v>
      </c>
      <c r="E12" s="170"/>
      <c r="F12" s="171">
        <v>24150</v>
      </c>
      <c r="G12" s="172"/>
      <c r="H12" s="173"/>
    </row>
    <row r="13" spans="1:8" x14ac:dyDescent="0.15">
      <c r="A13" s="154"/>
      <c r="B13" s="159"/>
      <c r="C13" s="175"/>
      <c r="D13" s="176">
        <v>51580</v>
      </c>
      <c r="E13" s="177"/>
      <c r="F13" s="178">
        <v>45425</v>
      </c>
      <c r="G13" s="179"/>
      <c r="H13" s="165"/>
    </row>
    <row r="14" spans="1:8" x14ac:dyDescent="0.15">
      <c r="A14" s="166"/>
      <c r="B14" s="167"/>
      <c r="C14" s="168"/>
      <c r="D14" s="169">
        <v>31454</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3.17</v>
      </c>
      <c r="C19" s="180">
        <f>ROUND(VALUE(SUBSTITUTE(実質収支比率等に係る経年分析!G$48,"▲","-")),2)</f>
        <v>2.93</v>
      </c>
      <c r="D19" s="180">
        <f>ROUND(VALUE(SUBSTITUTE(実質収支比率等に係る経年分析!H$48,"▲","-")),2)</f>
        <v>2.42</v>
      </c>
      <c r="E19" s="180">
        <f>ROUND(VALUE(SUBSTITUTE(実質収支比率等に係る経年分析!I$48,"▲","-")),2)</f>
        <v>0.88</v>
      </c>
      <c r="F19" s="180">
        <f>ROUND(VALUE(SUBSTITUTE(実質収支比率等に係る経年分析!J$48,"▲","-")),2)</f>
        <v>1.2</v>
      </c>
    </row>
    <row r="20" spans="1:11" x14ac:dyDescent="0.15">
      <c r="A20" s="180" t="s">
        <v>55</v>
      </c>
      <c r="B20" s="180">
        <f>ROUND(VALUE(SUBSTITUTE(実質収支比率等に係る経年分析!F$47,"▲","-")),2)</f>
        <v>12.51</v>
      </c>
      <c r="C20" s="180">
        <f>ROUND(VALUE(SUBSTITUTE(実質収支比率等に係る経年分析!G$47,"▲","-")),2)</f>
        <v>12.61</v>
      </c>
      <c r="D20" s="180">
        <f>ROUND(VALUE(SUBSTITUTE(実質収支比率等に係る経年分析!H$47,"▲","-")),2)</f>
        <v>14.24</v>
      </c>
      <c r="E20" s="180">
        <f>ROUND(VALUE(SUBSTITUTE(実質収支比率等に係る経年分析!I$47,"▲","-")),2)</f>
        <v>13.15</v>
      </c>
      <c r="F20" s="180">
        <f>ROUND(VALUE(SUBSTITUTE(実質収支比率等に係る経年分析!J$47,"▲","-")),2)</f>
        <v>13.01</v>
      </c>
    </row>
    <row r="21" spans="1:11" x14ac:dyDescent="0.15">
      <c r="A21" s="180" t="s">
        <v>56</v>
      </c>
      <c r="B21" s="180">
        <f>IF(ISNUMBER(VALUE(SUBSTITUTE(実質収支比率等に係る経年分析!F$49,"▲","-"))),ROUND(VALUE(SUBSTITUTE(実質収支比率等に係る経年分析!F$49,"▲","-")),2),NA())</f>
        <v>5.4</v>
      </c>
      <c r="C21" s="180">
        <f>IF(ISNUMBER(VALUE(SUBSTITUTE(実質収支比率等に係る経年分析!G$49,"▲","-"))),ROUND(VALUE(SUBSTITUTE(実質収支比率等に係る経年分析!G$49,"▲","-")),2),NA())</f>
        <v>-0.25</v>
      </c>
      <c r="D21" s="180">
        <f>IF(ISNUMBER(VALUE(SUBSTITUTE(実質収支比率等に係る経年分析!H$49,"▲","-"))),ROUND(VALUE(SUBSTITUTE(実質収支比率等に係る経年分析!H$49,"▲","-")),2),NA())</f>
        <v>1.1299999999999999</v>
      </c>
      <c r="E21" s="180">
        <f>IF(ISNUMBER(VALUE(SUBSTITUTE(実質収支比率等に係る経年分析!I$49,"▲","-"))),ROUND(VALUE(SUBSTITUTE(実質収支比率等に係る経年分析!I$49,"▲","-")),2),NA())</f>
        <v>-2.63</v>
      </c>
      <c r="F21" s="180">
        <f>IF(ISNUMBER(VALUE(SUBSTITUTE(実質収支比率等に係る経年分析!J$49,"▲","-"))),ROUND(VALUE(SUBSTITUTE(実質収支比率等に係る経年分析!J$49,"▲","-")),2),NA())</f>
        <v>0.33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0.36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0.56000000000000005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0.46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0.69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介護サービス事業特別会計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公園墓地事業特別会計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0.28999999999999998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0.95</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2.65</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4.1900000000000004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40.090000000000003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42.37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44.25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43.43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3044</v>
      </c>
      <c r="E42" s="182"/>
      <c r="F42" s="182"/>
      <c r="G42" s="182">
        <f>'実質公債費比率（分子）の構造'!L$52</f>
        <v>3095</v>
      </c>
      <c r="H42" s="182"/>
      <c r="I42" s="182"/>
      <c r="J42" s="182">
        <f>'実質公債費比率（分子）の構造'!M$52</f>
        <v>2899</v>
      </c>
      <c r="K42" s="182"/>
      <c r="L42" s="182"/>
      <c r="M42" s="182">
        <f>'実質公債費比率（分子）の構造'!N$52</f>
        <v>2873</v>
      </c>
      <c r="N42" s="182"/>
      <c r="O42" s="182"/>
      <c r="P42" s="182">
        <f>'実質公債費比率（分子）の構造'!O$52</f>
        <v>2795</v>
      </c>
    </row>
    <row r="43" spans="1:16" x14ac:dyDescent="0.15">
      <c r="A43" s="182" t="s">
        <v>64</v>
      </c>
      <c r="B43" s="182">
        <f>'実質公債費比率（分子）の構造'!K$51</f>
        <v>1</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0</v>
      </c>
      <c r="C45" s="182"/>
      <c r="D45" s="182"/>
      <c r="E45" s="182">
        <f>'実質公債費比率（分子）の構造'!L$49</f>
        <v>19</v>
      </c>
      <c r="F45" s="182"/>
      <c r="G45" s="182"/>
      <c r="H45" s="182">
        <f>'実質公債費比率（分子）の構造'!M$49</f>
        <v>40</v>
      </c>
      <c r="I45" s="182"/>
      <c r="J45" s="182"/>
      <c r="K45" s="182">
        <f>'実質公債費比率（分子）の構造'!N$49</f>
        <v>48</v>
      </c>
      <c r="L45" s="182"/>
      <c r="M45" s="182"/>
      <c r="N45" s="182">
        <f>'実質公債費比率（分子）の構造'!O$49</f>
        <v>51</v>
      </c>
      <c r="O45" s="182"/>
      <c r="P45" s="182"/>
    </row>
    <row r="46" spans="1:16" x14ac:dyDescent="0.15">
      <c r="A46" s="182" t="s">
        <v>67</v>
      </c>
      <c r="B46" s="182">
        <f>'実質公債費比率（分子）の構造'!K$48</f>
        <v>533</v>
      </c>
      <c r="C46" s="182"/>
      <c r="D46" s="182"/>
      <c r="E46" s="182">
        <f>'実質公債費比率（分子）の構造'!L$48</f>
        <v>493</v>
      </c>
      <c r="F46" s="182"/>
      <c r="G46" s="182"/>
      <c r="H46" s="182">
        <f>'実質公債費比率（分子）の構造'!M$48</f>
        <v>417</v>
      </c>
      <c r="I46" s="182"/>
      <c r="J46" s="182"/>
      <c r="K46" s="182">
        <f>'実質公債費比率（分子）の構造'!N$48</f>
        <v>412</v>
      </c>
      <c r="L46" s="182"/>
      <c r="M46" s="182"/>
      <c r="N46" s="182">
        <f>'実質公債費比率（分子）の構造'!O$48</f>
        <v>376</v>
      </c>
      <c r="O46" s="182"/>
      <c r="P46" s="182"/>
    </row>
    <row r="47" spans="1:16" x14ac:dyDescent="0.15">
      <c r="A47" s="182" t="s">
        <v>68</v>
      </c>
      <c r="B47" s="182">
        <f>'実質公債費比率（分子）の構造'!K$47</f>
        <v>9</v>
      </c>
      <c r="C47" s="182"/>
      <c r="D47" s="182"/>
      <c r="E47" s="182">
        <f>'実質公債費比率（分子）の構造'!L$47</f>
        <v>9</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4540</v>
      </c>
      <c r="C49" s="182"/>
      <c r="D49" s="182"/>
      <c r="E49" s="182">
        <f>'実質公債費比率（分子）の構造'!L$45</f>
        <v>4512</v>
      </c>
      <c r="F49" s="182"/>
      <c r="G49" s="182"/>
      <c r="H49" s="182">
        <f>'実質公債費比率（分子）の構造'!M$45</f>
        <v>4533</v>
      </c>
      <c r="I49" s="182"/>
      <c r="J49" s="182"/>
      <c r="K49" s="182">
        <f>'実質公債費比率（分子）の構造'!N$45</f>
        <v>4438</v>
      </c>
      <c r="L49" s="182"/>
      <c r="M49" s="182"/>
      <c r="N49" s="182">
        <f>'実質公債費比率（分子）の構造'!O$45</f>
        <v>4191</v>
      </c>
      <c r="O49" s="182"/>
      <c r="P49" s="182"/>
    </row>
    <row r="50" spans="1:16" x14ac:dyDescent="0.15">
      <c r="A50" s="182" t="s">
        <v>71</v>
      </c>
      <c r="B50" s="182" t="e">
        <f>NA()</f>
        <v>#N/A</v>
      </c>
      <c r="C50" s="182">
        <f>IF(ISNUMBER('実質公債費比率（分子）の構造'!K$53),'実質公債費比率（分子）の構造'!K$53,NA())</f>
        <v>2039</v>
      </c>
      <c r="D50" s="182" t="e">
        <f>NA()</f>
        <v>#N/A</v>
      </c>
      <c r="E50" s="182" t="e">
        <f>NA()</f>
        <v>#N/A</v>
      </c>
      <c r="F50" s="182">
        <f>IF(ISNUMBER('実質公債費比率（分子）の構造'!L$53),'実質公債費比率（分子）の構造'!L$53,NA())</f>
        <v>1938</v>
      </c>
      <c r="G50" s="182" t="e">
        <f>NA()</f>
        <v>#N/A</v>
      </c>
      <c r="H50" s="182" t="e">
        <f>NA()</f>
        <v>#N/A</v>
      </c>
      <c r="I50" s="182">
        <f>IF(ISNUMBER('実質公債費比率（分子）の構造'!M$53),'実質公債費比率（分子）の構造'!M$53,NA())</f>
        <v>2091</v>
      </c>
      <c r="J50" s="182" t="e">
        <f>NA()</f>
        <v>#N/A</v>
      </c>
      <c r="K50" s="182" t="e">
        <f>NA()</f>
        <v>#N/A</v>
      </c>
      <c r="L50" s="182">
        <f>IF(ISNUMBER('実質公債費比率（分子）の構造'!N$53),'実質公債費比率（分子）の構造'!N$53,NA())</f>
        <v>2025</v>
      </c>
      <c r="M50" s="182" t="e">
        <f>NA()</f>
        <v>#N/A</v>
      </c>
      <c r="N50" s="182" t="e">
        <f>NA()</f>
        <v>#N/A</v>
      </c>
      <c r="O50" s="182">
        <f>IF(ISNUMBER('実質公債費比率（分子）の構造'!O$53),'実質公債費比率（分子）の構造'!O$53,NA())</f>
        <v>1823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29056</v>
      </c>
      <c r="E56" s="181"/>
      <c r="F56" s="181"/>
      <c r="G56" s="181">
        <f>'将来負担比率（分子）の構造'!J$52</f>
        <v>31092</v>
      </c>
      <c r="H56" s="181"/>
      <c r="I56" s="181"/>
      <c r="J56" s="181">
        <f>'将来負担比率（分子）の構造'!K$52</f>
        <v>31484</v>
      </c>
      <c r="K56" s="181"/>
      <c r="L56" s="181"/>
      <c r="M56" s="181">
        <f>'将来負担比率（分子）の構造'!L$52</f>
        <v>31547</v>
      </c>
      <c r="N56" s="181"/>
      <c r="O56" s="181"/>
      <c r="P56" s="181">
        <f>'将来負担比率（分子）の構造'!M$52</f>
        <v>31979</v>
      </c>
    </row>
    <row r="57" spans="1:16" x14ac:dyDescent="0.15">
      <c r="A57" s="181" t="s">
        <v>42</v>
      </c>
      <c r="B57" s="181"/>
      <c r="C57" s="181"/>
      <c r="D57" s="181">
        <f>'将来負担比率（分子）の構造'!I$51</f>
        <v>3718</v>
      </c>
      <c r="E57" s="181"/>
      <c r="F57" s="181"/>
      <c r="G57" s="181">
        <f>'将来負担比率（分子）の構造'!J$51</f>
        <v>3813</v>
      </c>
      <c r="H57" s="181"/>
      <c r="I57" s="181"/>
      <c r="J57" s="181">
        <f>'将来負担比率（分子）の構造'!K$51</f>
        <v>3841</v>
      </c>
      <c r="K57" s="181"/>
      <c r="L57" s="181"/>
      <c r="M57" s="181">
        <f>'将来負担比率（分子）の構造'!L$51</f>
        <v>3866</v>
      </c>
      <c r="N57" s="181"/>
      <c r="O57" s="181"/>
      <c r="P57" s="181">
        <f>'将来負担比率（分子）の構造'!M$51</f>
        <v>3631</v>
      </c>
    </row>
    <row r="58" spans="1:16" x14ac:dyDescent="0.15">
      <c r="A58" s="181" t="s">
        <v>41</v>
      </c>
      <c r="B58" s="181"/>
      <c r="C58" s="181"/>
      <c r="D58" s="181">
        <f>'将来負担比率（分子）の構造'!I$50</f>
        <v>5187</v>
      </c>
      <c r="E58" s="181"/>
      <c r="F58" s="181"/>
      <c r="G58" s="181">
        <f>'将来負担比率（分子）の構造'!J$50</f>
        <v>5606</v>
      </c>
      <c r="H58" s="181"/>
      <c r="I58" s="181"/>
      <c r="J58" s="181">
        <f>'将来負担比率（分子）の構造'!K$50</f>
        <v>6215</v>
      </c>
      <c r="K58" s="181"/>
      <c r="L58" s="181"/>
      <c r="M58" s="181">
        <f>'将来負担比率（分子）の構造'!L$50</f>
        <v>6495</v>
      </c>
      <c r="N58" s="181"/>
      <c r="O58" s="181"/>
      <c r="P58" s="181">
        <f>'将来負担比率（分子）の構造'!M$50</f>
        <v>6304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v>
      </c>
      <c r="C61" s="181"/>
      <c r="D61" s="181"/>
      <c r="E61" s="181">
        <f>'将来負担比率（分子）の構造'!J$46</f>
        <v>3</v>
      </c>
      <c r="F61" s="181"/>
      <c r="G61" s="181"/>
      <c r="H61" s="181">
        <f>'将来負担比率（分子）の構造'!K$46</f>
        <v>3</v>
      </c>
      <c r="I61" s="181"/>
      <c r="J61" s="181"/>
      <c r="K61" s="181">
        <f>'将来負担比率（分子）の構造'!L$46</f>
        <v>3</v>
      </c>
      <c r="L61" s="181"/>
      <c r="M61" s="181"/>
      <c r="N61" s="181" t="str">
        <f>'将来負担比率（分子）の構造'!M$46</f>
        <v>-</v>
      </c>
      <c r="O61" s="181"/>
      <c r="P61" s="181"/>
    </row>
    <row r="62" spans="1:16" x14ac:dyDescent="0.15">
      <c r="A62" s="181" t="s">
        <v>35</v>
      </c>
      <c r="B62" s="181">
        <f>'将来負担比率（分子）の構造'!I$45</f>
        <v>3902</v>
      </c>
      <c r="C62" s="181"/>
      <c r="D62" s="181"/>
      <c r="E62" s="181">
        <f>'将来負担比率（分子）の構造'!J$45</f>
        <v>4265</v>
      </c>
      <c r="F62" s="181"/>
      <c r="G62" s="181"/>
      <c r="H62" s="181">
        <f>'将来負担比率（分子）の構造'!K$45</f>
        <v>4167</v>
      </c>
      <c r="I62" s="181"/>
      <c r="J62" s="181"/>
      <c r="K62" s="181">
        <f>'将来負担比率（分子）の構造'!L$45</f>
        <v>4160</v>
      </c>
      <c r="L62" s="181"/>
      <c r="M62" s="181"/>
      <c r="N62" s="181">
        <f>'将来負担比率（分子）の構造'!M$45</f>
        <v>4137</v>
      </c>
      <c r="O62" s="181"/>
      <c r="P62" s="181"/>
    </row>
    <row r="63" spans="1:16" x14ac:dyDescent="0.15">
      <c r="A63" s="181" t="s">
        <v>34</v>
      </c>
      <c r="B63" s="181">
        <f>'将来負担比率（分子）の構造'!I$44</f>
        <v>330</v>
      </c>
      <c r="C63" s="181"/>
      <c r="D63" s="181"/>
      <c r="E63" s="181">
        <f>'将来負担比率（分子）の構造'!J$44</f>
        <v>343</v>
      </c>
      <c r="F63" s="181"/>
      <c r="G63" s="181"/>
      <c r="H63" s="181">
        <f>'将来負担比率（分子）の構造'!K$44</f>
        <v>313</v>
      </c>
      <c r="I63" s="181"/>
      <c r="J63" s="181"/>
      <c r="K63" s="181">
        <f>'将来負担比率（分子）の構造'!L$44</f>
        <v>292</v>
      </c>
      <c r="L63" s="181"/>
      <c r="M63" s="181"/>
      <c r="N63" s="181">
        <f>'将来負担比率（分子）の構造'!M$44</f>
        <v>237</v>
      </c>
      <c r="O63" s="181"/>
      <c r="P63" s="181"/>
    </row>
    <row r="64" spans="1:16" x14ac:dyDescent="0.15">
      <c r="A64" s="181" t="s">
        <v>33</v>
      </c>
      <c r="B64" s="181">
        <f>'将来負担比率（分子）の構造'!I$43</f>
        <v>6016</v>
      </c>
      <c r="C64" s="181"/>
      <c r="D64" s="181"/>
      <c r="E64" s="181">
        <f>'将来負担比率（分子）の構造'!J$43</f>
        <v>5719</v>
      </c>
      <c r="F64" s="181"/>
      <c r="G64" s="181"/>
      <c r="H64" s="181">
        <f>'将来負担比率（分子）の構造'!K$43</f>
        <v>5499</v>
      </c>
      <c r="I64" s="181"/>
      <c r="J64" s="181"/>
      <c r="K64" s="181">
        <f>'将来負担比率（分子）の構造'!L$43</f>
        <v>5356</v>
      </c>
      <c r="L64" s="181"/>
      <c r="M64" s="181"/>
      <c r="N64" s="181">
        <f>'将来負担比率（分子）の構造'!M$43</f>
        <v>4980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39096</v>
      </c>
      <c r="C66" s="181"/>
      <c r="D66" s="181"/>
      <c r="E66" s="181">
        <f>'将来負担比率（分子）の構造'!J$41</f>
        <v>39931</v>
      </c>
      <c r="F66" s="181"/>
      <c r="G66" s="181"/>
      <c r="H66" s="181">
        <f>'将来負担比率（分子）の構造'!K$41</f>
        <v>39441</v>
      </c>
      <c r="I66" s="181"/>
      <c r="J66" s="181"/>
      <c r="K66" s="181">
        <f>'将来負担比率（分子）の構造'!L$41</f>
        <v>37209</v>
      </c>
      <c r="L66" s="181"/>
      <c r="M66" s="181"/>
      <c r="N66" s="181">
        <f>'将来負担比率（分子）の構造'!M$41</f>
        <v>39428</v>
      </c>
      <c r="O66" s="181"/>
      <c r="P66" s="181"/>
    </row>
    <row r="67" spans="1:16" x14ac:dyDescent="0.15">
      <c r="A67" s="181" t="s">
        <v>75</v>
      </c>
      <c r="B67" s="181" t="e">
        <f>NA()</f>
        <v>#N/A</v>
      </c>
      <c r="C67" s="181">
        <f>IF(ISNUMBER('将来負担比率（分子）の構造'!I$53), IF('将来負担比率（分子）の構造'!I$53 &lt; 0, 0, '将来負担比率（分子）の構造'!I$53), NA())</f>
        <v>11387</v>
      </c>
      <c r="D67" s="181" t="e">
        <f>NA()</f>
        <v>#N/A</v>
      </c>
      <c r="E67" s="181" t="e">
        <f>NA()</f>
        <v>#N/A</v>
      </c>
      <c r="F67" s="181">
        <f>IF(ISNUMBER('将来負担比率（分子）の構造'!J$53), IF('将来負担比率（分子）の構造'!J$53 &lt; 0, 0, '将来負担比率（分子）の構造'!J$53), NA())</f>
        <v>9751</v>
      </c>
      <c r="G67" s="181" t="e">
        <f>NA()</f>
        <v>#N/A</v>
      </c>
      <c r="H67" s="181" t="e">
        <f>NA()</f>
        <v>#N/A</v>
      </c>
      <c r="I67" s="181">
        <f>IF(ISNUMBER('将来負担比率（分子）の構造'!K$53), IF('将来負担比率（分子）の構造'!K$53 &lt; 0, 0, '将来負担比率（分子）の構造'!K$53), NA())</f>
        <v>7884</v>
      </c>
      <c r="J67" s="181" t="e">
        <f>NA()</f>
        <v>#N/A</v>
      </c>
      <c r="K67" s="181" t="e">
        <f>NA()</f>
        <v>#N/A</v>
      </c>
      <c r="L67" s="181">
        <f>IF(ISNUMBER('将来負担比率（分子）の構造'!L$53), IF('将来負担比率（分子）の構造'!L$53 &lt; 0, 0, '将来負担比率（分子）の構造'!L$53), NA())</f>
        <v>5111</v>
      </c>
      <c r="M67" s="181" t="e">
        <f>NA()</f>
        <v>#N/A</v>
      </c>
      <c r="N67" s="181" t="e">
        <f>NA()</f>
        <v>#N/A</v>
      </c>
      <c r="O67" s="181">
        <f>IF(ISNUMBER('将来負担比率（分子）の構造'!M$53), IF('将来負担比率（分子）の構造'!M$53 &lt; 0, 0, '将来負担比率（分子）の構造'!M$53), NA())</f>
        <v>6869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2615</v>
      </c>
      <c r="C72" s="185">
        <f>基金残高に係る経年分析!G55</f>
        <v>2415</v>
      </c>
      <c r="D72" s="185">
        <f>基金残高に係る経年分析!H55</f>
        <v>2416</v>
      </c>
    </row>
    <row r="73" spans="1:16" x14ac:dyDescent="0.15">
      <c r="A73" s="184" t="s">
        <v>78</v>
      </c>
      <c r="B73" s="185">
        <f>基金残高に係る経年分析!F56</f>
        <v>539</v>
      </c>
      <c r="C73" s="185">
        <f>基金残高に係る経年分析!G56</f>
        <v>543</v>
      </c>
      <c r="D73" s="185">
        <f>基金残高に係る経年分析!H56</f>
        <v>543</v>
      </c>
    </row>
    <row r="74" spans="1:16" x14ac:dyDescent="0.15">
      <c r="A74" s="184" t="s">
        <v>79</v>
      </c>
      <c r="B74" s="185">
        <f>基金残高に係る経年分析!F57</f>
        <v>1954</v>
      </c>
      <c r="C74" s="185">
        <f>基金残高に係る経年分析!G57</f>
        <v>2358</v>
      </c>
      <c r="D74" s="185">
        <f>基金残高に係る経年分析!H57</f>
        <v>2100</v>
      </c>
    </row>
  </sheetData>
  <sheetProtection algorithmName="SHA-512" hashValue="WT8F80UkURO0JWgeLYpzMZm2RCVzk3GR4wmS9HQH/q9OZ+G0yOwTQd/JpGrnoI8aZonYM12abH/BTi3CZAZxGw==" saltValue="V+v9DYLQz1/idIOeWhOA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226</v>
      </c>
      <c r="C5" s="632"/>
      <c r="D5" s="632"/>
      <c r="E5" s="632"/>
      <c r="F5" s="632"/>
      <c r="G5" s="632"/>
      <c r="H5" s="632"/>
      <c r="I5" s="632"/>
      <c r="J5" s="632"/>
      <c r="K5" s="632"/>
      <c r="L5" s="632"/>
      <c r="M5" s="632"/>
      <c r="N5" s="632"/>
      <c r="O5" s="632"/>
      <c r="P5" s="632"/>
      <c r="Q5" s="633"/>
      <c r="R5" s="634">
        <v>12287468</v>
      </c>
      <c r="S5" s="635"/>
      <c r="T5" s="635"/>
      <c r="U5" s="635"/>
      <c r="V5" s="635"/>
      <c r="W5" s="635"/>
      <c r="X5" s="635"/>
      <c r="Y5" s="636"/>
      <c r="Z5" s="637">
        <v>34.799999999999997</v>
      </c>
      <c r="AA5" s="637"/>
      <c r="AB5" s="637"/>
      <c r="AC5" s="637"/>
      <c r="AD5" s="638">
        <v>11534478</v>
      </c>
      <c r="AE5" s="638"/>
      <c r="AF5" s="638"/>
      <c r="AG5" s="638"/>
      <c r="AH5" s="638"/>
      <c r="AI5" s="638"/>
      <c r="AJ5" s="638"/>
      <c r="AK5" s="638"/>
      <c r="AL5" s="639">
        <v>64.3</v>
      </c>
      <c r="AM5" s="640"/>
      <c r="AN5" s="640"/>
      <c r="AO5" s="641"/>
      <c r="AP5" s="631" t="s">
        <v>227</v>
      </c>
      <c r="AQ5" s="632"/>
      <c r="AR5" s="632"/>
      <c r="AS5" s="632"/>
      <c r="AT5" s="632"/>
      <c r="AU5" s="632"/>
      <c r="AV5" s="632"/>
      <c r="AW5" s="632"/>
      <c r="AX5" s="632"/>
      <c r="AY5" s="632"/>
      <c r="AZ5" s="632"/>
      <c r="BA5" s="632"/>
      <c r="BB5" s="632"/>
      <c r="BC5" s="632"/>
      <c r="BD5" s="632"/>
      <c r="BE5" s="632"/>
      <c r="BF5" s="633"/>
      <c r="BG5" s="645">
        <v>11533950</v>
      </c>
      <c r="BH5" s="646"/>
      <c r="BI5" s="646"/>
      <c r="BJ5" s="646"/>
      <c r="BK5" s="646"/>
      <c r="BL5" s="646"/>
      <c r="BM5" s="646"/>
      <c r="BN5" s="647"/>
      <c r="BO5" s="648">
        <v>93.9</v>
      </c>
      <c r="BP5" s="648"/>
      <c r="BQ5" s="648"/>
      <c r="BR5" s="648"/>
      <c r="BS5" s="649">
        <v>173559</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180281</v>
      </c>
      <c r="S6" s="646"/>
      <c r="T6" s="646"/>
      <c r="U6" s="646"/>
      <c r="V6" s="646"/>
      <c r="W6" s="646"/>
      <c r="X6" s="646"/>
      <c r="Y6" s="647"/>
      <c r="Z6" s="648">
        <v>0.5</v>
      </c>
      <c r="AA6" s="648"/>
      <c r="AB6" s="648"/>
      <c r="AC6" s="648"/>
      <c r="AD6" s="649">
        <v>180281</v>
      </c>
      <c r="AE6" s="649"/>
      <c r="AF6" s="649"/>
      <c r="AG6" s="649"/>
      <c r="AH6" s="649"/>
      <c r="AI6" s="649"/>
      <c r="AJ6" s="649"/>
      <c r="AK6" s="649"/>
      <c r="AL6" s="650">
        <v>1</v>
      </c>
      <c r="AM6" s="651"/>
      <c r="AN6" s="651"/>
      <c r="AO6" s="652"/>
      <c r="AP6" s="642" t="s">
        <v>232</v>
      </c>
      <c r="AQ6" s="643"/>
      <c r="AR6" s="643"/>
      <c r="AS6" s="643"/>
      <c r="AT6" s="643"/>
      <c r="AU6" s="643"/>
      <c r="AV6" s="643"/>
      <c r="AW6" s="643"/>
      <c r="AX6" s="643"/>
      <c r="AY6" s="643"/>
      <c r="AZ6" s="643"/>
      <c r="BA6" s="643"/>
      <c r="BB6" s="643"/>
      <c r="BC6" s="643"/>
      <c r="BD6" s="643"/>
      <c r="BE6" s="643"/>
      <c r="BF6" s="644"/>
      <c r="BG6" s="645">
        <v>11533950</v>
      </c>
      <c r="BH6" s="646"/>
      <c r="BI6" s="646"/>
      <c r="BJ6" s="646"/>
      <c r="BK6" s="646"/>
      <c r="BL6" s="646"/>
      <c r="BM6" s="646"/>
      <c r="BN6" s="647"/>
      <c r="BO6" s="648">
        <v>93.9</v>
      </c>
      <c r="BP6" s="648"/>
      <c r="BQ6" s="648"/>
      <c r="BR6" s="648"/>
      <c r="BS6" s="649">
        <v>173559</v>
      </c>
      <c r="BT6" s="649"/>
      <c r="BU6" s="649"/>
      <c r="BV6" s="649"/>
      <c r="BW6" s="649"/>
      <c r="BX6" s="649"/>
      <c r="BY6" s="649"/>
      <c r="BZ6" s="649"/>
      <c r="CA6" s="649"/>
      <c r="CB6" s="653"/>
      <c r="CD6" s="656" t="s">
        <v>233</v>
      </c>
      <c r="CE6" s="657"/>
      <c r="CF6" s="657"/>
      <c r="CG6" s="657"/>
      <c r="CH6" s="657"/>
      <c r="CI6" s="657"/>
      <c r="CJ6" s="657"/>
      <c r="CK6" s="657"/>
      <c r="CL6" s="657"/>
      <c r="CM6" s="657"/>
      <c r="CN6" s="657"/>
      <c r="CO6" s="657"/>
      <c r="CP6" s="657"/>
      <c r="CQ6" s="658"/>
      <c r="CR6" s="645">
        <v>294906</v>
      </c>
      <c r="CS6" s="646"/>
      <c r="CT6" s="646"/>
      <c r="CU6" s="646"/>
      <c r="CV6" s="646"/>
      <c r="CW6" s="646"/>
      <c r="CX6" s="646"/>
      <c r="CY6" s="647"/>
      <c r="CZ6" s="639">
        <v>0.8</v>
      </c>
      <c r="DA6" s="640"/>
      <c r="DB6" s="640"/>
      <c r="DC6" s="659"/>
      <c r="DD6" s="654" t="s">
        <v>234</v>
      </c>
      <c r="DE6" s="646"/>
      <c r="DF6" s="646"/>
      <c r="DG6" s="646"/>
      <c r="DH6" s="646"/>
      <c r="DI6" s="646"/>
      <c r="DJ6" s="646"/>
      <c r="DK6" s="646"/>
      <c r="DL6" s="646"/>
      <c r="DM6" s="646"/>
      <c r="DN6" s="646"/>
      <c r="DO6" s="646"/>
      <c r="DP6" s="647"/>
      <c r="DQ6" s="654">
        <v>294906</v>
      </c>
      <c r="DR6" s="646"/>
      <c r="DS6" s="646"/>
      <c r="DT6" s="646"/>
      <c r="DU6" s="646"/>
      <c r="DV6" s="646"/>
      <c r="DW6" s="646"/>
      <c r="DX6" s="646"/>
      <c r="DY6" s="646"/>
      <c r="DZ6" s="646"/>
      <c r="EA6" s="646"/>
      <c r="EB6" s="646"/>
      <c r="EC6" s="655"/>
    </row>
    <row r="7" spans="2:143" ht="11.25" customHeight="1" x14ac:dyDescent="0.15">
      <c r="B7" s="642" t="s">
        <v>235</v>
      </c>
      <c r="C7" s="643"/>
      <c r="D7" s="643"/>
      <c r="E7" s="643"/>
      <c r="F7" s="643"/>
      <c r="G7" s="643"/>
      <c r="H7" s="643"/>
      <c r="I7" s="643"/>
      <c r="J7" s="643"/>
      <c r="K7" s="643"/>
      <c r="L7" s="643"/>
      <c r="M7" s="643"/>
      <c r="N7" s="643"/>
      <c r="O7" s="643"/>
      <c r="P7" s="643"/>
      <c r="Q7" s="644"/>
      <c r="R7" s="645">
        <v>14288</v>
      </c>
      <c r="S7" s="646"/>
      <c r="T7" s="646"/>
      <c r="U7" s="646"/>
      <c r="V7" s="646"/>
      <c r="W7" s="646"/>
      <c r="X7" s="646"/>
      <c r="Y7" s="647"/>
      <c r="Z7" s="648">
        <v>0</v>
      </c>
      <c r="AA7" s="648"/>
      <c r="AB7" s="648"/>
      <c r="AC7" s="648"/>
      <c r="AD7" s="649">
        <v>14288</v>
      </c>
      <c r="AE7" s="649"/>
      <c r="AF7" s="649"/>
      <c r="AG7" s="649"/>
      <c r="AH7" s="649"/>
      <c r="AI7" s="649"/>
      <c r="AJ7" s="649"/>
      <c r="AK7" s="649"/>
      <c r="AL7" s="650">
        <v>0.1</v>
      </c>
      <c r="AM7" s="651"/>
      <c r="AN7" s="651"/>
      <c r="AO7" s="652"/>
      <c r="AP7" s="642" t="s">
        <v>236</v>
      </c>
      <c r="AQ7" s="643"/>
      <c r="AR7" s="643"/>
      <c r="AS7" s="643"/>
      <c r="AT7" s="643"/>
      <c r="AU7" s="643"/>
      <c r="AV7" s="643"/>
      <c r="AW7" s="643"/>
      <c r="AX7" s="643"/>
      <c r="AY7" s="643"/>
      <c r="AZ7" s="643"/>
      <c r="BA7" s="643"/>
      <c r="BB7" s="643"/>
      <c r="BC7" s="643"/>
      <c r="BD7" s="643"/>
      <c r="BE7" s="643"/>
      <c r="BF7" s="644"/>
      <c r="BG7" s="645">
        <v>5240390</v>
      </c>
      <c r="BH7" s="646"/>
      <c r="BI7" s="646"/>
      <c r="BJ7" s="646"/>
      <c r="BK7" s="646"/>
      <c r="BL7" s="646"/>
      <c r="BM7" s="646"/>
      <c r="BN7" s="647"/>
      <c r="BO7" s="648">
        <v>42.6</v>
      </c>
      <c r="BP7" s="648"/>
      <c r="BQ7" s="648"/>
      <c r="BR7" s="648"/>
      <c r="BS7" s="649">
        <v>173559</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5879917</v>
      </c>
      <c r="CS7" s="646"/>
      <c r="CT7" s="646"/>
      <c r="CU7" s="646"/>
      <c r="CV7" s="646"/>
      <c r="CW7" s="646"/>
      <c r="CX7" s="646"/>
      <c r="CY7" s="647"/>
      <c r="CZ7" s="648">
        <v>16.8</v>
      </c>
      <c r="DA7" s="648"/>
      <c r="DB7" s="648"/>
      <c r="DC7" s="648"/>
      <c r="DD7" s="654">
        <v>3324929</v>
      </c>
      <c r="DE7" s="646"/>
      <c r="DF7" s="646"/>
      <c r="DG7" s="646"/>
      <c r="DH7" s="646"/>
      <c r="DI7" s="646"/>
      <c r="DJ7" s="646"/>
      <c r="DK7" s="646"/>
      <c r="DL7" s="646"/>
      <c r="DM7" s="646"/>
      <c r="DN7" s="646"/>
      <c r="DO7" s="646"/>
      <c r="DP7" s="647"/>
      <c r="DQ7" s="654">
        <v>2374182</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95573</v>
      </c>
      <c r="S8" s="646"/>
      <c r="T8" s="646"/>
      <c r="U8" s="646"/>
      <c r="V8" s="646"/>
      <c r="W8" s="646"/>
      <c r="X8" s="646"/>
      <c r="Y8" s="647"/>
      <c r="Z8" s="648">
        <v>0.3</v>
      </c>
      <c r="AA8" s="648"/>
      <c r="AB8" s="648"/>
      <c r="AC8" s="648"/>
      <c r="AD8" s="649">
        <v>95573</v>
      </c>
      <c r="AE8" s="649"/>
      <c r="AF8" s="649"/>
      <c r="AG8" s="649"/>
      <c r="AH8" s="649"/>
      <c r="AI8" s="649"/>
      <c r="AJ8" s="649"/>
      <c r="AK8" s="649"/>
      <c r="AL8" s="650">
        <v>0.5</v>
      </c>
      <c r="AM8" s="651"/>
      <c r="AN8" s="651"/>
      <c r="AO8" s="652"/>
      <c r="AP8" s="642" t="s">
        <v>239</v>
      </c>
      <c r="AQ8" s="643"/>
      <c r="AR8" s="643"/>
      <c r="AS8" s="643"/>
      <c r="AT8" s="643"/>
      <c r="AU8" s="643"/>
      <c r="AV8" s="643"/>
      <c r="AW8" s="643"/>
      <c r="AX8" s="643"/>
      <c r="AY8" s="643"/>
      <c r="AZ8" s="643"/>
      <c r="BA8" s="643"/>
      <c r="BB8" s="643"/>
      <c r="BC8" s="643"/>
      <c r="BD8" s="643"/>
      <c r="BE8" s="643"/>
      <c r="BF8" s="644"/>
      <c r="BG8" s="645">
        <v>144241</v>
      </c>
      <c r="BH8" s="646"/>
      <c r="BI8" s="646"/>
      <c r="BJ8" s="646"/>
      <c r="BK8" s="646"/>
      <c r="BL8" s="646"/>
      <c r="BM8" s="646"/>
      <c r="BN8" s="647"/>
      <c r="BO8" s="648">
        <v>1.2</v>
      </c>
      <c r="BP8" s="648"/>
      <c r="BQ8" s="648"/>
      <c r="BR8" s="648"/>
      <c r="BS8" s="654" t="s">
        <v>234</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13473803</v>
      </c>
      <c r="CS8" s="646"/>
      <c r="CT8" s="646"/>
      <c r="CU8" s="646"/>
      <c r="CV8" s="646"/>
      <c r="CW8" s="646"/>
      <c r="CX8" s="646"/>
      <c r="CY8" s="647"/>
      <c r="CZ8" s="648">
        <v>38.5</v>
      </c>
      <c r="DA8" s="648"/>
      <c r="DB8" s="648"/>
      <c r="DC8" s="648"/>
      <c r="DD8" s="654">
        <v>561676</v>
      </c>
      <c r="DE8" s="646"/>
      <c r="DF8" s="646"/>
      <c r="DG8" s="646"/>
      <c r="DH8" s="646"/>
      <c r="DI8" s="646"/>
      <c r="DJ8" s="646"/>
      <c r="DK8" s="646"/>
      <c r="DL8" s="646"/>
      <c r="DM8" s="646"/>
      <c r="DN8" s="646"/>
      <c r="DO8" s="646"/>
      <c r="DP8" s="647"/>
      <c r="DQ8" s="654">
        <v>6349359</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54804</v>
      </c>
      <c r="S9" s="646"/>
      <c r="T9" s="646"/>
      <c r="U9" s="646"/>
      <c r="V9" s="646"/>
      <c r="W9" s="646"/>
      <c r="X9" s="646"/>
      <c r="Y9" s="647"/>
      <c r="Z9" s="648">
        <v>0.2</v>
      </c>
      <c r="AA9" s="648"/>
      <c r="AB9" s="648"/>
      <c r="AC9" s="648"/>
      <c r="AD9" s="649">
        <v>54804</v>
      </c>
      <c r="AE9" s="649"/>
      <c r="AF9" s="649"/>
      <c r="AG9" s="649"/>
      <c r="AH9" s="649"/>
      <c r="AI9" s="649"/>
      <c r="AJ9" s="649"/>
      <c r="AK9" s="649"/>
      <c r="AL9" s="650">
        <v>0.3</v>
      </c>
      <c r="AM9" s="651"/>
      <c r="AN9" s="651"/>
      <c r="AO9" s="652"/>
      <c r="AP9" s="642" t="s">
        <v>242</v>
      </c>
      <c r="AQ9" s="643"/>
      <c r="AR9" s="643"/>
      <c r="AS9" s="643"/>
      <c r="AT9" s="643"/>
      <c r="AU9" s="643"/>
      <c r="AV9" s="643"/>
      <c r="AW9" s="643"/>
      <c r="AX9" s="643"/>
      <c r="AY9" s="643"/>
      <c r="AZ9" s="643"/>
      <c r="BA9" s="643"/>
      <c r="BB9" s="643"/>
      <c r="BC9" s="643"/>
      <c r="BD9" s="643"/>
      <c r="BE9" s="643"/>
      <c r="BF9" s="644"/>
      <c r="BG9" s="645">
        <v>3940021</v>
      </c>
      <c r="BH9" s="646"/>
      <c r="BI9" s="646"/>
      <c r="BJ9" s="646"/>
      <c r="BK9" s="646"/>
      <c r="BL9" s="646"/>
      <c r="BM9" s="646"/>
      <c r="BN9" s="647"/>
      <c r="BO9" s="648">
        <v>32.1</v>
      </c>
      <c r="BP9" s="648"/>
      <c r="BQ9" s="648"/>
      <c r="BR9" s="648"/>
      <c r="BS9" s="654" t="s">
        <v>234</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2162063</v>
      </c>
      <c r="CS9" s="646"/>
      <c r="CT9" s="646"/>
      <c r="CU9" s="646"/>
      <c r="CV9" s="646"/>
      <c r="CW9" s="646"/>
      <c r="CX9" s="646"/>
      <c r="CY9" s="647"/>
      <c r="CZ9" s="648">
        <v>6.2</v>
      </c>
      <c r="DA9" s="648"/>
      <c r="DB9" s="648"/>
      <c r="DC9" s="648"/>
      <c r="DD9" s="654">
        <v>29848</v>
      </c>
      <c r="DE9" s="646"/>
      <c r="DF9" s="646"/>
      <c r="DG9" s="646"/>
      <c r="DH9" s="646"/>
      <c r="DI9" s="646"/>
      <c r="DJ9" s="646"/>
      <c r="DK9" s="646"/>
      <c r="DL9" s="646"/>
      <c r="DM9" s="646"/>
      <c r="DN9" s="646"/>
      <c r="DO9" s="646"/>
      <c r="DP9" s="647"/>
      <c r="DQ9" s="654">
        <v>1852504</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130</v>
      </c>
      <c r="S10" s="646"/>
      <c r="T10" s="646"/>
      <c r="U10" s="646"/>
      <c r="V10" s="646"/>
      <c r="W10" s="646"/>
      <c r="X10" s="646"/>
      <c r="Y10" s="647"/>
      <c r="Z10" s="648" t="s">
        <v>130</v>
      </c>
      <c r="AA10" s="648"/>
      <c r="AB10" s="648"/>
      <c r="AC10" s="648"/>
      <c r="AD10" s="649" t="s">
        <v>234</v>
      </c>
      <c r="AE10" s="649"/>
      <c r="AF10" s="649"/>
      <c r="AG10" s="649"/>
      <c r="AH10" s="649"/>
      <c r="AI10" s="649"/>
      <c r="AJ10" s="649"/>
      <c r="AK10" s="649"/>
      <c r="AL10" s="650" t="s">
        <v>234</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280346</v>
      </c>
      <c r="BH10" s="646"/>
      <c r="BI10" s="646"/>
      <c r="BJ10" s="646"/>
      <c r="BK10" s="646"/>
      <c r="BL10" s="646"/>
      <c r="BM10" s="646"/>
      <c r="BN10" s="647"/>
      <c r="BO10" s="648">
        <v>2.2999999999999998</v>
      </c>
      <c r="BP10" s="648"/>
      <c r="BQ10" s="648"/>
      <c r="BR10" s="648"/>
      <c r="BS10" s="654" t="s">
        <v>234</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43571</v>
      </c>
      <c r="CS10" s="646"/>
      <c r="CT10" s="646"/>
      <c r="CU10" s="646"/>
      <c r="CV10" s="646"/>
      <c r="CW10" s="646"/>
      <c r="CX10" s="646"/>
      <c r="CY10" s="647"/>
      <c r="CZ10" s="648">
        <v>0.1</v>
      </c>
      <c r="DA10" s="648"/>
      <c r="DB10" s="648"/>
      <c r="DC10" s="648"/>
      <c r="DD10" s="654" t="s">
        <v>234</v>
      </c>
      <c r="DE10" s="646"/>
      <c r="DF10" s="646"/>
      <c r="DG10" s="646"/>
      <c r="DH10" s="646"/>
      <c r="DI10" s="646"/>
      <c r="DJ10" s="646"/>
      <c r="DK10" s="646"/>
      <c r="DL10" s="646"/>
      <c r="DM10" s="646"/>
      <c r="DN10" s="646"/>
      <c r="DO10" s="646"/>
      <c r="DP10" s="647"/>
      <c r="DQ10" s="654">
        <v>23571</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1516342</v>
      </c>
      <c r="S11" s="646"/>
      <c r="T11" s="646"/>
      <c r="U11" s="646"/>
      <c r="V11" s="646"/>
      <c r="W11" s="646"/>
      <c r="X11" s="646"/>
      <c r="Y11" s="647"/>
      <c r="Z11" s="650">
        <v>4.3</v>
      </c>
      <c r="AA11" s="651"/>
      <c r="AB11" s="651"/>
      <c r="AC11" s="663"/>
      <c r="AD11" s="654">
        <v>1516342</v>
      </c>
      <c r="AE11" s="646"/>
      <c r="AF11" s="646"/>
      <c r="AG11" s="646"/>
      <c r="AH11" s="646"/>
      <c r="AI11" s="646"/>
      <c r="AJ11" s="646"/>
      <c r="AK11" s="647"/>
      <c r="AL11" s="650">
        <v>8.5</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875782</v>
      </c>
      <c r="BH11" s="646"/>
      <c r="BI11" s="646"/>
      <c r="BJ11" s="646"/>
      <c r="BK11" s="646"/>
      <c r="BL11" s="646"/>
      <c r="BM11" s="646"/>
      <c r="BN11" s="647"/>
      <c r="BO11" s="648">
        <v>7.1</v>
      </c>
      <c r="BP11" s="648"/>
      <c r="BQ11" s="648"/>
      <c r="BR11" s="648"/>
      <c r="BS11" s="654">
        <v>173559</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298014</v>
      </c>
      <c r="CS11" s="646"/>
      <c r="CT11" s="646"/>
      <c r="CU11" s="646"/>
      <c r="CV11" s="646"/>
      <c r="CW11" s="646"/>
      <c r="CX11" s="646"/>
      <c r="CY11" s="647"/>
      <c r="CZ11" s="648">
        <v>0.9</v>
      </c>
      <c r="DA11" s="648"/>
      <c r="DB11" s="648"/>
      <c r="DC11" s="648"/>
      <c r="DD11" s="654">
        <v>141233</v>
      </c>
      <c r="DE11" s="646"/>
      <c r="DF11" s="646"/>
      <c r="DG11" s="646"/>
      <c r="DH11" s="646"/>
      <c r="DI11" s="646"/>
      <c r="DJ11" s="646"/>
      <c r="DK11" s="646"/>
      <c r="DL11" s="646"/>
      <c r="DM11" s="646"/>
      <c r="DN11" s="646"/>
      <c r="DO11" s="646"/>
      <c r="DP11" s="647"/>
      <c r="DQ11" s="654">
        <v>167320</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v>2933</v>
      </c>
      <c r="S12" s="646"/>
      <c r="T12" s="646"/>
      <c r="U12" s="646"/>
      <c r="V12" s="646"/>
      <c r="W12" s="646"/>
      <c r="X12" s="646"/>
      <c r="Y12" s="647"/>
      <c r="Z12" s="648">
        <v>0</v>
      </c>
      <c r="AA12" s="648"/>
      <c r="AB12" s="648"/>
      <c r="AC12" s="648"/>
      <c r="AD12" s="649">
        <v>2933</v>
      </c>
      <c r="AE12" s="649"/>
      <c r="AF12" s="649"/>
      <c r="AG12" s="649"/>
      <c r="AH12" s="649"/>
      <c r="AI12" s="649"/>
      <c r="AJ12" s="649"/>
      <c r="AK12" s="649"/>
      <c r="AL12" s="650">
        <v>0</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5500141</v>
      </c>
      <c r="BH12" s="646"/>
      <c r="BI12" s="646"/>
      <c r="BJ12" s="646"/>
      <c r="BK12" s="646"/>
      <c r="BL12" s="646"/>
      <c r="BM12" s="646"/>
      <c r="BN12" s="647"/>
      <c r="BO12" s="648">
        <v>44.8</v>
      </c>
      <c r="BP12" s="648"/>
      <c r="BQ12" s="648"/>
      <c r="BR12" s="648"/>
      <c r="BS12" s="654" t="s">
        <v>130</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353197</v>
      </c>
      <c r="CS12" s="646"/>
      <c r="CT12" s="646"/>
      <c r="CU12" s="646"/>
      <c r="CV12" s="646"/>
      <c r="CW12" s="646"/>
      <c r="CX12" s="646"/>
      <c r="CY12" s="647"/>
      <c r="CZ12" s="648">
        <v>1</v>
      </c>
      <c r="DA12" s="648"/>
      <c r="DB12" s="648"/>
      <c r="DC12" s="648"/>
      <c r="DD12" s="654">
        <v>26786</v>
      </c>
      <c r="DE12" s="646"/>
      <c r="DF12" s="646"/>
      <c r="DG12" s="646"/>
      <c r="DH12" s="646"/>
      <c r="DI12" s="646"/>
      <c r="DJ12" s="646"/>
      <c r="DK12" s="646"/>
      <c r="DL12" s="646"/>
      <c r="DM12" s="646"/>
      <c r="DN12" s="646"/>
      <c r="DO12" s="646"/>
      <c r="DP12" s="647"/>
      <c r="DQ12" s="654">
        <v>266790</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130</v>
      </c>
      <c r="S13" s="646"/>
      <c r="T13" s="646"/>
      <c r="U13" s="646"/>
      <c r="V13" s="646"/>
      <c r="W13" s="646"/>
      <c r="X13" s="646"/>
      <c r="Y13" s="647"/>
      <c r="Z13" s="648" t="s">
        <v>234</v>
      </c>
      <c r="AA13" s="648"/>
      <c r="AB13" s="648"/>
      <c r="AC13" s="648"/>
      <c r="AD13" s="649" t="s">
        <v>130</v>
      </c>
      <c r="AE13" s="649"/>
      <c r="AF13" s="649"/>
      <c r="AG13" s="649"/>
      <c r="AH13" s="649"/>
      <c r="AI13" s="649"/>
      <c r="AJ13" s="649"/>
      <c r="AK13" s="649"/>
      <c r="AL13" s="650" t="s">
        <v>234</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5439227</v>
      </c>
      <c r="BH13" s="646"/>
      <c r="BI13" s="646"/>
      <c r="BJ13" s="646"/>
      <c r="BK13" s="646"/>
      <c r="BL13" s="646"/>
      <c r="BM13" s="646"/>
      <c r="BN13" s="647"/>
      <c r="BO13" s="648">
        <v>44.3</v>
      </c>
      <c r="BP13" s="648"/>
      <c r="BQ13" s="648"/>
      <c r="BR13" s="648"/>
      <c r="BS13" s="654" t="s">
        <v>234</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2564311</v>
      </c>
      <c r="CS13" s="646"/>
      <c r="CT13" s="646"/>
      <c r="CU13" s="646"/>
      <c r="CV13" s="646"/>
      <c r="CW13" s="646"/>
      <c r="CX13" s="646"/>
      <c r="CY13" s="647"/>
      <c r="CZ13" s="648">
        <v>7.3</v>
      </c>
      <c r="DA13" s="648"/>
      <c r="DB13" s="648"/>
      <c r="DC13" s="648"/>
      <c r="DD13" s="654">
        <v>994085</v>
      </c>
      <c r="DE13" s="646"/>
      <c r="DF13" s="646"/>
      <c r="DG13" s="646"/>
      <c r="DH13" s="646"/>
      <c r="DI13" s="646"/>
      <c r="DJ13" s="646"/>
      <c r="DK13" s="646"/>
      <c r="DL13" s="646"/>
      <c r="DM13" s="646"/>
      <c r="DN13" s="646"/>
      <c r="DO13" s="646"/>
      <c r="DP13" s="647"/>
      <c r="DQ13" s="654">
        <v>1797461</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29866</v>
      </c>
      <c r="S14" s="646"/>
      <c r="T14" s="646"/>
      <c r="U14" s="646"/>
      <c r="V14" s="646"/>
      <c r="W14" s="646"/>
      <c r="X14" s="646"/>
      <c r="Y14" s="647"/>
      <c r="Z14" s="648">
        <v>0.1</v>
      </c>
      <c r="AA14" s="648"/>
      <c r="AB14" s="648"/>
      <c r="AC14" s="648"/>
      <c r="AD14" s="649">
        <v>29866</v>
      </c>
      <c r="AE14" s="649"/>
      <c r="AF14" s="649"/>
      <c r="AG14" s="649"/>
      <c r="AH14" s="649"/>
      <c r="AI14" s="649"/>
      <c r="AJ14" s="649"/>
      <c r="AK14" s="649"/>
      <c r="AL14" s="650">
        <v>0.2</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211018</v>
      </c>
      <c r="BH14" s="646"/>
      <c r="BI14" s="646"/>
      <c r="BJ14" s="646"/>
      <c r="BK14" s="646"/>
      <c r="BL14" s="646"/>
      <c r="BM14" s="646"/>
      <c r="BN14" s="647"/>
      <c r="BO14" s="648">
        <v>1.7</v>
      </c>
      <c r="BP14" s="648"/>
      <c r="BQ14" s="648"/>
      <c r="BR14" s="648"/>
      <c r="BS14" s="654" t="s">
        <v>130</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936135</v>
      </c>
      <c r="CS14" s="646"/>
      <c r="CT14" s="646"/>
      <c r="CU14" s="646"/>
      <c r="CV14" s="646"/>
      <c r="CW14" s="646"/>
      <c r="CX14" s="646"/>
      <c r="CY14" s="647"/>
      <c r="CZ14" s="648">
        <v>2.7</v>
      </c>
      <c r="DA14" s="648"/>
      <c r="DB14" s="648"/>
      <c r="DC14" s="648"/>
      <c r="DD14" s="654">
        <v>53089</v>
      </c>
      <c r="DE14" s="646"/>
      <c r="DF14" s="646"/>
      <c r="DG14" s="646"/>
      <c r="DH14" s="646"/>
      <c r="DI14" s="646"/>
      <c r="DJ14" s="646"/>
      <c r="DK14" s="646"/>
      <c r="DL14" s="646"/>
      <c r="DM14" s="646"/>
      <c r="DN14" s="646"/>
      <c r="DO14" s="646"/>
      <c r="DP14" s="647"/>
      <c r="DQ14" s="654">
        <v>878170</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130</v>
      </c>
      <c r="S15" s="646"/>
      <c r="T15" s="646"/>
      <c r="U15" s="646"/>
      <c r="V15" s="646"/>
      <c r="W15" s="646"/>
      <c r="X15" s="646"/>
      <c r="Y15" s="647"/>
      <c r="Z15" s="648" t="s">
        <v>234</v>
      </c>
      <c r="AA15" s="648"/>
      <c r="AB15" s="648"/>
      <c r="AC15" s="648"/>
      <c r="AD15" s="649" t="s">
        <v>130</v>
      </c>
      <c r="AE15" s="649"/>
      <c r="AF15" s="649"/>
      <c r="AG15" s="649"/>
      <c r="AH15" s="649"/>
      <c r="AI15" s="649"/>
      <c r="AJ15" s="649"/>
      <c r="AK15" s="649"/>
      <c r="AL15" s="650" t="s">
        <v>234</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582401</v>
      </c>
      <c r="BH15" s="646"/>
      <c r="BI15" s="646"/>
      <c r="BJ15" s="646"/>
      <c r="BK15" s="646"/>
      <c r="BL15" s="646"/>
      <c r="BM15" s="646"/>
      <c r="BN15" s="647"/>
      <c r="BO15" s="648">
        <v>4.7</v>
      </c>
      <c r="BP15" s="648"/>
      <c r="BQ15" s="648"/>
      <c r="BR15" s="648"/>
      <c r="BS15" s="654" t="s">
        <v>130</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4608669</v>
      </c>
      <c r="CS15" s="646"/>
      <c r="CT15" s="646"/>
      <c r="CU15" s="646"/>
      <c r="CV15" s="646"/>
      <c r="CW15" s="646"/>
      <c r="CX15" s="646"/>
      <c r="CY15" s="647"/>
      <c r="CZ15" s="648">
        <v>13.2</v>
      </c>
      <c r="DA15" s="648"/>
      <c r="DB15" s="648"/>
      <c r="DC15" s="648"/>
      <c r="DD15" s="654">
        <v>2321769</v>
      </c>
      <c r="DE15" s="646"/>
      <c r="DF15" s="646"/>
      <c r="DG15" s="646"/>
      <c r="DH15" s="646"/>
      <c r="DI15" s="646"/>
      <c r="DJ15" s="646"/>
      <c r="DK15" s="646"/>
      <c r="DL15" s="646"/>
      <c r="DM15" s="646"/>
      <c r="DN15" s="646"/>
      <c r="DO15" s="646"/>
      <c r="DP15" s="647"/>
      <c r="DQ15" s="654">
        <v>2566491</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10372</v>
      </c>
      <c r="S16" s="646"/>
      <c r="T16" s="646"/>
      <c r="U16" s="646"/>
      <c r="V16" s="646"/>
      <c r="W16" s="646"/>
      <c r="X16" s="646"/>
      <c r="Y16" s="647"/>
      <c r="Z16" s="648">
        <v>0</v>
      </c>
      <c r="AA16" s="648"/>
      <c r="AB16" s="648"/>
      <c r="AC16" s="648"/>
      <c r="AD16" s="649">
        <v>10372</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130</v>
      </c>
      <c r="BH16" s="646"/>
      <c r="BI16" s="646"/>
      <c r="BJ16" s="646"/>
      <c r="BK16" s="646"/>
      <c r="BL16" s="646"/>
      <c r="BM16" s="646"/>
      <c r="BN16" s="647"/>
      <c r="BO16" s="648" t="s">
        <v>130</v>
      </c>
      <c r="BP16" s="648"/>
      <c r="BQ16" s="648"/>
      <c r="BR16" s="648"/>
      <c r="BS16" s="654" t="s">
        <v>130</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25223</v>
      </c>
      <c r="CS16" s="646"/>
      <c r="CT16" s="646"/>
      <c r="CU16" s="646"/>
      <c r="CV16" s="646"/>
      <c r="CW16" s="646"/>
      <c r="CX16" s="646"/>
      <c r="CY16" s="647"/>
      <c r="CZ16" s="648">
        <v>0.1</v>
      </c>
      <c r="DA16" s="648"/>
      <c r="DB16" s="648"/>
      <c r="DC16" s="648"/>
      <c r="DD16" s="654" t="s">
        <v>234</v>
      </c>
      <c r="DE16" s="646"/>
      <c r="DF16" s="646"/>
      <c r="DG16" s="646"/>
      <c r="DH16" s="646"/>
      <c r="DI16" s="646"/>
      <c r="DJ16" s="646"/>
      <c r="DK16" s="646"/>
      <c r="DL16" s="646"/>
      <c r="DM16" s="646"/>
      <c r="DN16" s="646"/>
      <c r="DO16" s="646"/>
      <c r="DP16" s="647"/>
      <c r="DQ16" s="654">
        <v>7837</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219815</v>
      </c>
      <c r="S17" s="646"/>
      <c r="T17" s="646"/>
      <c r="U17" s="646"/>
      <c r="V17" s="646"/>
      <c r="W17" s="646"/>
      <c r="X17" s="646"/>
      <c r="Y17" s="647"/>
      <c r="Z17" s="648">
        <v>0.6</v>
      </c>
      <c r="AA17" s="648"/>
      <c r="AB17" s="648"/>
      <c r="AC17" s="648"/>
      <c r="AD17" s="649">
        <v>219815</v>
      </c>
      <c r="AE17" s="649"/>
      <c r="AF17" s="649"/>
      <c r="AG17" s="649"/>
      <c r="AH17" s="649"/>
      <c r="AI17" s="649"/>
      <c r="AJ17" s="649"/>
      <c r="AK17" s="649"/>
      <c r="AL17" s="650">
        <v>1.2</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130</v>
      </c>
      <c r="BH17" s="646"/>
      <c r="BI17" s="646"/>
      <c r="BJ17" s="646"/>
      <c r="BK17" s="646"/>
      <c r="BL17" s="646"/>
      <c r="BM17" s="646"/>
      <c r="BN17" s="647"/>
      <c r="BO17" s="648" t="s">
        <v>130</v>
      </c>
      <c r="BP17" s="648"/>
      <c r="BQ17" s="648"/>
      <c r="BR17" s="648"/>
      <c r="BS17" s="654" t="s">
        <v>130</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4370498</v>
      </c>
      <c r="CS17" s="646"/>
      <c r="CT17" s="646"/>
      <c r="CU17" s="646"/>
      <c r="CV17" s="646"/>
      <c r="CW17" s="646"/>
      <c r="CX17" s="646"/>
      <c r="CY17" s="647"/>
      <c r="CZ17" s="648">
        <v>12.5</v>
      </c>
      <c r="DA17" s="648"/>
      <c r="DB17" s="648"/>
      <c r="DC17" s="648"/>
      <c r="DD17" s="654" t="s">
        <v>130</v>
      </c>
      <c r="DE17" s="646"/>
      <c r="DF17" s="646"/>
      <c r="DG17" s="646"/>
      <c r="DH17" s="646"/>
      <c r="DI17" s="646"/>
      <c r="DJ17" s="646"/>
      <c r="DK17" s="646"/>
      <c r="DL17" s="646"/>
      <c r="DM17" s="646"/>
      <c r="DN17" s="646"/>
      <c r="DO17" s="646"/>
      <c r="DP17" s="647"/>
      <c r="DQ17" s="654">
        <v>4350938</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69007</v>
      </c>
      <c r="S18" s="646"/>
      <c r="T18" s="646"/>
      <c r="U18" s="646"/>
      <c r="V18" s="646"/>
      <c r="W18" s="646"/>
      <c r="X18" s="646"/>
      <c r="Y18" s="647"/>
      <c r="Z18" s="648">
        <v>0.2</v>
      </c>
      <c r="AA18" s="648"/>
      <c r="AB18" s="648"/>
      <c r="AC18" s="648"/>
      <c r="AD18" s="649">
        <v>69007</v>
      </c>
      <c r="AE18" s="649"/>
      <c r="AF18" s="649"/>
      <c r="AG18" s="649"/>
      <c r="AH18" s="649"/>
      <c r="AI18" s="649"/>
      <c r="AJ18" s="649"/>
      <c r="AK18" s="649"/>
      <c r="AL18" s="650">
        <v>0.4</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130</v>
      </c>
      <c r="BH18" s="646"/>
      <c r="BI18" s="646"/>
      <c r="BJ18" s="646"/>
      <c r="BK18" s="646"/>
      <c r="BL18" s="646"/>
      <c r="BM18" s="646"/>
      <c r="BN18" s="647"/>
      <c r="BO18" s="648" t="s">
        <v>130</v>
      </c>
      <c r="BP18" s="648"/>
      <c r="BQ18" s="648"/>
      <c r="BR18" s="648"/>
      <c r="BS18" s="654" t="s">
        <v>130</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130</v>
      </c>
      <c r="CS18" s="646"/>
      <c r="CT18" s="646"/>
      <c r="CU18" s="646"/>
      <c r="CV18" s="646"/>
      <c r="CW18" s="646"/>
      <c r="CX18" s="646"/>
      <c r="CY18" s="647"/>
      <c r="CZ18" s="648" t="s">
        <v>130</v>
      </c>
      <c r="DA18" s="648"/>
      <c r="DB18" s="648"/>
      <c r="DC18" s="648"/>
      <c r="DD18" s="654" t="s">
        <v>234</v>
      </c>
      <c r="DE18" s="646"/>
      <c r="DF18" s="646"/>
      <c r="DG18" s="646"/>
      <c r="DH18" s="646"/>
      <c r="DI18" s="646"/>
      <c r="DJ18" s="646"/>
      <c r="DK18" s="646"/>
      <c r="DL18" s="646"/>
      <c r="DM18" s="646"/>
      <c r="DN18" s="646"/>
      <c r="DO18" s="646"/>
      <c r="DP18" s="647"/>
      <c r="DQ18" s="654" t="s">
        <v>130</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4488</v>
      </c>
      <c r="S19" s="646"/>
      <c r="T19" s="646"/>
      <c r="U19" s="646"/>
      <c r="V19" s="646"/>
      <c r="W19" s="646"/>
      <c r="X19" s="646"/>
      <c r="Y19" s="647"/>
      <c r="Z19" s="648">
        <v>0</v>
      </c>
      <c r="AA19" s="648"/>
      <c r="AB19" s="648"/>
      <c r="AC19" s="648"/>
      <c r="AD19" s="649">
        <v>4488</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753518</v>
      </c>
      <c r="BH19" s="646"/>
      <c r="BI19" s="646"/>
      <c r="BJ19" s="646"/>
      <c r="BK19" s="646"/>
      <c r="BL19" s="646"/>
      <c r="BM19" s="646"/>
      <c r="BN19" s="647"/>
      <c r="BO19" s="648">
        <v>6.1</v>
      </c>
      <c r="BP19" s="648"/>
      <c r="BQ19" s="648"/>
      <c r="BR19" s="648"/>
      <c r="BS19" s="654" t="s">
        <v>273</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130</v>
      </c>
      <c r="CS19" s="646"/>
      <c r="CT19" s="646"/>
      <c r="CU19" s="646"/>
      <c r="CV19" s="646"/>
      <c r="CW19" s="646"/>
      <c r="CX19" s="646"/>
      <c r="CY19" s="647"/>
      <c r="CZ19" s="648" t="s">
        <v>130</v>
      </c>
      <c r="DA19" s="648"/>
      <c r="DB19" s="648"/>
      <c r="DC19" s="648"/>
      <c r="DD19" s="654" t="s">
        <v>234</v>
      </c>
      <c r="DE19" s="646"/>
      <c r="DF19" s="646"/>
      <c r="DG19" s="646"/>
      <c r="DH19" s="646"/>
      <c r="DI19" s="646"/>
      <c r="DJ19" s="646"/>
      <c r="DK19" s="646"/>
      <c r="DL19" s="646"/>
      <c r="DM19" s="646"/>
      <c r="DN19" s="646"/>
      <c r="DO19" s="646"/>
      <c r="DP19" s="647"/>
      <c r="DQ19" s="654" t="s">
        <v>130</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1611</v>
      </c>
      <c r="S20" s="646"/>
      <c r="T20" s="646"/>
      <c r="U20" s="646"/>
      <c r="V20" s="646"/>
      <c r="W20" s="646"/>
      <c r="X20" s="646"/>
      <c r="Y20" s="647"/>
      <c r="Z20" s="648">
        <v>0</v>
      </c>
      <c r="AA20" s="648"/>
      <c r="AB20" s="648"/>
      <c r="AC20" s="648"/>
      <c r="AD20" s="649">
        <v>1611</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v>753518</v>
      </c>
      <c r="BH20" s="646"/>
      <c r="BI20" s="646"/>
      <c r="BJ20" s="646"/>
      <c r="BK20" s="646"/>
      <c r="BL20" s="646"/>
      <c r="BM20" s="646"/>
      <c r="BN20" s="647"/>
      <c r="BO20" s="648">
        <v>6.1</v>
      </c>
      <c r="BP20" s="648"/>
      <c r="BQ20" s="648"/>
      <c r="BR20" s="648"/>
      <c r="BS20" s="654" t="s">
        <v>130</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35010307</v>
      </c>
      <c r="CS20" s="646"/>
      <c r="CT20" s="646"/>
      <c r="CU20" s="646"/>
      <c r="CV20" s="646"/>
      <c r="CW20" s="646"/>
      <c r="CX20" s="646"/>
      <c r="CY20" s="647"/>
      <c r="CZ20" s="648">
        <v>100</v>
      </c>
      <c r="DA20" s="648"/>
      <c r="DB20" s="648"/>
      <c r="DC20" s="648"/>
      <c r="DD20" s="654">
        <v>7453415</v>
      </c>
      <c r="DE20" s="646"/>
      <c r="DF20" s="646"/>
      <c r="DG20" s="646"/>
      <c r="DH20" s="646"/>
      <c r="DI20" s="646"/>
      <c r="DJ20" s="646"/>
      <c r="DK20" s="646"/>
      <c r="DL20" s="646"/>
      <c r="DM20" s="646"/>
      <c r="DN20" s="646"/>
      <c r="DO20" s="646"/>
      <c r="DP20" s="647"/>
      <c r="DQ20" s="654">
        <v>20929529</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144709</v>
      </c>
      <c r="S21" s="646"/>
      <c r="T21" s="646"/>
      <c r="U21" s="646"/>
      <c r="V21" s="646"/>
      <c r="W21" s="646"/>
      <c r="X21" s="646"/>
      <c r="Y21" s="647"/>
      <c r="Z21" s="648">
        <v>0.4</v>
      </c>
      <c r="AA21" s="648"/>
      <c r="AB21" s="648"/>
      <c r="AC21" s="648"/>
      <c r="AD21" s="649">
        <v>144709</v>
      </c>
      <c r="AE21" s="649"/>
      <c r="AF21" s="649"/>
      <c r="AG21" s="649"/>
      <c r="AH21" s="649"/>
      <c r="AI21" s="649"/>
      <c r="AJ21" s="649"/>
      <c r="AK21" s="649"/>
      <c r="AL21" s="650">
        <v>0.8</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v>528</v>
      </c>
      <c r="BH21" s="646"/>
      <c r="BI21" s="646"/>
      <c r="BJ21" s="646"/>
      <c r="BK21" s="646"/>
      <c r="BL21" s="646"/>
      <c r="BM21" s="646"/>
      <c r="BN21" s="647"/>
      <c r="BO21" s="648">
        <v>0</v>
      </c>
      <c r="BP21" s="648"/>
      <c r="BQ21" s="648"/>
      <c r="BR21" s="648"/>
      <c r="BS21" s="654" t="s">
        <v>130</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4816839</v>
      </c>
      <c r="S22" s="646"/>
      <c r="T22" s="646"/>
      <c r="U22" s="646"/>
      <c r="V22" s="646"/>
      <c r="W22" s="646"/>
      <c r="X22" s="646"/>
      <c r="Y22" s="647"/>
      <c r="Z22" s="648">
        <v>13.6</v>
      </c>
      <c r="AA22" s="648"/>
      <c r="AB22" s="648"/>
      <c r="AC22" s="648"/>
      <c r="AD22" s="649">
        <v>4196730</v>
      </c>
      <c r="AE22" s="649"/>
      <c r="AF22" s="649"/>
      <c r="AG22" s="649"/>
      <c r="AH22" s="649"/>
      <c r="AI22" s="649"/>
      <c r="AJ22" s="649"/>
      <c r="AK22" s="649"/>
      <c r="AL22" s="650">
        <v>23.4</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t="s">
        <v>130</v>
      </c>
      <c r="BH22" s="646"/>
      <c r="BI22" s="646"/>
      <c r="BJ22" s="646"/>
      <c r="BK22" s="646"/>
      <c r="BL22" s="646"/>
      <c r="BM22" s="646"/>
      <c r="BN22" s="647"/>
      <c r="BO22" s="648" t="s">
        <v>130</v>
      </c>
      <c r="BP22" s="648"/>
      <c r="BQ22" s="648"/>
      <c r="BR22" s="648"/>
      <c r="BS22" s="654" t="s">
        <v>234</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v>4196730</v>
      </c>
      <c r="S23" s="646"/>
      <c r="T23" s="646"/>
      <c r="U23" s="646"/>
      <c r="V23" s="646"/>
      <c r="W23" s="646"/>
      <c r="X23" s="646"/>
      <c r="Y23" s="647"/>
      <c r="Z23" s="648">
        <v>11.9</v>
      </c>
      <c r="AA23" s="648"/>
      <c r="AB23" s="648"/>
      <c r="AC23" s="648"/>
      <c r="AD23" s="649">
        <v>4196730</v>
      </c>
      <c r="AE23" s="649"/>
      <c r="AF23" s="649"/>
      <c r="AG23" s="649"/>
      <c r="AH23" s="649"/>
      <c r="AI23" s="649"/>
      <c r="AJ23" s="649"/>
      <c r="AK23" s="649"/>
      <c r="AL23" s="650">
        <v>23.4</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v>752990</v>
      </c>
      <c r="BH23" s="646"/>
      <c r="BI23" s="646"/>
      <c r="BJ23" s="646"/>
      <c r="BK23" s="646"/>
      <c r="BL23" s="646"/>
      <c r="BM23" s="646"/>
      <c r="BN23" s="647"/>
      <c r="BO23" s="648">
        <v>6.1</v>
      </c>
      <c r="BP23" s="648"/>
      <c r="BQ23" s="648"/>
      <c r="BR23" s="648"/>
      <c r="BS23" s="654" t="s">
        <v>234</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6" t="s">
        <v>288</v>
      </c>
      <c r="DM23" s="677"/>
      <c r="DN23" s="677"/>
      <c r="DO23" s="677"/>
      <c r="DP23" s="677"/>
      <c r="DQ23" s="677"/>
      <c r="DR23" s="677"/>
      <c r="DS23" s="677"/>
      <c r="DT23" s="677"/>
      <c r="DU23" s="677"/>
      <c r="DV23" s="678"/>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620109</v>
      </c>
      <c r="S24" s="646"/>
      <c r="T24" s="646"/>
      <c r="U24" s="646"/>
      <c r="V24" s="646"/>
      <c r="W24" s="646"/>
      <c r="X24" s="646"/>
      <c r="Y24" s="647"/>
      <c r="Z24" s="648">
        <v>1.8</v>
      </c>
      <c r="AA24" s="648"/>
      <c r="AB24" s="648"/>
      <c r="AC24" s="648"/>
      <c r="AD24" s="649" t="s">
        <v>234</v>
      </c>
      <c r="AE24" s="649"/>
      <c r="AF24" s="649"/>
      <c r="AG24" s="649"/>
      <c r="AH24" s="649"/>
      <c r="AI24" s="649"/>
      <c r="AJ24" s="649"/>
      <c r="AK24" s="649"/>
      <c r="AL24" s="650" t="s">
        <v>130</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130</v>
      </c>
      <c r="BH24" s="646"/>
      <c r="BI24" s="646"/>
      <c r="BJ24" s="646"/>
      <c r="BK24" s="646"/>
      <c r="BL24" s="646"/>
      <c r="BM24" s="646"/>
      <c r="BN24" s="647"/>
      <c r="BO24" s="648" t="s">
        <v>130</v>
      </c>
      <c r="BP24" s="648"/>
      <c r="BQ24" s="648"/>
      <c r="BR24" s="648"/>
      <c r="BS24" s="654" t="s">
        <v>234</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16952663</v>
      </c>
      <c r="CS24" s="635"/>
      <c r="CT24" s="635"/>
      <c r="CU24" s="635"/>
      <c r="CV24" s="635"/>
      <c r="CW24" s="635"/>
      <c r="CX24" s="635"/>
      <c r="CY24" s="636"/>
      <c r="CZ24" s="639">
        <v>48.4</v>
      </c>
      <c r="DA24" s="640"/>
      <c r="DB24" s="640"/>
      <c r="DC24" s="659"/>
      <c r="DD24" s="681">
        <v>11010708</v>
      </c>
      <c r="DE24" s="635"/>
      <c r="DF24" s="635"/>
      <c r="DG24" s="635"/>
      <c r="DH24" s="635"/>
      <c r="DI24" s="635"/>
      <c r="DJ24" s="635"/>
      <c r="DK24" s="636"/>
      <c r="DL24" s="681">
        <v>10754109</v>
      </c>
      <c r="DM24" s="635"/>
      <c r="DN24" s="635"/>
      <c r="DO24" s="635"/>
      <c r="DP24" s="635"/>
      <c r="DQ24" s="635"/>
      <c r="DR24" s="635"/>
      <c r="DS24" s="635"/>
      <c r="DT24" s="635"/>
      <c r="DU24" s="635"/>
      <c r="DV24" s="636"/>
      <c r="DW24" s="639">
        <v>56.5</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t="s">
        <v>130</v>
      </c>
      <c r="S25" s="646"/>
      <c r="T25" s="646"/>
      <c r="U25" s="646"/>
      <c r="V25" s="646"/>
      <c r="W25" s="646"/>
      <c r="X25" s="646"/>
      <c r="Y25" s="647"/>
      <c r="Z25" s="648" t="s">
        <v>130</v>
      </c>
      <c r="AA25" s="648"/>
      <c r="AB25" s="648"/>
      <c r="AC25" s="648"/>
      <c r="AD25" s="649" t="s">
        <v>130</v>
      </c>
      <c r="AE25" s="649"/>
      <c r="AF25" s="649"/>
      <c r="AG25" s="649"/>
      <c r="AH25" s="649"/>
      <c r="AI25" s="649"/>
      <c r="AJ25" s="649"/>
      <c r="AK25" s="649"/>
      <c r="AL25" s="650" t="s">
        <v>130</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130</v>
      </c>
      <c r="BH25" s="646"/>
      <c r="BI25" s="646"/>
      <c r="BJ25" s="646"/>
      <c r="BK25" s="646"/>
      <c r="BL25" s="646"/>
      <c r="BM25" s="646"/>
      <c r="BN25" s="647"/>
      <c r="BO25" s="648" t="s">
        <v>234</v>
      </c>
      <c r="BP25" s="648"/>
      <c r="BQ25" s="648"/>
      <c r="BR25" s="648"/>
      <c r="BS25" s="654" t="s">
        <v>273</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4471839</v>
      </c>
      <c r="CS25" s="682"/>
      <c r="CT25" s="682"/>
      <c r="CU25" s="682"/>
      <c r="CV25" s="682"/>
      <c r="CW25" s="682"/>
      <c r="CX25" s="682"/>
      <c r="CY25" s="683"/>
      <c r="CZ25" s="650">
        <v>12.8</v>
      </c>
      <c r="DA25" s="679"/>
      <c r="DB25" s="679"/>
      <c r="DC25" s="684"/>
      <c r="DD25" s="654">
        <v>4259448</v>
      </c>
      <c r="DE25" s="682"/>
      <c r="DF25" s="682"/>
      <c r="DG25" s="682"/>
      <c r="DH25" s="682"/>
      <c r="DI25" s="682"/>
      <c r="DJ25" s="682"/>
      <c r="DK25" s="683"/>
      <c r="DL25" s="654">
        <v>4181033</v>
      </c>
      <c r="DM25" s="682"/>
      <c r="DN25" s="682"/>
      <c r="DO25" s="682"/>
      <c r="DP25" s="682"/>
      <c r="DQ25" s="682"/>
      <c r="DR25" s="682"/>
      <c r="DS25" s="682"/>
      <c r="DT25" s="682"/>
      <c r="DU25" s="682"/>
      <c r="DV25" s="683"/>
      <c r="DW25" s="650">
        <v>22</v>
      </c>
      <c r="DX25" s="679"/>
      <c r="DY25" s="679"/>
      <c r="DZ25" s="679"/>
      <c r="EA25" s="679"/>
      <c r="EB25" s="679"/>
      <c r="EC25" s="680"/>
    </row>
    <row r="26" spans="2:133" ht="11.25" customHeight="1" x14ac:dyDescent="0.15">
      <c r="B26" s="642" t="s">
        <v>296</v>
      </c>
      <c r="C26" s="643"/>
      <c r="D26" s="643"/>
      <c r="E26" s="643"/>
      <c r="F26" s="643"/>
      <c r="G26" s="643"/>
      <c r="H26" s="643"/>
      <c r="I26" s="643"/>
      <c r="J26" s="643"/>
      <c r="K26" s="643"/>
      <c r="L26" s="643"/>
      <c r="M26" s="643"/>
      <c r="N26" s="643"/>
      <c r="O26" s="643"/>
      <c r="P26" s="643"/>
      <c r="Q26" s="644"/>
      <c r="R26" s="645">
        <v>19228581</v>
      </c>
      <c r="S26" s="646"/>
      <c r="T26" s="646"/>
      <c r="U26" s="646"/>
      <c r="V26" s="646"/>
      <c r="W26" s="646"/>
      <c r="X26" s="646"/>
      <c r="Y26" s="647"/>
      <c r="Z26" s="648">
        <v>54.4</v>
      </c>
      <c r="AA26" s="648"/>
      <c r="AB26" s="648"/>
      <c r="AC26" s="648"/>
      <c r="AD26" s="649">
        <v>17855482</v>
      </c>
      <c r="AE26" s="649"/>
      <c r="AF26" s="649"/>
      <c r="AG26" s="649"/>
      <c r="AH26" s="649"/>
      <c r="AI26" s="649"/>
      <c r="AJ26" s="649"/>
      <c r="AK26" s="649"/>
      <c r="AL26" s="650">
        <v>99.6</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234</v>
      </c>
      <c r="BH26" s="646"/>
      <c r="BI26" s="646"/>
      <c r="BJ26" s="646"/>
      <c r="BK26" s="646"/>
      <c r="BL26" s="646"/>
      <c r="BM26" s="646"/>
      <c r="BN26" s="647"/>
      <c r="BO26" s="648" t="s">
        <v>130</v>
      </c>
      <c r="BP26" s="648"/>
      <c r="BQ26" s="648"/>
      <c r="BR26" s="648"/>
      <c r="BS26" s="654" t="s">
        <v>234</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3080070</v>
      </c>
      <c r="CS26" s="646"/>
      <c r="CT26" s="646"/>
      <c r="CU26" s="646"/>
      <c r="CV26" s="646"/>
      <c r="CW26" s="646"/>
      <c r="CX26" s="646"/>
      <c r="CY26" s="647"/>
      <c r="CZ26" s="650">
        <v>8.8000000000000007</v>
      </c>
      <c r="DA26" s="679"/>
      <c r="DB26" s="679"/>
      <c r="DC26" s="684"/>
      <c r="DD26" s="654">
        <v>2917570</v>
      </c>
      <c r="DE26" s="646"/>
      <c r="DF26" s="646"/>
      <c r="DG26" s="646"/>
      <c r="DH26" s="646"/>
      <c r="DI26" s="646"/>
      <c r="DJ26" s="646"/>
      <c r="DK26" s="647"/>
      <c r="DL26" s="654" t="s">
        <v>130</v>
      </c>
      <c r="DM26" s="646"/>
      <c r="DN26" s="646"/>
      <c r="DO26" s="646"/>
      <c r="DP26" s="646"/>
      <c r="DQ26" s="646"/>
      <c r="DR26" s="646"/>
      <c r="DS26" s="646"/>
      <c r="DT26" s="646"/>
      <c r="DU26" s="646"/>
      <c r="DV26" s="647"/>
      <c r="DW26" s="650" t="s">
        <v>273</v>
      </c>
      <c r="DX26" s="679"/>
      <c r="DY26" s="679"/>
      <c r="DZ26" s="679"/>
      <c r="EA26" s="679"/>
      <c r="EB26" s="679"/>
      <c r="EC26" s="680"/>
    </row>
    <row r="27" spans="2:133" ht="11.25" customHeight="1" x14ac:dyDescent="0.15">
      <c r="B27" s="642" t="s">
        <v>299</v>
      </c>
      <c r="C27" s="643"/>
      <c r="D27" s="643"/>
      <c r="E27" s="643"/>
      <c r="F27" s="643"/>
      <c r="G27" s="643"/>
      <c r="H27" s="643"/>
      <c r="I27" s="643"/>
      <c r="J27" s="643"/>
      <c r="K27" s="643"/>
      <c r="L27" s="643"/>
      <c r="M27" s="643"/>
      <c r="N27" s="643"/>
      <c r="O27" s="643"/>
      <c r="P27" s="643"/>
      <c r="Q27" s="644"/>
      <c r="R27" s="645">
        <v>11120</v>
      </c>
      <c r="S27" s="646"/>
      <c r="T27" s="646"/>
      <c r="U27" s="646"/>
      <c r="V27" s="646"/>
      <c r="W27" s="646"/>
      <c r="X27" s="646"/>
      <c r="Y27" s="647"/>
      <c r="Z27" s="648">
        <v>0</v>
      </c>
      <c r="AA27" s="648"/>
      <c r="AB27" s="648"/>
      <c r="AC27" s="648"/>
      <c r="AD27" s="649">
        <v>11120</v>
      </c>
      <c r="AE27" s="649"/>
      <c r="AF27" s="649"/>
      <c r="AG27" s="649"/>
      <c r="AH27" s="649"/>
      <c r="AI27" s="649"/>
      <c r="AJ27" s="649"/>
      <c r="AK27" s="649"/>
      <c r="AL27" s="650">
        <v>0.1</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12287468</v>
      </c>
      <c r="BH27" s="646"/>
      <c r="BI27" s="646"/>
      <c r="BJ27" s="646"/>
      <c r="BK27" s="646"/>
      <c r="BL27" s="646"/>
      <c r="BM27" s="646"/>
      <c r="BN27" s="647"/>
      <c r="BO27" s="648">
        <v>100</v>
      </c>
      <c r="BP27" s="648"/>
      <c r="BQ27" s="648"/>
      <c r="BR27" s="648"/>
      <c r="BS27" s="654">
        <v>173559</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8110326</v>
      </c>
      <c r="CS27" s="682"/>
      <c r="CT27" s="682"/>
      <c r="CU27" s="682"/>
      <c r="CV27" s="682"/>
      <c r="CW27" s="682"/>
      <c r="CX27" s="682"/>
      <c r="CY27" s="683"/>
      <c r="CZ27" s="650">
        <v>23.2</v>
      </c>
      <c r="DA27" s="679"/>
      <c r="DB27" s="679"/>
      <c r="DC27" s="684"/>
      <c r="DD27" s="654">
        <v>2400322</v>
      </c>
      <c r="DE27" s="682"/>
      <c r="DF27" s="682"/>
      <c r="DG27" s="682"/>
      <c r="DH27" s="682"/>
      <c r="DI27" s="682"/>
      <c r="DJ27" s="682"/>
      <c r="DK27" s="683"/>
      <c r="DL27" s="654">
        <v>2400322</v>
      </c>
      <c r="DM27" s="682"/>
      <c r="DN27" s="682"/>
      <c r="DO27" s="682"/>
      <c r="DP27" s="682"/>
      <c r="DQ27" s="682"/>
      <c r="DR27" s="682"/>
      <c r="DS27" s="682"/>
      <c r="DT27" s="682"/>
      <c r="DU27" s="682"/>
      <c r="DV27" s="683"/>
      <c r="DW27" s="650">
        <v>12.6</v>
      </c>
      <c r="DX27" s="679"/>
      <c r="DY27" s="679"/>
      <c r="DZ27" s="679"/>
      <c r="EA27" s="679"/>
      <c r="EB27" s="679"/>
      <c r="EC27" s="680"/>
    </row>
    <row r="28" spans="2:133" ht="11.25" customHeight="1" x14ac:dyDescent="0.15">
      <c r="B28" s="642" t="s">
        <v>302</v>
      </c>
      <c r="C28" s="643"/>
      <c r="D28" s="643"/>
      <c r="E28" s="643"/>
      <c r="F28" s="643"/>
      <c r="G28" s="643"/>
      <c r="H28" s="643"/>
      <c r="I28" s="643"/>
      <c r="J28" s="643"/>
      <c r="K28" s="643"/>
      <c r="L28" s="643"/>
      <c r="M28" s="643"/>
      <c r="N28" s="643"/>
      <c r="O28" s="643"/>
      <c r="P28" s="643"/>
      <c r="Q28" s="644"/>
      <c r="R28" s="645">
        <v>212387</v>
      </c>
      <c r="S28" s="646"/>
      <c r="T28" s="646"/>
      <c r="U28" s="646"/>
      <c r="V28" s="646"/>
      <c r="W28" s="646"/>
      <c r="X28" s="646"/>
      <c r="Y28" s="647"/>
      <c r="Z28" s="648">
        <v>0.6</v>
      </c>
      <c r="AA28" s="648"/>
      <c r="AB28" s="648"/>
      <c r="AC28" s="648"/>
      <c r="AD28" s="649" t="s">
        <v>234</v>
      </c>
      <c r="AE28" s="649"/>
      <c r="AF28" s="649"/>
      <c r="AG28" s="649"/>
      <c r="AH28" s="649"/>
      <c r="AI28" s="649"/>
      <c r="AJ28" s="649"/>
      <c r="AK28" s="649"/>
      <c r="AL28" s="650" t="s">
        <v>130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4370498</v>
      </c>
      <c r="CS28" s="646"/>
      <c r="CT28" s="646"/>
      <c r="CU28" s="646"/>
      <c r="CV28" s="646"/>
      <c r="CW28" s="646"/>
      <c r="CX28" s="646"/>
      <c r="CY28" s="647"/>
      <c r="CZ28" s="650">
        <v>12.5</v>
      </c>
      <c r="DA28" s="679"/>
      <c r="DB28" s="679"/>
      <c r="DC28" s="684"/>
      <c r="DD28" s="654">
        <v>4350938</v>
      </c>
      <c r="DE28" s="646"/>
      <c r="DF28" s="646"/>
      <c r="DG28" s="646"/>
      <c r="DH28" s="646"/>
      <c r="DI28" s="646"/>
      <c r="DJ28" s="646"/>
      <c r="DK28" s="647"/>
      <c r="DL28" s="654">
        <v>4172754</v>
      </c>
      <c r="DM28" s="646"/>
      <c r="DN28" s="646"/>
      <c r="DO28" s="646"/>
      <c r="DP28" s="646"/>
      <c r="DQ28" s="646"/>
      <c r="DR28" s="646"/>
      <c r="DS28" s="646"/>
      <c r="DT28" s="646"/>
      <c r="DU28" s="646"/>
      <c r="DV28" s="647"/>
      <c r="DW28" s="650">
        <v>21.9</v>
      </c>
      <c r="DX28" s="679"/>
      <c r="DY28" s="679"/>
      <c r="DZ28" s="679"/>
      <c r="EA28" s="679"/>
      <c r="EB28" s="679"/>
      <c r="EC28" s="680"/>
    </row>
    <row r="29" spans="2:133" ht="11.25" customHeight="1" x14ac:dyDescent="0.15">
      <c r="B29" s="642" t="s">
        <v>304</v>
      </c>
      <c r="C29" s="643"/>
      <c r="D29" s="643"/>
      <c r="E29" s="643"/>
      <c r="F29" s="643"/>
      <c r="G29" s="643"/>
      <c r="H29" s="643"/>
      <c r="I29" s="643"/>
      <c r="J29" s="643"/>
      <c r="K29" s="643"/>
      <c r="L29" s="643"/>
      <c r="M29" s="643"/>
      <c r="N29" s="643"/>
      <c r="O29" s="643"/>
      <c r="P29" s="643"/>
      <c r="Q29" s="644"/>
      <c r="R29" s="645">
        <v>285892</v>
      </c>
      <c r="S29" s="646"/>
      <c r="T29" s="646"/>
      <c r="U29" s="646"/>
      <c r="V29" s="646"/>
      <c r="W29" s="646"/>
      <c r="X29" s="646"/>
      <c r="Y29" s="647"/>
      <c r="Z29" s="648">
        <v>0.8</v>
      </c>
      <c r="AA29" s="648"/>
      <c r="AB29" s="648"/>
      <c r="AC29" s="648"/>
      <c r="AD29" s="649">
        <v>35142</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305</v>
      </c>
      <c r="CE29" s="692"/>
      <c r="CF29" s="660" t="s">
        <v>70</v>
      </c>
      <c r="CG29" s="661"/>
      <c r="CH29" s="661"/>
      <c r="CI29" s="661"/>
      <c r="CJ29" s="661"/>
      <c r="CK29" s="661"/>
      <c r="CL29" s="661"/>
      <c r="CM29" s="661"/>
      <c r="CN29" s="661"/>
      <c r="CO29" s="661"/>
      <c r="CP29" s="661"/>
      <c r="CQ29" s="662"/>
      <c r="CR29" s="645">
        <v>4369561</v>
      </c>
      <c r="CS29" s="682"/>
      <c r="CT29" s="682"/>
      <c r="CU29" s="682"/>
      <c r="CV29" s="682"/>
      <c r="CW29" s="682"/>
      <c r="CX29" s="682"/>
      <c r="CY29" s="683"/>
      <c r="CZ29" s="650">
        <v>12.5</v>
      </c>
      <c r="DA29" s="679"/>
      <c r="DB29" s="679"/>
      <c r="DC29" s="684"/>
      <c r="DD29" s="654">
        <v>4350001</v>
      </c>
      <c r="DE29" s="682"/>
      <c r="DF29" s="682"/>
      <c r="DG29" s="682"/>
      <c r="DH29" s="682"/>
      <c r="DI29" s="682"/>
      <c r="DJ29" s="682"/>
      <c r="DK29" s="683"/>
      <c r="DL29" s="654">
        <v>4171817</v>
      </c>
      <c r="DM29" s="682"/>
      <c r="DN29" s="682"/>
      <c r="DO29" s="682"/>
      <c r="DP29" s="682"/>
      <c r="DQ29" s="682"/>
      <c r="DR29" s="682"/>
      <c r="DS29" s="682"/>
      <c r="DT29" s="682"/>
      <c r="DU29" s="682"/>
      <c r="DV29" s="683"/>
      <c r="DW29" s="650">
        <v>21.9</v>
      </c>
      <c r="DX29" s="679"/>
      <c r="DY29" s="679"/>
      <c r="DZ29" s="679"/>
      <c r="EA29" s="679"/>
      <c r="EB29" s="679"/>
      <c r="EC29" s="680"/>
    </row>
    <row r="30" spans="2:133" ht="11.25" customHeight="1" x14ac:dyDescent="0.15">
      <c r="B30" s="642" t="s">
        <v>306</v>
      </c>
      <c r="C30" s="643"/>
      <c r="D30" s="643"/>
      <c r="E30" s="643"/>
      <c r="F30" s="643"/>
      <c r="G30" s="643"/>
      <c r="H30" s="643"/>
      <c r="I30" s="643"/>
      <c r="J30" s="643"/>
      <c r="K30" s="643"/>
      <c r="L30" s="643"/>
      <c r="M30" s="643"/>
      <c r="N30" s="643"/>
      <c r="O30" s="643"/>
      <c r="P30" s="643"/>
      <c r="Q30" s="644"/>
      <c r="R30" s="645">
        <v>213873</v>
      </c>
      <c r="S30" s="646"/>
      <c r="T30" s="646"/>
      <c r="U30" s="646"/>
      <c r="V30" s="646"/>
      <c r="W30" s="646"/>
      <c r="X30" s="646"/>
      <c r="Y30" s="647"/>
      <c r="Z30" s="648">
        <v>0.6</v>
      </c>
      <c r="AA30" s="648"/>
      <c r="AB30" s="648"/>
      <c r="AC30" s="648"/>
      <c r="AD30" s="649" t="s">
        <v>234</v>
      </c>
      <c r="AE30" s="649"/>
      <c r="AF30" s="649"/>
      <c r="AG30" s="649"/>
      <c r="AH30" s="649"/>
      <c r="AI30" s="649"/>
      <c r="AJ30" s="649"/>
      <c r="AK30" s="649"/>
      <c r="AL30" s="650" t="s">
        <v>234</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307</v>
      </c>
      <c r="BH30" s="689"/>
      <c r="BI30" s="689"/>
      <c r="BJ30" s="689"/>
      <c r="BK30" s="689"/>
      <c r="BL30" s="689"/>
      <c r="BM30" s="689"/>
      <c r="BN30" s="689"/>
      <c r="BO30" s="689"/>
      <c r="BP30" s="689"/>
      <c r="BQ30" s="690"/>
      <c r="BR30" s="624" t="s">
        <v>308</v>
      </c>
      <c r="BS30" s="689"/>
      <c r="BT30" s="689"/>
      <c r="BU30" s="689"/>
      <c r="BV30" s="689"/>
      <c r="BW30" s="689"/>
      <c r="BX30" s="689"/>
      <c r="BY30" s="689"/>
      <c r="BZ30" s="689"/>
      <c r="CA30" s="689"/>
      <c r="CB30" s="690"/>
      <c r="CD30" s="693"/>
      <c r="CE30" s="694"/>
      <c r="CF30" s="660" t="s">
        <v>309</v>
      </c>
      <c r="CG30" s="661"/>
      <c r="CH30" s="661"/>
      <c r="CI30" s="661"/>
      <c r="CJ30" s="661"/>
      <c r="CK30" s="661"/>
      <c r="CL30" s="661"/>
      <c r="CM30" s="661"/>
      <c r="CN30" s="661"/>
      <c r="CO30" s="661"/>
      <c r="CP30" s="661"/>
      <c r="CQ30" s="662"/>
      <c r="CR30" s="645">
        <v>4141466</v>
      </c>
      <c r="CS30" s="646"/>
      <c r="CT30" s="646"/>
      <c r="CU30" s="646"/>
      <c r="CV30" s="646"/>
      <c r="CW30" s="646"/>
      <c r="CX30" s="646"/>
      <c r="CY30" s="647"/>
      <c r="CZ30" s="650">
        <v>11.8</v>
      </c>
      <c r="DA30" s="679"/>
      <c r="DB30" s="679"/>
      <c r="DC30" s="684"/>
      <c r="DD30" s="654">
        <v>4121906</v>
      </c>
      <c r="DE30" s="646"/>
      <c r="DF30" s="646"/>
      <c r="DG30" s="646"/>
      <c r="DH30" s="646"/>
      <c r="DI30" s="646"/>
      <c r="DJ30" s="646"/>
      <c r="DK30" s="647"/>
      <c r="DL30" s="654">
        <v>3943722</v>
      </c>
      <c r="DM30" s="646"/>
      <c r="DN30" s="646"/>
      <c r="DO30" s="646"/>
      <c r="DP30" s="646"/>
      <c r="DQ30" s="646"/>
      <c r="DR30" s="646"/>
      <c r="DS30" s="646"/>
      <c r="DT30" s="646"/>
      <c r="DU30" s="646"/>
      <c r="DV30" s="647"/>
      <c r="DW30" s="650">
        <v>20.7</v>
      </c>
      <c r="DX30" s="679"/>
      <c r="DY30" s="679"/>
      <c r="DZ30" s="679"/>
      <c r="EA30" s="679"/>
      <c r="EB30" s="679"/>
      <c r="EC30" s="680"/>
    </row>
    <row r="31" spans="2:133" ht="11.25" customHeight="1" x14ac:dyDescent="0.15">
      <c r="B31" s="642" t="s">
        <v>310</v>
      </c>
      <c r="C31" s="643"/>
      <c r="D31" s="643"/>
      <c r="E31" s="643"/>
      <c r="F31" s="643"/>
      <c r="G31" s="643"/>
      <c r="H31" s="643"/>
      <c r="I31" s="643"/>
      <c r="J31" s="643"/>
      <c r="K31" s="643"/>
      <c r="L31" s="643"/>
      <c r="M31" s="643"/>
      <c r="N31" s="643"/>
      <c r="O31" s="643"/>
      <c r="P31" s="643"/>
      <c r="Q31" s="644"/>
      <c r="R31" s="645">
        <v>5430219</v>
      </c>
      <c r="S31" s="646"/>
      <c r="T31" s="646"/>
      <c r="U31" s="646"/>
      <c r="V31" s="646"/>
      <c r="W31" s="646"/>
      <c r="X31" s="646"/>
      <c r="Y31" s="647"/>
      <c r="Z31" s="648">
        <v>15.4</v>
      </c>
      <c r="AA31" s="648"/>
      <c r="AB31" s="648"/>
      <c r="AC31" s="648"/>
      <c r="AD31" s="649" t="s">
        <v>130</v>
      </c>
      <c r="AE31" s="649"/>
      <c r="AF31" s="649"/>
      <c r="AG31" s="649"/>
      <c r="AH31" s="649"/>
      <c r="AI31" s="649"/>
      <c r="AJ31" s="649"/>
      <c r="AK31" s="649"/>
      <c r="AL31" s="650" t="s">
        <v>234</v>
      </c>
      <c r="AM31" s="651"/>
      <c r="AN31" s="651"/>
      <c r="AO31" s="652"/>
      <c r="AP31" s="702" t="s">
        <v>311</v>
      </c>
      <c r="AQ31" s="703"/>
      <c r="AR31" s="703"/>
      <c r="AS31" s="703"/>
      <c r="AT31" s="708" t="s">
        <v>312</v>
      </c>
      <c r="AU31" s="231"/>
      <c r="AV31" s="231"/>
      <c r="AW31" s="231"/>
      <c r="AX31" s="631" t="s">
        <v>188</v>
      </c>
      <c r="AY31" s="632"/>
      <c r="AZ31" s="632"/>
      <c r="BA31" s="632"/>
      <c r="BB31" s="632"/>
      <c r="BC31" s="632"/>
      <c r="BD31" s="632"/>
      <c r="BE31" s="632"/>
      <c r="BF31" s="633"/>
      <c r="BG31" s="701">
        <v>99.1</v>
      </c>
      <c r="BH31" s="697"/>
      <c r="BI31" s="697"/>
      <c r="BJ31" s="697"/>
      <c r="BK31" s="697"/>
      <c r="BL31" s="697"/>
      <c r="BM31" s="640">
        <v>96.8</v>
      </c>
      <c r="BN31" s="697"/>
      <c r="BO31" s="697"/>
      <c r="BP31" s="697"/>
      <c r="BQ31" s="698"/>
      <c r="BR31" s="701">
        <v>99.1</v>
      </c>
      <c r="BS31" s="697"/>
      <c r="BT31" s="697"/>
      <c r="BU31" s="697"/>
      <c r="BV31" s="697"/>
      <c r="BW31" s="697"/>
      <c r="BX31" s="640">
        <v>96.5</v>
      </c>
      <c r="BY31" s="697"/>
      <c r="BZ31" s="697"/>
      <c r="CA31" s="697"/>
      <c r="CB31" s="698"/>
      <c r="CD31" s="693"/>
      <c r="CE31" s="694"/>
      <c r="CF31" s="660" t="s">
        <v>313</v>
      </c>
      <c r="CG31" s="661"/>
      <c r="CH31" s="661"/>
      <c r="CI31" s="661"/>
      <c r="CJ31" s="661"/>
      <c r="CK31" s="661"/>
      <c r="CL31" s="661"/>
      <c r="CM31" s="661"/>
      <c r="CN31" s="661"/>
      <c r="CO31" s="661"/>
      <c r="CP31" s="661"/>
      <c r="CQ31" s="662"/>
      <c r="CR31" s="645">
        <v>228095</v>
      </c>
      <c r="CS31" s="682"/>
      <c r="CT31" s="682"/>
      <c r="CU31" s="682"/>
      <c r="CV31" s="682"/>
      <c r="CW31" s="682"/>
      <c r="CX31" s="682"/>
      <c r="CY31" s="683"/>
      <c r="CZ31" s="650">
        <v>0.7</v>
      </c>
      <c r="DA31" s="679"/>
      <c r="DB31" s="679"/>
      <c r="DC31" s="684"/>
      <c r="DD31" s="654">
        <v>228095</v>
      </c>
      <c r="DE31" s="682"/>
      <c r="DF31" s="682"/>
      <c r="DG31" s="682"/>
      <c r="DH31" s="682"/>
      <c r="DI31" s="682"/>
      <c r="DJ31" s="682"/>
      <c r="DK31" s="683"/>
      <c r="DL31" s="654">
        <v>228095</v>
      </c>
      <c r="DM31" s="682"/>
      <c r="DN31" s="682"/>
      <c r="DO31" s="682"/>
      <c r="DP31" s="682"/>
      <c r="DQ31" s="682"/>
      <c r="DR31" s="682"/>
      <c r="DS31" s="682"/>
      <c r="DT31" s="682"/>
      <c r="DU31" s="682"/>
      <c r="DV31" s="683"/>
      <c r="DW31" s="650">
        <v>1.2</v>
      </c>
      <c r="DX31" s="679"/>
      <c r="DY31" s="679"/>
      <c r="DZ31" s="679"/>
      <c r="EA31" s="679"/>
      <c r="EB31" s="679"/>
      <c r="EC31" s="680"/>
    </row>
    <row r="32" spans="2:133" ht="11.25" customHeight="1" x14ac:dyDescent="0.15">
      <c r="B32" s="712" t="s">
        <v>314</v>
      </c>
      <c r="C32" s="713"/>
      <c r="D32" s="713"/>
      <c r="E32" s="713"/>
      <c r="F32" s="713"/>
      <c r="G32" s="713"/>
      <c r="H32" s="713"/>
      <c r="I32" s="713"/>
      <c r="J32" s="713"/>
      <c r="K32" s="713"/>
      <c r="L32" s="713"/>
      <c r="M32" s="713"/>
      <c r="N32" s="713"/>
      <c r="O32" s="713"/>
      <c r="P32" s="713"/>
      <c r="Q32" s="714"/>
      <c r="R32" s="645" t="s">
        <v>130</v>
      </c>
      <c r="S32" s="646"/>
      <c r="T32" s="646"/>
      <c r="U32" s="646"/>
      <c r="V32" s="646"/>
      <c r="W32" s="646"/>
      <c r="X32" s="646"/>
      <c r="Y32" s="647"/>
      <c r="Z32" s="648" t="s">
        <v>234</v>
      </c>
      <c r="AA32" s="648"/>
      <c r="AB32" s="648"/>
      <c r="AC32" s="648"/>
      <c r="AD32" s="649" t="s">
        <v>130</v>
      </c>
      <c r="AE32" s="649"/>
      <c r="AF32" s="649"/>
      <c r="AG32" s="649"/>
      <c r="AH32" s="649"/>
      <c r="AI32" s="649"/>
      <c r="AJ32" s="649"/>
      <c r="AK32" s="649"/>
      <c r="AL32" s="650" t="s">
        <v>234</v>
      </c>
      <c r="AM32" s="651"/>
      <c r="AN32" s="651"/>
      <c r="AO32" s="652"/>
      <c r="AP32" s="704"/>
      <c r="AQ32" s="705"/>
      <c r="AR32" s="705"/>
      <c r="AS32" s="705"/>
      <c r="AT32" s="709"/>
      <c r="AU32" s="230" t="s">
        <v>315</v>
      </c>
      <c r="AV32" s="230"/>
      <c r="AW32" s="230"/>
      <c r="AX32" s="642" t="s">
        <v>316</v>
      </c>
      <c r="AY32" s="643"/>
      <c r="AZ32" s="643"/>
      <c r="BA32" s="643"/>
      <c r="BB32" s="643"/>
      <c r="BC32" s="643"/>
      <c r="BD32" s="643"/>
      <c r="BE32" s="643"/>
      <c r="BF32" s="644"/>
      <c r="BG32" s="711">
        <v>99.1</v>
      </c>
      <c r="BH32" s="682"/>
      <c r="BI32" s="682"/>
      <c r="BJ32" s="682"/>
      <c r="BK32" s="682"/>
      <c r="BL32" s="682"/>
      <c r="BM32" s="651">
        <v>97.3</v>
      </c>
      <c r="BN32" s="699"/>
      <c r="BO32" s="699"/>
      <c r="BP32" s="699"/>
      <c r="BQ32" s="700"/>
      <c r="BR32" s="711">
        <v>99.1</v>
      </c>
      <c r="BS32" s="682"/>
      <c r="BT32" s="682"/>
      <c r="BU32" s="682"/>
      <c r="BV32" s="682"/>
      <c r="BW32" s="682"/>
      <c r="BX32" s="651">
        <v>97</v>
      </c>
      <c r="BY32" s="699"/>
      <c r="BZ32" s="699"/>
      <c r="CA32" s="699"/>
      <c r="CB32" s="700"/>
      <c r="CD32" s="695"/>
      <c r="CE32" s="696"/>
      <c r="CF32" s="660" t="s">
        <v>317</v>
      </c>
      <c r="CG32" s="661"/>
      <c r="CH32" s="661"/>
      <c r="CI32" s="661"/>
      <c r="CJ32" s="661"/>
      <c r="CK32" s="661"/>
      <c r="CL32" s="661"/>
      <c r="CM32" s="661"/>
      <c r="CN32" s="661"/>
      <c r="CO32" s="661"/>
      <c r="CP32" s="661"/>
      <c r="CQ32" s="662"/>
      <c r="CR32" s="645">
        <v>937</v>
      </c>
      <c r="CS32" s="646"/>
      <c r="CT32" s="646"/>
      <c r="CU32" s="646"/>
      <c r="CV32" s="646"/>
      <c r="CW32" s="646"/>
      <c r="CX32" s="646"/>
      <c r="CY32" s="647"/>
      <c r="CZ32" s="650">
        <v>0</v>
      </c>
      <c r="DA32" s="679"/>
      <c r="DB32" s="679"/>
      <c r="DC32" s="684"/>
      <c r="DD32" s="654">
        <v>937</v>
      </c>
      <c r="DE32" s="646"/>
      <c r="DF32" s="646"/>
      <c r="DG32" s="646"/>
      <c r="DH32" s="646"/>
      <c r="DI32" s="646"/>
      <c r="DJ32" s="646"/>
      <c r="DK32" s="647"/>
      <c r="DL32" s="654">
        <v>937</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318</v>
      </c>
      <c r="C33" s="643"/>
      <c r="D33" s="643"/>
      <c r="E33" s="643"/>
      <c r="F33" s="643"/>
      <c r="G33" s="643"/>
      <c r="H33" s="643"/>
      <c r="I33" s="643"/>
      <c r="J33" s="643"/>
      <c r="K33" s="643"/>
      <c r="L33" s="643"/>
      <c r="M33" s="643"/>
      <c r="N33" s="643"/>
      <c r="O33" s="643"/>
      <c r="P33" s="643"/>
      <c r="Q33" s="644"/>
      <c r="R33" s="645">
        <v>2179431</v>
      </c>
      <c r="S33" s="646"/>
      <c r="T33" s="646"/>
      <c r="U33" s="646"/>
      <c r="V33" s="646"/>
      <c r="W33" s="646"/>
      <c r="X33" s="646"/>
      <c r="Y33" s="647"/>
      <c r="Z33" s="648">
        <v>6.2</v>
      </c>
      <c r="AA33" s="648"/>
      <c r="AB33" s="648"/>
      <c r="AC33" s="648"/>
      <c r="AD33" s="649" t="s">
        <v>234</v>
      </c>
      <c r="AE33" s="649"/>
      <c r="AF33" s="649"/>
      <c r="AG33" s="649"/>
      <c r="AH33" s="649"/>
      <c r="AI33" s="649"/>
      <c r="AJ33" s="649"/>
      <c r="AK33" s="649"/>
      <c r="AL33" s="650" t="s">
        <v>130</v>
      </c>
      <c r="AM33" s="651"/>
      <c r="AN33" s="651"/>
      <c r="AO33" s="652"/>
      <c r="AP33" s="706"/>
      <c r="AQ33" s="707"/>
      <c r="AR33" s="707"/>
      <c r="AS33" s="707"/>
      <c r="AT33" s="710"/>
      <c r="AU33" s="232"/>
      <c r="AV33" s="232"/>
      <c r="AW33" s="232"/>
      <c r="AX33" s="686" t="s">
        <v>319</v>
      </c>
      <c r="AY33" s="687"/>
      <c r="AZ33" s="687"/>
      <c r="BA33" s="687"/>
      <c r="BB33" s="687"/>
      <c r="BC33" s="687"/>
      <c r="BD33" s="687"/>
      <c r="BE33" s="687"/>
      <c r="BF33" s="688"/>
      <c r="BG33" s="715">
        <v>99</v>
      </c>
      <c r="BH33" s="716"/>
      <c r="BI33" s="716"/>
      <c r="BJ33" s="716"/>
      <c r="BK33" s="716"/>
      <c r="BL33" s="716"/>
      <c r="BM33" s="717">
        <v>96.2</v>
      </c>
      <c r="BN33" s="716"/>
      <c r="BO33" s="716"/>
      <c r="BP33" s="716"/>
      <c r="BQ33" s="718"/>
      <c r="BR33" s="715">
        <v>99</v>
      </c>
      <c r="BS33" s="716"/>
      <c r="BT33" s="716"/>
      <c r="BU33" s="716"/>
      <c r="BV33" s="716"/>
      <c r="BW33" s="716"/>
      <c r="BX33" s="717">
        <v>95.9</v>
      </c>
      <c r="BY33" s="716"/>
      <c r="BZ33" s="716"/>
      <c r="CA33" s="716"/>
      <c r="CB33" s="718"/>
      <c r="CD33" s="660" t="s">
        <v>320</v>
      </c>
      <c r="CE33" s="661"/>
      <c r="CF33" s="661"/>
      <c r="CG33" s="661"/>
      <c r="CH33" s="661"/>
      <c r="CI33" s="661"/>
      <c r="CJ33" s="661"/>
      <c r="CK33" s="661"/>
      <c r="CL33" s="661"/>
      <c r="CM33" s="661"/>
      <c r="CN33" s="661"/>
      <c r="CO33" s="661"/>
      <c r="CP33" s="661"/>
      <c r="CQ33" s="662"/>
      <c r="CR33" s="645">
        <v>10579006</v>
      </c>
      <c r="CS33" s="682"/>
      <c r="CT33" s="682"/>
      <c r="CU33" s="682"/>
      <c r="CV33" s="682"/>
      <c r="CW33" s="682"/>
      <c r="CX33" s="682"/>
      <c r="CY33" s="683"/>
      <c r="CZ33" s="650">
        <v>30.2</v>
      </c>
      <c r="DA33" s="679"/>
      <c r="DB33" s="679"/>
      <c r="DC33" s="684"/>
      <c r="DD33" s="654">
        <v>8805099</v>
      </c>
      <c r="DE33" s="682"/>
      <c r="DF33" s="682"/>
      <c r="DG33" s="682"/>
      <c r="DH33" s="682"/>
      <c r="DI33" s="682"/>
      <c r="DJ33" s="682"/>
      <c r="DK33" s="683"/>
      <c r="DL33" s="654">
        <v>7781800</v>
      </c>
      <c r="DM33" s="682"/>
      <c r="DN33" s="682"/>
      <c r="DO33" s="682"/>
      <c r="DP33" s="682"/>
      <c r="DQ33" s="682"/>
      <c r="DR33" s="682"/>
      <c r="DS33" s="682"/>
      <c r="DT33" s="682"/>
      <c r="DU33" s="682"/>
      <c r="DV33" s="683"/>
      <c r="DW33" s="650">
        <v>40.9</v>
      </c>
      <c r="DX33" s="679"/>
      <c r="DY33" s="679"/>
      <c r="DZ33" s="679"/>
      <c r="EA33" s="679"/>
      <c r="EB33" s="679"/>
      <c r="EC33" s="680"/>
    </row>
    <row r="34" spans="2:133" ht="11.25" customHeight="1" x14ac:dyDescent="0.15">
      <c r="B34" s="642" t="s">
        <v>321</v>
      </c>
      <c r="C34" s="643"/>
      <c r="D34" s="643"/>
      <c r="E34" s="643"/>
      <c r="F34" s="643"/>
      <c r="G34" s="643"/>
      <c r="H34" s="643"/>
      <c r="I34" s="643"/>
      <c r="J34" s="643"/>
      <c r="K34" s="643"/>
      <c r="L34" s="643"/>
      <c r="M34" s="643"/>
      <c r="N34" s="643"/>
      <c r="O34" s="643"/>
      <c r="P34" s="643"/>
      <c r="Q34" s="644"/>
      <c r="R34" s="645">
        <v>89592</v>
      </c>
      <c r="S34" s="646"/>
      <c r="T34" s="646"/>
      <c r="U34" s="646"/>
      <c r="V34" s="646"/>
      <c r="W34" s="646"/>
      <c r="X34" s="646"/>
      <c r="Y34" s="647"/>
      <c r="Z34" s="648">
        <v>0.3</v>
      </c>
      <c r="AA34" s="648"/>
      <c r="AB34" s="648"/>
      <c r="AC34" s="648"/>
      <c r="AD34" s="649">
        <v>33439</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4698415</v>
      </c>
      <c r="CS34" s="646"/>
      <c r="CT34" s="646"/>
      <c r="CU34" s="646"/>
      <c r="CV34" s="646"/>
      <c r="CW34" s="646"/>
      <c r="CX34" s="646"/>
      <c r="CY34" s="647"/>
      <c r="CZ34" s="650">
        <v>13.4</v>
      </c>
      <c r="DA34" s="679"/>
      <c r="DB34" s="679"/>
      <c r="DC34" s="684"/>
      <c r="DD34" s="654">
        <v>3882593</v>
      </c>
      <c r="DE34" s="646"/>
      <c r="DF34" s="646"/>
      <c r="DG34" s="646"/>
      <c r="DH34" s="646"/>
      <c r="DI34" s="646"/>
      <c r="DJ34" s="646"/>
      <c r="DK34" s="647"/>
      <c r="DL34" s="654">
        <v>3570240</v>
      </c>
      <c r="DM34" s="646"/>
      <c r="DN34" s="646"/>
      <c r="DO34" s="646"/>
      <c r="DP34" s="646"/>
      <c r="DQ34" s="646"/>
      <c r="DR34" s="646"/>
      <c r="DS34" s="646"/>
      <c r="DT34" s="646"/>
      <c r="DU34" s="646"/>
      <c r="DV34" s="647"/>
      <c r="DW34" s="650">
        <v>18.8</v>
      </c>
      <c r="DX34" s="679"/>
      <c r="DY34" s="679"/>
      <c r="DZ34" s="679"/>
      <c r="EA34" s="679"/>
      <c r="EB34" s="679"/>
      <c r="EC34" s="680"/>
    </row>
    <row r="35" spans="2:133" ht="11.25" customHeight="1" x14ac:dyDescent="0.15">
      <c r="B35" s="642" t="s">
        <v>323</v>
      </c>
      <c r="C35" s="643"/>
      <c r="D35" s="643"/>
      <c r="E35" s="643"/>
      <c r="F35" s="643"/>
      <c r="G35" s="643"/>
      <c r="H35" s="643"/>
      <c r="I35" s="643"/>
      <c r="J35" s="643"/>
      <c r="K35" s="643"/>
      <c r="L35" s="643"/>
      <c r="M35" s="643"/>
      <c r="N35" s="643"/>
      <c r="O35" s="643"/>
      <c r="P35" s="643"/>
      <c r="Q35" s="644"/>
      <c r="R35" s="645">
        <v>124083</v>
      </c>
      <c r="S35" s="646"/>
      <c r="T35" s="646"/>
      <c r="U35" s="646"/>
      <c r="V35" s="646"/>
      <c r="W35" s="646"/>
      <c r="X35" s="646"/>
      <c r="Y35" s="647"/>
      <c r="Z35" s="648">
        <v>0.4</v>
      </c>
      <c r="AA35" s="648"/>
      <c r="AB35" s="648"/>
      <c r="AC35" s="648"/>
      <c r="AD35" s="649" t="s">
        <v>234</v>
      </c>
      <c r="AE35" s="649"/>
      <c r="AF35" s="649"/>
      <c r="AG35" s="649"/>
      <c r="AH35" s="649"/>
      <c r="AI35" s="649"/>
      <c r="AJ35" s="649"/>
      <c r="AK35" s="649"/>
      <c r="AL35" s="650" t="s">
        <v>234</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128513</v>
      </c>
      <c r="CS35" s="682"/>
      <c r="CT35" s="682"/>
      <c r="CU35" s="682"/>
      <c r="CV35" s="682"/>
      <c r="CW35" s="682"/>
      <c r="CX35" s="682"/>
      <c r="CY35" s="683"/>
      <c r="CZ35" s="650">
        <v>0.4</v>
      </c>
      <c r="DA35" s="679"/>
      <c r="DB35" s="679"/>
      <c r="DC35" s="684"/>
      <c r="DD35" s="654">
        <v>119609</v>
      </c>
      <c r="DE35" s="682"/>
      <c r="DF35" s="682"/>
      <c r="DG35" s="682"/>
      <c r="DH35" s="682"/>
      <c r="DI35" s="682"/>
      <c r="DJ35" s="682"/>
      <c r="DK35" s="683"/>
      <c r="DL35" s="654">
        <v>119609</v>
      </c>
      <c r="DM35" s="682"/>
      <c r="DN35" s="682"/>
      <c r="DO35" s="682"/>
      <c r="DP35" s="682"/>
      <c r="DQ35" s="682"/>
      <c r="DR35" s="682"/>
      <c r="DS35" s="682"/>
      <c r="DT35" s="682"/>
      <c r="DU35" s="682"/>
      <c r="DV35" s="683"/>
      <c r="DW35" s="650">
        <v>0.6</v>
      </c>
      <c r="DX35" s="679"/>
      <c r="DY35" s="679"/>
      <c r="DZ35" s="679"/>
      <c r="EA35" s="679"/>
      <c r="EB35" s="679"/>
      <c r="EC35" s="680"/>
    </row>
    <row r="36" spans="2:133" ht="11.25" customHeight="1" x14ac:dyDescent="0.15">
      <c r="B36" s="642" t="s">
        <v>327</v>
      </c>
      <c r="C36" s="643"/>
      <c r="D36" s="643"/>
      <c r="E36" s="643"/>
      <c r="F36" s="643"/>
      <c r="G36" s="643"/>
      <c r="H36" s="643"/>
      <c r="I36" s="643"/>
      <c r="J36" s="643"/>
      <c r="K36" s="643"/>
      <c r="L36" s="643"/>
      <c r="M36" s="643"/>
      <c r="N36" s="643"/>
      <c r="O36" s="643"/>
      <c r="P36" s="643"/>
      <c r="Q36" s="644"/>
      <c r="R36" s="645">
        <v>404192</v>
      </c>
      <c r="S36" s="646"/>
      <c r="T36" s="646"/>
      <c r="U36" s="646"/>
      <c r="V36" s="646"/>
      <c r="W36" s="646"/>
      <c r="X36" s="646"/>
      <c r="Y36" s="647"/>
      <c r="Z36" s="648">
        <v>1.1000000000000001</v>
      </c>
      <c r="AA36" s="648"/>
      <c r="AB36" s="648"/>
      <c r="AC36" s="648"/>
      <c r="AD36" s="649" t="s">
        <v>234</v>
      </c>
      <c r="AE36" s="649"/>
      <c r="AF36" s="649"/>
      <c r="AG36" s="649"/>
      <c r="AH36" s="649"/>
      <c r="AI36" s="649"/>
      <c r="AJ36" s="649"/>
      <c r="AK36" s="649"/>
      <c r="AL36" s="650" t="s">
        <v>234</v>
      </c>
      <c r="AM36" s="651"/>
      <c r="AN36" s="651"/>
      <c r="AO36" s="652"/>
      <c r="AP36" s="235"/>
      <c r="AQ36" s="719" t="s">
        <v>328</v>
      </c>
      <c r="AR36" s="720"/>
      <c r="AS36" s="720"/>
      <c r="AT36" s="720"/>
      <c r="AU36" s="720"/>
      <c r="AV36" s="720"/>
      <c r="AW36" s="720"/>
      <c r="AX36" s="720"/>
      <c r="AY36" s="721"/>
      <c r="AZ36" s="634">
        <v>3950480</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493459</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2137256</v>
      </c>
      <c r="CS36" s="646"/>
      <c r="CT36" s="646"/>
      <c r="CU36" s="646"/>
      <c r="CV36" s="646"/>
      <c r="CW36" s="646"/>
      <c r="CX36" s="646"/>
      <c r="CY36" s="647"/>
      <c r="CZ36" s="650">
        <v>6.1</v>
      </c>
      <c r="DA36" s="679"/>
      <c r="DB36" s="679"/>
      <c r="DC36" s="684"/>
      <c r="DD36" s="654">
        <v>1939214</v>
      </c>
      <c r="DE36" s="646"/>
      <c r="DF36" s="646"/>
      <c r="DG36" s="646"/>
      <c r="DH36" s="646"/>
      <c r="DI36" s="646"/>
      <c r="DJ36" s="646"/>
      <c r="DK36" s="647"/>
      <c r="DL36" s="654">
        <v>1705431</v>
      </c>
      <c r="DM36" s="646"/>
      <c r="DN36" s="646"/>
      <c r="DO36" s="646"/>
      <c r="DP36" s="646"/>
      <c r="DQ36" s="646"/>
      <c r="DR36" s="646"/>
      <c r="DS36" s="646"/>
      <c r="DT36" s="646"/>
      <c r="DU36" s="646"/>
      <c r="DV36" s="647"/>
      <c r="DW36" s="650">
        <v>9</v>
      </c>
      <c r="DX36" s="679"/>
      <c r="DY36" s="679"/>
      <c r="DZ36" s="679"/>
      <c r="EA36" s="679"/>
      <c r="EB36" s="679"/>
      <c r="EC36" s="680"/>
    </row>
    <row r="37" spans="2:133" ht="11.25" customHeight="1" x14ac:dyDescent="0.15">
      <c r="B37" s="642" t="s">
        <v>331</v>
      </c>
      <c r="C37" s="643"/>
      <c r="D37" s="643"/>
      <c r="E37" s="643"/>
      <c r="F37" s="643"/>
      <c r="G37" s="643"/>
      <c r="H37" s="643"/>
      <c r="I37" s="643"/>
      <c r="J37" s="643"/>
      <c r="K37" s="643"/>
      <c r="L37" s="643"/>
      <c r="M37" s="643"/>
      <c r="N37" s="643"/>
      <c r="O37" s="643"/>
      <c r="P37" s="643"/>
      <c r="Q37" s="644"/>
      <c r="R37" s="645">
        <v>524860</v>
      </c>
      <c r="S37" s="646"/>
      <c r="T37" s="646"/>
      <c r="U37" s="646"/>
      <c r="V37" s="646"/>
      <c r="W37" s="646"/>
      <c r="X37" s="646"/>
      <c r="Y37" s="647"/>
      <c r="Z37" s="648">
        <v>1.5</v>
      </c>
      <c r="AA37" s="648"/>
      <c r="AB37" s="648"/>
      <c r="AC37" s="648"/>
      <c r="AD37" s="649" t="s">
        <v>130</v>
      </c>
      <c r="AE37" s="649"/>
      <c r="AF37" s="649"/>
      <c r="AG37" s="649"/>
      <c r="AH37" s="649"/>
      <c r="AI37" s="649"/>
      <c r="AJ37" s="649"/>
      <c r="AK37" s="649"/>
      <c r="AL37" s="650" t="s">
        <v>130</v>
      </c>
      <c r="AM37" s="651"/>
      <c r="AN37" s="651"/>
      <c r="AO37" s="652"/>
      <c r="AQ37" s="723" t="s">
        <v>332</v>
      </c>
      <c r="AR37" s="724"/>
      <c r="AS37" s="724"/>
      <c r="AT37" s="724"/>
      <c r="AU37" s="724"/>
      <c r="AV37" s="724"/>
      <c r="AW37" s="724"/>
      <c r="AX37" s="724"/>
      <c r="AY37" s="725"/>
      <c r="AZ37" s="645">
        <v>845000</v>
      </c>
      <c r="BA37" s="646"/>
      <c r="BB37" s="646"/>
      <c r="BC37" s="646"/>
      <c r="BD37" s="682"/>
      <c r="BE37" s="682"/>
      <c r="BF37" s="700"/>
      <c r="BG37" s="660" t="s">
        <v>333</v>
      </c>
      <c r="BH37" s="661"/>
      <c r="BI37" s="661"/>
      <c r="BJ37" s="661"/>
      <c r="BK37" s="661"/>
      <c r="BL37" s="661"/>
      <c r="BM37" s="661"/>
      <c r="BN37" s="661"/>
      <c r="BO37" s="661"/>
      <c r="BP37" s="661"/>
      <c r="BQ37" s="661"/>
      <c r="BR37" s="661"/>
      <c r="BS37" s="661"/>
      <c r="BT37" s="661"/>
      <c r="BU37" s="662"/>
      <c r="BV37" s="645">
        <v>400862</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797581</v>
      </c>
      <c r="CS37" s="682"/>
      <c r="CT37" s="682"/>
      <c r="CU37" s="682"/>
      <c r="CV37" s="682"/>
      <c r="CW37" s="682"/>
      <c r="CX37" s="682"/>
      <c r="CY37" s="683"/>
      <c r="CZ37" s="650">
        <v>2.2999999999999998</v>
      </c>
      <c r="DA37" s="679"/>
      <c r="DB37" s="679"/>
      <c r="DC37" s="684"/>
      <c r="DD37" s="654">
        <v>797581</v>
      </c>
      <c r="DE37" s="682"/>
      <c r="DF37" s="682"/>
      <c r="DG37" s="682"/>
      <c r="DH37" s="682"/>
      <c r="DI37" s="682"/>
      <c r="DJ37" s="682"/>
      <c r="DK37" s="683"/>
      <c r="DL37" s="654">
        <v>757891</v>
      </c>
      <c r="DM37" s="682"/>
      <c r="DN37" s="682"/>
      <c r="DO37" s="682"/>
      <c r="DP37" s="682"/>
      <c r="DQ37" s="682"/>
      <c r="DR37" s="682"/>
      <c r="DS37" s="682"/>
      <c r="DT37" s="682"/>
      <c r="DU37" s="682"/>
      <c r="DV37" s="683"/>
      <c r="DW37" s="650">
        <v>4</v>
      </c>
      <c r="DX37" s="679"/>
      <c r="DY37" s="679"/>
      <c r="DZ37" s="679"/>
      <c r="EA37" s="679"/>
      <c r="EB37" s="679"/>
      <c r="EC37" s="680"/>
    </row>
    <row r="38" spans="2:133" ht="11.25" customHeight="1" x14ac:dyDescent="0.15">
      <c r="B38" s="642" t="s">
        <v>335</v>
      </c>
      <c r="C38" s="643"/>
      <c r="D38" s="643"/>
      <c r="E38" s="643"/>
      <c r="F38" s="643"/>
      <c r="G38" s="643"/>
      <c r="H38" s="643"/>
      <c r="I38" s="643"/>
      <c r="J38" s="643"/>
      <c r="K38" s="643"/>
      <c r="L38" s="643"/>
      <c r="M38" s="643"/>
      <c r="N38" s="643"/>
      <c r="O38" s="643"/>
      <c r="P38" s="643"/>
      <c r="Q38" s="644"/>
      <c r="R38" s="645">
        <v>281586</v>
      </c>
      <c r="S38" s="646"/>
      <c r="T38" s="646"/>
      <c r="U38" s="646"/>
      <c r="V38" s="646"/>
      <c r="W38" s="646"/>
      <c r="X38" s="646"/>
      <c r="Y38" s="647"/>
      <c r="Z38" s="648">
        <v>0.8</v>
      </c>
      <c r="AA38" s="648"/>
      <c r="AB38" s="648"/>
      <c r="AC38" s="648"/>
      <c r="AD38" s="649">
        <v>177</v>
      </c>
      <c r="AE38" s="649"/>
      <c r="AF38" s="649"/>
      <c r="AG38" s="649"/>
      <c r="AH38" s="649"/>
      <c r="AI38" s="649"/>
      <c r="AJ38" s="649"/>
      <c r="AK38" s="649"/>
      <c r="AL38" s="650">
        <v>0</v>
      </c>
      <c r="AM38" s="651"/>
      <c r="AN38" s="651"/>
      <c r="AO38" s="652"/>
      <c r="AQ38" s="723" t="s">
        <v>336</v>
      </c>
      <c r="AR38" s="724"/>
      <c r="AS38" s="724"/>
      <c r="AT38" s="724"/>
      <c r="AU38" s="724"/>
      <c r="AV38" s="724"/>
      <c r="AW38" s="724"/>
      <c r="AX38" s="724"/>
      <c r="AY38" s="725"/>
      <c r="AZ38" s="645" t="s">
        <v>130</v>
      </c>
      <c r="BA38" s="646"/>
      <c r="BB38" s="646"/>
      <c r="BC38" s="646"/>
      <c r="BD38" s="682"/>
      <c r="BE38" s="682"/>
      <c r="BF38" s="700"/>
      <c r="BG38" s="660" t="s">
        <v>337</v>
      </c>
      <c r="BH38" s="661"/>
      <c r="BI38" s="661"/>
      <c r="BJ38" s="661"/>
      <c r="BK38" s="661"/>
      <c r="BL38" s="661"/>
      <c r="BM38" s="661"/>
      <c r="BN38" s="661"/>
      <c r="BO38" s="661"/>
      <c r="BP38" s="661"/>
      <c r="BQ38" s="661"/>
      <c r="BR38" s="661"/>
      <c r="BS38" s="661"/>
      <c r="BT38" s="661"/>
      <c r="BU38" s="662"/>
      <c r="BV38" s="645">
        <v>11868</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3105480</v>
      </c>
      <c r="CS38" s="646"/>
      <c r="CT38" s="646"/>
      <c r="CU38" s="646"/>
      <c r="CV38" s="646"/>
      <c r="CW38" s="646"/>
      <c r="CX38" s="646"/>
      <c r="CY38" s="647"/>
      <c r="CZ38" s="650">
        <v>8.9</v>
      </c>
      <c r="DA38" s="679"/>
      <c r="DB38" s="679"/>
      <c r="DC38" s="684"/>
      <c r="DD38" s="654">
        <v>2496966</v>
      </c>
      <c r="DE38" s="646"/>
      <c r="DF38" s="646"/>
      <c r="DG38" s="646"/>
      <c r="DH38" s="646"/>
      <c r="DI38" s="646"/>
      <c r="DJ38" s="646"/>
      <c r="DK38" s="647"/>
      <c r="DL38" s="654">
        <v>2386520</v>
      </c>
      <c r="DM38" s="646"/>
      <c r="DN38" s="646"/>
      <c r="DO38" s="646"/>
      <c r="DP38" s="646"/>
      <c r="DQ38" s="646"/>
      <c r="DR38" s="646"/>
      <c r="DS38" s="646"/>
      <c r="DT38" s="646"/>
      <c r="DU38" s="646"/>
      <c r="DV38" s="647"/>
      <c r="DW38" s="650">
        <v>12.5</v>
      </c>
      <c r="DX38" s="679"/>
      <c r="DY38" s="679"/>
      <c r="DZ38" s="679"/>
      <c r="EA38" s="679"/>
      <c r="EB38" s="679"/>
      <c r="EC38" s="680"/>
    </row>
    <row r="39" spans="2:133" ht="11.25" customHeight="1" x14ac:dyDescent="0.15">
      <c r="B39" s="642" t="s">
        <v>339</v>
      </c>
      <c r="C39" s="643"/>
      <c r="D39" s="643"/>
      <c r="E39" s="643"/>
      <c r="F39" s="643"/>
      <c r="G39" s="643"/>
      <c r="H39" s="643"/>
      <c r="I39" s="643"/>
      <c r="J39" s="643"/>
      <c r="K39" s="643"/>
      <c r="L39" s="643"/>
      <c r="M39" s="643"/>
      <c r="N39" s="643"/>
      <c r="O39" s="643"/>
      <c r="P39" s="643"/>
      <c r="Q39" s="644"/>
      <c r="R39" s="645">
        <v>6360874</v>
      </c>
      <c r="S39" s="646"/>
      <c r="T39" s="646"/>
      <c r="U39" s="646"/>
      <c r="V39" s="646"/>
      <c r="W39" s="646"/>
      <c r="X39" s="646"/>
      <c r="Y39" s="647"/>
      <c r="Z39" s="648">
        <v>18</v>
      </c>
      <c r="AA39" s="648"/>
      <c r="AB39" s="648"/>
      <c r="AC39" s="648"/>
      <c r="AD39" s="649" t="s">
        <v>273</v>
      </c>
      <c r="AE39" s="649"/>
      <c r="AF39" s="649"/>
      <c r="AG39" s="649"/>
      <c r="AH39" s="649"/>
      <c r="AI39" s="649"/>
      <c r="AJ39" s="649"/>
      <c r="AK39" s="649"/>
      <c r="AL39" s="650" t="s">
        <v>130</v>
      </c>
      <c r="AM39" s="651"/>
      <c r="AN39" s="651"/>
      <c r="AO39" s="652"/>
      <c r="AQ39" s="723" t="s">
        <v>340</v>
      </c>
      <c r="AR39" s="724"/>
      <c r="AS39" s="724"/>
      <c r="AT39" s="724"/>
      <c r="AU39" s="724"/>
      <c r="AV39" s="724"/>
      <c r="AW39" s="724"/>
      <c r="AX39" s="724"/>
      <c r="AY39" s="725"/>
      <c r="AZ39" s="645" t="s">
        <v>234</v>
      </c>
      <c r="BA39" s="646"/>
      <c r="BB39" s="646"/>
      <c r="BC39" s="646"/>
      <c r="BD39" s="682"/>
      <c r="BE39" s="682"/>
      <c r="BF39" s="700"/>
      <c r="BG39" s="660" t="s">
        <v>341</v>
      </c>
      <c r="BH39" s="661"/>
      <c r="BI39" s="661"/>
      <c r="BJ39" s="661"/>
      <c r="BK39" s="661"/>
      <c r="BL39" s="661"/>
      <c r="BM39" s="661"/>
      <c r="BN39" s="661"/>
      <c r="BO39" s="661"/>
      <c r="BP39" s="661"/>
      <c r="BQ39" s="661"/>
      <c r="BR39" s="661"/>
      <c r="BS39" s="661"/>
      <c r="BT39" s="661"/>
      <c r="BU39" s="662"/>
      <c r="BV39" s="645">
        <v>19081</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146873</v>
      </c>
      <c r="CS39" s="682"/>
      <c r="CT39" s="682"/>
      <c r="CU39" s="682"/>
      <c r="CV39" s="682"/>
      <c r="CW39" s="682"/>
      <c r="CX39" s="682"/>
      <c r="CY39" s="683"/>
      <c r="CZ39" s="650">
        <v>0.4</v>
      </c>
      <c r="DA39" s="679"/>
      <c r="DB39" s="679"/>
      <c r="DC39" s="684"/>
      <c r="DD39" s="654">
        <v>26400</v>
      </c>
      <c r="DE39" s="682"/>
      <c r="DF39" s="682"/>
      <c r="DG39" s="682"/>
      <c r="DH39" s="682"/>
      <c r="DI39" s="682"/>
      <c r="DJ39" s="682"/>
      <c r="DK39" s="683"/>
      <c r="DL39" s="654" t="s">
        <v>130</v>
      </c>
      <c r="DM39" s="682"/>
      <c r="DN39" s="682"/>
      <c r="DO39" s="682"/>
      <c r="DP39" s="682"/>
      <c r="DQ39" s="682"/>
      <c r="DR39" s="682"/>
      <c r="DS39" s="682"/>
      <c r="DT39" s="682"/>
      <c r="DU39" s="682"/>
      <c r="DV39" s="683"/>
      <c r="DW39" s="650" t="s">
        <v>130</v>
      </c>
      <c r="DX39" s="679"/>
      <c r="DY39" s="679"/>
      <c r="DZ39" s="679"/>
      <c r="EA39" s="679"/>
      <c r="EB39" s="679"/>
      <c r="EC39" s="680"/>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234</v>
      </c>
      <c r="S40" s="646"/>
      <c r="T40" s="646"/>
      <c r="U40" s="646"/>
      <c r="V40" s="646"/>
      <c r="W40" s="646"/>
      <c r="X40" s="646"/>
      <c r="Y40" s="647"/>
      <c r="Z40" s="648" t="s">
        <v>130</v>
      </c>
      <c r="AA40" s="648"/>
      <c r="AB40" s="648"/>
      <c r="AC40" s="648"/>
      <c r="AD40" s="649" t="s">
        <v>234</v>
      </c>
      <c r="AE40" s="649"/>
      <c r="AF40" s="649"/>
      <c r="AG40" s="649"/>
      <c r="AH40" s="649"/>
      <c r="AI40" s="649"/>
      <c r="AJ40" s="649"/>
      <c r="AK40" s="649"/>
      <c r="AL40" s="650" t="s">
        <v>234</v>
      </c>
      <c r="AM40" s="651"/>
      <c r="AN40" s="651"/>
      <c r="AO40" s="652"/>
      <c r="AQ40" s="723" t="s">
        <v>344</v>
      </c>
      <c r="AR40" s="724"/>
      <c r="AS40" s="724"/>
      <c r="AT40" s="724"/>
      <c r="AU40" s="724"/>
      <c r="AV40" s="724"/>
      <c r="AW40" s="724"/>
      <c r="AX40" s="724"/>
      <c r="AY40" s="725"/>
      <c r="AZ40" s="645" t="s">
        <v>273</v>
      </c>
      <c r="BA40" s="646"/>
      <c r="BB40" s="646"/>
      <c r="BC40" s="646"/>
      <c r="BD40" s="682"/>
      <c r="BE40" s="682"/>
      <c r="BF40" s="700"/>
      <c r="BG40" s="726" t="s">
        <v>345</v>
      </c>
      <c r="BH40" s="727"/>
      <c r="BI40" s="727"/>
      <c r="BJ40" s="727"/>
      <c r="BK40" s="727"/>
      <c r="BL40" s="236"/>
      <c r="BM40" s="661" t="s">
        <v>346</v>
      </c>
      <c r="BN40" s="661"/>
      <c r="BO40" s="661"/>
      <c r="BP40" s="661"/>
      <c r="BQ40" s="661"/>
      <c r="BR40" s="661"/>
      <c r="BS40" s="661"/>
      <c r="BT40" s="661"/>
      <c r="BU40" s="662"/>
      <c r="BV40" s="645">
        <v>95</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362469</v>
      </c>
      <c r="CS40" s="646"/>
      <c r="CT40" s="646"/>
      <c r="CU40" s="646"/>
      <c r="CV40" s="646"/>
      <c r="CW40" s="646"/>
      <c r="CX40" s="646"/>
      <c r="CY40" s="647"/>
      <c r="CZ40" s="650">
        <v>1</v>
      </c>
      <c r="DA40" s="679"/>
      <c r="DB40" s="679"/>
      <c r="DC40" s="684"/>
      <c r="DD40" s="654">
        <v>340317</v>
      </c>
      <c r="DE40" s="646"/>
      <c r="DF40" s="646"/>
      <c r="DG40" s="646"/>
      <c r="DH40" s="646"/>
      <c r="DI40" s="646"/>
      <c r="DJ40" s="646"/>
      <c r="DK40" s="647"/>
      <c r="DL40" s="654" t="s">
        <v>130</v>
      </c>
      <c r="DM40" s="646"/>
      <c r="DN40" s="646"/>
      <c r="DO40" s="646"/>
      <c r="DP40" s="646"/>
      <c r="DQ40" s="646"/>
      <c r="DR40" s="646"/>
      <c r="DS40" s="646"/>
      <c r="DT40" s="646"/>
      <c r="DU40" s="646"/>
      <c r="DV40" s="647"/>
      <c r="DW40" s="650" t="s">
        <v>130</v>
      </c>
      <c r="DX40" s="679"/>
      <c r="DY40" s="679"/>
      <c r="DZ40" s="679"/>
      <c r="EA40" s="679"/>
      <c r="EB40" s="679"/>
      <c r="EC40" s="680"/>
    </row>
    <row r="41" spans="2:133" ht="11.25" customHeight="1" x14ac:dyDescent="0.15">
      <c r="B41" s="642" t="s">
        <v>348</v>
      </c>
      <c r="C41" s="643"/>
      <c r="D41" s="643"/>
      <c r="E41" s="643"/>
      <c r="F41" s="643"/>
      <c r="G41" s="643"/>
      <c r="H41" s="643"/>
      <c r="I41" s="643"/>
      <c r="J41" s="643"/>
      <c r="K41" s="643"/>
      <c r="L41" s="643"/>
      <c r="M41" s="643"/>
      <c r="N41" s="643"/>
      <c r="O41" s="643"/>
      <c r="P41" s="643"/>
      <c r="Q41" s="644"/>
      <c r="R41" s="645">
        <v>1088174</v>
      </c>
      <c r="S41" s="646"/>
      <c r="T41" s="646"/>
      <c r="U41" s="646"/>
      <c r="V41" s="646"/>
      <c r="W41" s="646"/>
      <c r="X41" s="646"/>
      <c r="Y41" s="647"/>
      <c r="Z41" s="648">
        <v>3.1</v>
      </c>
      <c r="AA41" s="648"/>
      <c r="AB41" s="648"/>
      <c r="AC41" s="648"/>
      <c r="AD41" s="649" t="s">
        <v>130</v>
      </c>
      <c r="AE41" s="649"/>
      <c r="AF41" s="649"/>
      <c r="AG41" s="649"/>
      <c r="AH41" s="649"/>
      <c r="AI41" s="649"/>
      <c r="AJ41" s="649"/>
      <c r="AK41" s="649"/>
      <c r="AL41" s="650" t="s">
        <v>130</v>
      </c>
      <c r="AM41" s="651"/>
      <c r="AN41" s="651"/>
      <c r="AO41" s="652"/>
      <c r="AQ41" s="723" t="s">
        <v>349</v>
      </c>
      <c r="AR41" s="724"/>
      <c r="AS41" s="724"/>
      <c r="AT41" s="724"/>
      <c r="AU41" s="724"/>
      <c r="AV41" s="724"/>
      <c r="AW41" s="724"/>
      <c r="AX41" s="724"/>
      <c r="AY41" s="725"/>
      <c r="AZ41" s="645">
        <v>759073</v>
      </c>
      <c r="BA41" s="646"/>
      <c r="BB41" s="646"/>
      <c r="BC41" s="646"/>
      <c r="BD41" s="682"/>
      <c r="BE41" s="682"/>
      <c r="BF41" s="700"/>
      <c r="BG41" s="726"/>
      <c r="BH41" s="727"/>
      <c r="BI41" s="727"/>
      <c r="BJ41" s="727"/>
      <c r="BK41" s="727"/>
      <c r="BL41" s="236"/>
      <c r="BM41" s="661" t="s">
        <v>350</v>
      </c>
      <c r="BN41" s="661"/>
      <c r="BO41" s="661"/>
      <c r="BP41" s="661"/>
      <c r="BQ41" s="661"/>
      <c r="BR41" s="661"/>
      <c r="BS41" s="661"/>
      <c r="BT41" s="661"/>
      <c r="BU41" s="662"/>
      <c r="BV41" s="645" t="s">
        <v>130</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130</v>
      </c>
      <c r="CS41" s="682"/>
      <c r="CT41" s="682"/>
      <c r="CU41" s="682"/>
      <c r="CV41" s="682"/>
      <c r="CW41" s="682"/>
      <c r="CX41" s="682"/>
      <c r="CY41" s="683"/>
      <c r="CZ41" s="650" t="s">
        <v>130</v>
      </c>
      <c r="DA41" s="679"/>
      <c r="DB41" s="679"/>
      <c r="DC41" s="684"/>
      <c r="DD41" s="654" t="s">
        <v>130</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352</v>
      </c>
      <c r="C42" s="687"/>
      <c r="D42" s="687"/>
      <c r="E42" s="687"/>
      <c r="F42" s="687"/>
      <c r="G42" s="687"/>
      <c r="H42" s="687"/>
      <c r="I42" s="687"/>
      <c r="J42" s="687"/>
      <c r="K42" s="687"/>
      <c r="L42" s="687"/>
      <c r="M42" s="687"/>
      <c r="N42" s="687"/>
      <c r="O42" s="687"/>
      <c r="P42" s="687"/>
      <c r="Q42" s="688"/>
      <c r="R42" s="730">
        <v>35346690</v>
      </c>
      <c r="S42" s="731"/>
      <c r="T42" s="731"/>
      <c r="U42" s="731"/>
      <c r="V42" s="731"/>
      <c r="W42" s="731"/>
      <c r="X42" s="731"/>
      <c r="Y42" s="739"/>
      <c r="Z42" s="740">
        <v>100</v>
      </c>
      <c r="AA42" s="740"/>
      <c r="AB42" s="740"/>
      <c r="AC42" s="740"/>
      <c r="AD42" s="741">
        <v>17935360</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2346407</v>
      </c>
      <c r="BA42" s="731"/>
      <c r="BB42" s="731"/>
      <c r="BC42" s="731"/>
      <c r="BD42" s="716"/>
      <c r="BE42" s="716"/>
      <c r="BF42" s="718"/>
      <c r="BG42" s="728"/>
      <c r="BH42" s="729"/>
      <c r="BI42" s="729"/>
      <c r="BJ42" s="729"/>
      <c r="BK42" s="729"/>
      <c r="BL42" s="237"/>
      <c r="BM42" s="671" t="s">
        <v>354</v>
      </c>
      <c r="BN42" s="671"/>
      <c r="BO42" s="671"/>
      <c r="BP42" s="671"/>
      <c r="BQ42" s="671"/>
      <c r="BR42" s="671"/>
      <c r="BS42" s="671"/>
      <c r="BT42" s="671"/>
      <c r="BU42" s="672"/>
      <c r="BV42" s="730">
        <v>328</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7478638</v>
      </c>
      <c r="CS42" s="646"/>
      <c r="CT42" s="646"/>
      <c r="CU42" s="646"/>
      <c r="CV42" s="646"/>
      <c r="CW42" s="646"/>
      <c r="CX42" s="646"/>
      <c r="CY42" s="647"/>
      <c r="CZ42" s="650">
        <v>21.4</v>
      </c>
      <c r="DA42" s="651"/>
      <c r="DB42" s="651"/>
      <c r="DC42" s="663"/>
      <c r="DD42" s="654">
        <v>1113722</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169806</v>
      </c>
      <c r="CS43" s="682"/>
      <c r="CT43" s="682"/>
      <c r="CU43" s="682"/>
      <c r="CV43" s="682"/>
      <c r="CW43" s="682"/>
      <c r="CX43" s="682"/>
      <c r="CY43" s="683"/>
      <c r="CZ43" s="650">
        <v>0.5</v>
      </c>
      <c r="DA43" s="679"/>
      <c r="DB43" s="679"/>
      <c r="DC43" s="684"/>
      <c r="DD43" s="654">
        <v>169806</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305</v>
      </c>
      <c r="CE44" s="758"/>
      <c r="CF44" s="642" t="s">
        <v>357</v>
      </c>
      <c r="CG44" s="643"/>
      <c r="CH44" s="643"/>
      <c r="CI44" s="643"/>
      <c r="CJ44" s="643"/>
      <c r="CK44" s="643"/>
      <c r="CL44" s="643"/>
      <c r="CM44" s="643"/>
      <c r="CN44" s="643"/>
      <c r="CO44" s="643"/>
      <c r="CP44" s="643"/>
      <c r="CQ44" s="644"/>
      <c r="CR44" s="645">
        <v>7453415</v>
      </c>
      <c r="CS44" s="646"/>
      <c r="CT44" s="646"/>
      <c r="CU44" s="646"/>
      <c r="CV44" s="646"/>
      <c r="CW44" s="646"/>
      <c r="CX44" s="646"/>
      <c r="CY44" s="647"/>
      <c r="CZ44" s="650">
        <v>21.3</v>
      </c>
      <c r="DA44" s="651"/>
      <c r="DB44" s="651"/>
      <c r="DC44" s="663"/>
      <c r="DD44" s="654">
        <v>1105885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358</v>
      </c>
      <c r="CG45" s="643"/>
      <c r="CH45" s="643"/>
      <c r="CI45" s="643"/>
      <c r="CJ45" s="643"/>
      <c r="CK45" s="643"/>
      <c r="CL45" s="643"/>
      <c r="CM45" s="643"/>
      <c r="CN45" s="643"/>
      <c r="CO45" s="643"/>
      <c r="CP45" s="643"/>
      <c r="CQ45" s="644"/>
      <c r="CR45" s="645">
        <v>1457053</v>
      </c>
      <c r="CS45" s="682"/>
      <c r="CT45" s="682"/>
      <c r="CU45" s="682"/>
      <c r="CV45" s="682"/>
      <c r="CW45" s="682"/>
      <c r="CX45" s="682"/>
      <c r="CY45" s="683"/>
      <c r="CZ45" s="650">
        <v>4.2</v>
      </c>
      <c r="DA45" s="679"/>
      <c r="DB45" s="679"/>
      <c r="DC45" s="684"/>
      <c r="DD45" s="654">
        <v>67059</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5986717</v>
      </c>
      <c r="CS46" s="646"/>
      <c r="CT46" s="646"/>
      <c r="CU46" s="646"/>
      <c r="CV46" s="646"/>
      <c r="CW46" s="646"/>
      <c r="CX46" s="646"/>
      <c r="CY46" s="647"/>
      <c r="CZ46" s="650">
        <v>17.100000000000001</v>
      </c>
      <c r="DA46" s="651"/>
      <c r="DB46" s="651"/>
      <c r="DC46" s="663"/>
      <c r="DD46" s="654">
        <v>1034781</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25223</v>
      </c>
      <c r="CS47" s="682"/>
      <c r="CT47" s="682"/>
      <c r="CU47" s="682"/>
      <c r="CV47" s="682"/>
      <c r="CW47" s="682"/>
      <c r="CX47" s="682"/>
      <c r="CY47" s="683"/>
      <c r="CZ47" s="650">
        <v>0.1</v>
      </c>
      <c r="DA47" s="679"/>
      <c r="DB47" s="679"/>
      <c r="DC47" s="684"/>
      <c r="DD47" s="654">
        <v>7837</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363</v>
      </c>
      <c r="CD48" s="761"/>
      <c r="CE48" s="762"/>
      <c r="CF48" s="642" t="s">
        <v>364</v>
      </c>
      <c r="CG48" s="643"/>
      <c r="CH48" s="643"/>
      <c r="CI48" s="643"/>
      <c r="CJ48" s="643"/>
      <c r="CK48" s="643"/>
      <c r="CL48" s="643"/>
      <c r="CM48" s="643"/>
      <c r="CN48" s="643"/>
      <c r="CO48" s="643"/>
      <c r="CP48" s="643"/>
      <c r="CQ48" s="644"/>
      <c r="CR48" s="645" t="s">
        <v>130</v>
      </c>
      <c r="CS48" s="646"/>
      <c r="CT48" s="646"/>
      <c r="CU48" s="646"/>
      <c r="CV48" s="646"/>
      <c r="CW48" s="646"/>
      <c r="CX48" s="646"/>
      <c r="CY48" s="647"/>
      <c r="CZ48" s="650" t="s">
        <v>130</v>
      </c>
      <c r="DA48" s="651"/>
      <c r="DB48" s="651"/>
      <c r="DC48" s="663"/>
      <c r="DD48" s="654" t="s">
        <v>130</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365</v>
      </c>
      <c r="CE49" s="687"/>
      <c r="CF49" s="687"/>
      <c r="CG49" s="687"/>
      <c r="CH49" s="687"/>
      <c r="CI49" s="687"/>
      <c r="CJ49" s="687"/>
      <c r="CK49" s="687"/>
      <c r="CL49" s="687"/>
      <c r="CM49" s="687"/>
      <c r="CN49" s="687"/>
      <c r="CO49" s="687"/>
      <c r="CP49" s="687"/>
      <c r="CQ49" s="688"/>
      <c r="CR49" s="730">
        <v>35010307</v>
      </c>
      <c r="CS49" s="716"/>
      <c r="CT49" s="716"/>
      <c r="CU49" s="716"/>
      <c r="CV49" s="716"/>
      <c r="CW49" s="716"/>
      <c r="CX49" s="716"/>
      <c r="CY49" s="747"/>
      <c r="CZ49" s="742">
        <v>100</v>
      </c>
      <c r="DA49" s="748"/>
      <c r="DB49" s="748"/>
      <c r="DC49" s="749"/>
      <c r="DD49" s="750">
        <v>20929529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058Fpc81uA1fcusBnb0nViDWAzx6gnDi+/JOFZczyXYIarB1giNba0SS2qHwTNd3ZES9pYXaBQqScHfP+YaLA==" saltValue="eUtTLvXoudOACtlUzmw0u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35168</v>
      </c>
      <c r="R7" s="781"/>
      <c r="S7" s="781"/>
      <c r="T7" s="781"/>
      <c r="U7" s="781"/>
      <c r="V7" s="781">
        <v>34877</v>
      </c>
      <c r="W7" s="781"/>
      <c r="X7" s="781"/>
      <c r="Y7" s="781"/>
      <c r="Z7" s="781"/>
      <c r="AA7" s="781">
        <v>291</v>
      </c>
      <c r="AB7" s="781"/>
      <c r="AC7" s="781"/>
      <c r="AD7" s="781"/>
      <c r="AE7" s="782"/>
      <c r="AF7" s="783">
        <v>178</v>
      </c>
      <c r="AG7" s="784"/>
      <c r="AH7" s="784"/>
      <c r="AI7" s="784"/>
      <c r="AJ7" s="785"/>
      <c r="AK7" s="820">
        <v>404</v>
      </c>
      <c r="AL7" s="821"/>
      <c r="AM7" s="821"/>
      <c r="AN7" s="821"/>
      <c r="AO7" s="821"/>
      <c r="AP7" s="821">
        <v>39285</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t="s">
        <v>389</v>
      </c>
      <c r="C8" s="802"/>
      <c r="D8" s="802"/>
      <c r="E8" s="802"/>
      <c r="F8" s="802"/>
      <c r="G8" s="802"/>
      <c r="H8" s="802"/>
      <c r="I8" s="802"/>
      <c r="J8" s="802"/>
      <c r="K8" s="802"/>
      <c r="L8" s="802"/>
      <c r="M8" s="802"/>
      <c r="N8" s="802"/>
      <c r="O8" s="802"/>
      <c r="P8" s="803"/>
      <c r="Q8" s="804">
        <v>52</v>
      </c>
      <c r="R8" s="805"/>
      <c r="S8" s="805"/>
      <c r="T8" s="805"/>
      <c r="U8" s="805"/>
      <c r="V8" s="805">
        <v>7</v>
      </c>
      <c r="W8" s="805"/>
      <c r="X8" s="805"/>
      <c r="Y8" s="805"/>
      <c r="Z8" s="805"/>
      <c r="AA8" s="805">
        <v>45</v>
      </c>
      <c r="AB8" s="805"/>
      <c r="AC8" s="805"/>
      <c r="AD8" s="805"/>
      <c r="AE8" s="806"/>
      <c r="AF8" s="807">
        <v>45</v>
      </c>
      <c r="AG8" s="808"/>
      <c r="AH8" s="808"/>
      <c r="AI8" s="808"/>
      <c r="AJ8" s="809"/>
      <c r="AK8" s="810" t="s">
        <v>579</v>
      </c>
      <c r="AL8" s="811"/>
      <c r="AM8" s="811"/>
      <c r="AN8" s="811"/>
      <c r="AO8" s="811"/>
      <c r="AP8" s="811" t="s">
        <v>579</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t="s">
        <v>390</v>
      </c>
      <c r="C9" s="802"/>
      <c r="D9" s="802"/>
      <c r="E9" s="802"/>
      <c r="F9" s="802"/>
      <c r="G9" s="802"/>
      <c r="H9" s="802"/>
      <c r="I9" s="802"/>
      <c r="J9" s="802"/>
      <c r="K9" s="802"/>
      <c r="L9" s="802"/>
      <c r="M9" s="802"/>
      <c r="N9" s="802"/>
      <c r="O9" s="802"/>
      <c r="P9" s="803"/>
      <c r="Q9" s="804">
        <v>347</v>
      </c>
      <c r="R9" s="805"/>
      <c r="S9" s="805"/>
      <c r="T9" s="805"/>
      <c r="U9" s="805"/>
      <c r="V9" s="805">
        <v>347</v>
      </c>
      <c r="W9" s="805"/>
      <c r="X9" s="805"/>
      <c r="Y9" s="805"/>
      <c r="Z9" s="805"/>
      <c r="AA9" s="805" t="s">
        <v>579</v>
      </c>
      <c r="AB9" s="805"/>
      <c r="AC9" s="805"/>
      <c r="AD9" s="805"/>
      <c r="AE9" s="806"/>
      <c r="AF9" s="807" t="s">
        <v>391</v>
      </c>
      <c r="AG9" s="808"/>
      <c r="AH9" s="808"/>
      <c r="AI9" s="808"/>
      <c r="AJ9" s="809"/>
      <c r="AK9" s="810">
        <v>4</v>
      </c>
      <c r="AL9" s="811"/>
      <c r="AM9" s="811"/>
      <c r="AN9" s="811"/>
      <c r="AO9" s="811"/>
      <c r="AP9" s="811">
        <v>144</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392</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393</v>
      </c>
      <c r="B23" s="836" t="s">
        <v>394</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223</v>
      </c>
      <c r="AG23" s="840"/>
      <c r="AH23" s="840"/>
      <c r="AI23" s="840"/>
      <c r="AJ23" s="843"/>
      <c r="AK23" s="844"/>
      <c r="AL23" s="845"/>
      <c r="AM23" s="845"/>
      <c r="AN23" s="845"/>
      <c r="AO23" s="845"/>
      <c r="AP23" s="840"/>
      <c r="AQ23" s="840"/>
      <c r="AR23" s="840"/>
      <c r="AS23" s="840"/>
      <c r="AT23" s="840"/>
      <c r="AU23" s="846"/>
      <c r="AV23" s="846"/>
      <c r="AW23" s="846"/>
      <c r="AX23" s="846"/>
      <c r="AY23" s="847"/>
      <c r="AZ23" s="855" t="s">
        <v>130</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405</v>
      </c>
      <c r="C28" s="778"/>
      <c r="D28" s="778"/>
      <c r="E28" s="778"/>
      <c r="F28" s="778"/>
      <c r="G28" s="778"/>
      <c r="H28" s="778"/>
      <c r="I28" s="778"/>
      <c r="J28" s="778"/>
      <c r="K28" s="778"/>
      <c r="L28" s="778"/>
      <c r="M28" s="778"/>
      <c r="N28" s="778"/>
      <c r="O28" s="778"/>
      <c r="P28" s="779"/>
      <c r="Q28" s="868">
        <v>9258</v>
      </c>
      <c r="R28" s="869"/>
      <c r="S28" s="869"/>
      <c r="T28" s="869"/>
      <c r="U28" s="869"/>
      <c r="V28" s="869">
        <v>8765</v>
      </c>
      <c r="W28" s="869"/>
      <c r="X28" s="869"/>
      <c r="Y28" s="869"/>
      <c r="Z28" s="869"/>
      <c r="AA28" s="869">
        <v>493</v>
      </c>
      <c r="AB28" s="869"/>
      <c r="AC28" s="869"/>
      <c r="AD28" s="869"/>
      <c r="AE28" s="870"/>
      <c r="AF28" s="871">
        <v>493</v>
      </c>
      <c r="AG28" s="869"/>
      <c r="AH28" s="869"/>
      <c r="AI28" s="869"/>
      <c r="AJ28" s="872"/>
      <c r="AK28" s="873">
        <v>759</v>
      </c>
      <c r="AL28" s="864"/>
      <c r="AM28" s="864"/>
      <c r="AN28" s="864"/>
      <c r="AO28" s="864"/>
      <c r="AP28" s="864" t="s">
        <v>579</v>
      </c>
      <c r="AQ28" s="864"/>
      <c r="AR28" s="864"/>
      <c r="AS28" s="864"/>
      <c r="AT28" s="864"/>
      <c r="AU28" s="864" t="s">
        <v>579</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406</v>
      </c>
      <c r="C29" s="802"/>
      <c r="D29" s="802"/>
      <c r="E29" s="802"/>
      <c r="F29" s="802"/>
      <c r="G29" s="802"/>
      <c r="H29" s="802"/>
      <c r="I29" s="802"/>
      <c r="J29" s="802"/>
      <c r="K29" s="802"/>
      <c r="L29" s="802"/>
      <c r="M29" s="802"/>
      <c r="N29" s="802"/>
      <c r="O29" s="802"/>
      <c r="P29" s="803"/>
      <c r="Q29" s="804">
        <v>8083</v>
      </c>
      <c r="R29" s="805"/>
      <c r="S29" s="805"/>
      <c r="T29" s="805"/>
      <c r="U29" s="805"/>
      <c r="V29" s="805">
        <v>8082</v>
      </c>
      <c r="W29" s="805"/>
      <c r="X29" s="805"/>
      <c r="Y29" s="805"/>
      <c r="Z29" s="805"/>
      <c r="AA29" s="805">
        <v>0</v>
      </c>
      <c r="AB29" s="805"/>
      <c r="AC29" s="805"/>
      <c r="AD29" s="805"/>
      <c r="AE29" s="806"/>
      <c r="AF29" s="807">
        <v>0</v>
      </c>
      <c r="AG29" s="808"/>
      <c r="AH29" s="808"/>
      <c r="AI29" s="808"/>
      <c r="AJ29" s="809"/>
      <c r="AK29" s="876">
        <v>1219</v>
      </c>
      <c r="AL29" s="877"/>
      <c r="AM29" s="877"/>
      <c r="AN29" s="877"/>
      <c r="AO29" s="877"/>
      <c r="AP29" s="877" t="s">
        <v>579</v>
      </c>
      <c r="AQ29" s="877"/>
      <c r="AR29" s="877"/>
      <c r="AS29" s="877"/>
      <c r="AT29" s="877"/>
      <c r="AU29" s="877" t="s">
        <v>579</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407</v>
      </c>
      <c r="C30" s="802"/>
      <c r="D30" s="802"/>
      <c r="E30" s="802"/>
      <c r="F30" s="802"/>
      <c r="G30" s="802"/>
      <c r="H30" s="802"/>
      <c r="I30" s="802"/>
      <c r="J30" s="802"/>
      <c r="K30" s="802"/>
      <c r="L30" s="802"/>
      <c r="M30" s="802"/>
      <c r="N30" s="802"/>
      <c r="O30" s="802"/>
      <c r="P30" s="803"/>
      <c r="Q30" s="804">
        <v>37</v>
      </c>
      <c r="R30" s="805"/>
      <c r="S30" s="805"/>
      <c r="T30" s="805"/>
      <c r="U30" s="805"/>
      <c r="V30" s="805">
        <v>22</v>
      </c>
      <c r="W30" s="805"/>
      <c r="X30" s="805"/>
      <c r="Y30" s="805"/>
      <c r="Z30" s="805"/>
      <c r="AA30" s="805">
        <v>16</v>
      </c>
      <c r="AB30" s="805"/>
      <c r="AC30" s="805"/>
      <c r="AD30" s="805"/>
      <c r="AE30" s="806"/>
      <c r="AF30" s="807">
        <v>16</v>
      </c>
      <c r="AG30" s="808"/>
      <c r="AH30" s="808"/>
      <c r="AI30" s="808"/>
      <c r="AJ30" s="809"/>
      <c r="AK30" s="876" t="s">
        <v>579</v>
      </c>
      <c r="AL30" s="877"/>
      <c r="AM30" s="877"/>
      <c r="AN30" s="877"/>
      <c r="AO30" s="877"/>
      <c r="AP30" s="877" t="s">
        <v>579</v>
      </c>
      <c r="AQ30" s="877"/>
      <c r="AR30" s="877"/>
      <c r="AS30" s="877"/>
      <c r="AT30" s="877"/>
      <c r="AU30" s="877" t="s">
        <v>579</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408</v>
      </c>
      <c r="C31" s="802"/>
      <c r="D31" s="802"/>
      <c r="E31" s="802"/>
      <c r="F31" s="802"/>
      <c r="G31" s="802"/>
      <c r="H31" s="802"/>
      <c r="I31" s="802"/>
      <c r="J31" s="802"/>
      <c r="K31" s="802"/>
      <c r="L31" s="802"/>
      <c r="M31" s="802"/>
      <c r="N31" s="802"/>
      <c r="O31" s="802"/>
      <c r="P31" s="803"/>
      <c r="Q31" s="804">
        <v>1341</v>
      </c>
      <c r="R31" s="805"/>
      <c r="S31" s="805"/>
      <c r="T31" s="805"/>
      <c r="U31" s="805"/>
      <c r="V31" s="805">
        <v>1339</v>
      </c>
      <c r="W31" s="805"/>
      <c r="X31" s="805"/>
      <c r="Y31" s="805"/>
      <c r="Z31" s="805"/>
      <c r="AA31" s="805">
        <v>2</v>
      </c>
      <c r="AB31" s="805"/>
      <c r="AC31" s="805"/>
      <c r="AD31" s="805"/>
      <c r="AE31" s="806"/>
      <c r="AF31" s="807">
        <v>2</v>
      </c>
      <c r="AG31" s="808"/>
      <c r="AH31" s="808"/>
      <c r="AI31" s="808"/>
      <c r="AJ31" s="809"/>
      <c r="AK31" s="876">
        <v>269</v>
      </c>
      <c r="AL31" s="877"/>
      <c r="AM31" s="877"/>
      <c r="AN31" s="877"/>
      <c r="AO31" s="877"/>
      <c r="AP31" s="877" t="s">
        <v>579</v>
      </c>
      <c r="AQ31" s="877"/>
      <c r="AR31" s="877"/>
      <c r="AS31" s="877"/>
      <c r="AT31" s="877"/>
      <c r="AU31" s="877" t="s">
        <v>579</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409</v>
      </c>
      <c r="C32" s="802"/>
      <c r="D32" s="802"/>
      <c r="E32" s="802"/>
      <c r="F32" s="802"/>
      <c r="G32" s="802"/>
      <c r="H32" s="802"/>
      <c r="I32" s="802"/>
      <c r="J32" s="802"/>
      <c r="K32" s="802"/>
      <c r="L32" s="802"/>
      <c r="M32" s="802"/>
      <c r="N32" s="802"/>
      <c r="O32" s="802"/>
      <c r="P32" s="803"/>
      <c r="Q32" s="804">
        <v>2108</v>
      </c>
      <c r="R32" s="805"/>
      <c r="S32" s="805"/>
      <c r="T32" s="805"/>
      <c r="U32" s="805"/>
      <c r="V32" s="805">
        <v>1777</v>
      </c>
      <c r="W32" s="805"/>
      <c r="X32" s="805"/>
      <c r="Y32" s="805"/>
      <c r="Z32" s="805"/>
      <c r="AA32" s="805">
        <v>331</v>
      </c>
      <c r="AB32" s="805"/>
      <c r="AC32" s="805"/>
      <c r="AD32" s="805"/>
      <c r="AE32" s="806"/>
      <c r="AF32" s="807">
        <v>8067</v>
      </c>
      <c r="AG32" s="808"/>
      <c r="AH32" s="808"/>
      <c r="AI32" s="808"/>
      <c r="AJ32" s="809"/>
      <c r="AK32" s="876" t="s">
        <v>579</v>
      </c>
      <c r="AL32" s="877"/>
      <c r="AM32" s="877"/>
      <c r="AN32" s="877"/>
      <c r="AO32" s="877"/>
      <c r="AP32" s="877">
        <v>25</v>
      </c>
      <c r="AQ32" s="877"/>
      <c r="AR32" s="877"/>
      <c r="AS32" s="877"/>
      <c r="AT32" s="877"/>
      <c r="AU32" s="877" t="s">
        <v>579</v>
      </c>
      <c r="AV32" s="877"/>
      <c r="AW32" s="877"/>
      <c r="AX32" s="877"/>
      <c r="AY32" s="877"/>
      <c r="AZ32" s="878"/>
      <c r="BA32" s="878"/>
      <c r="BB32" s="878"/>
      <c r="BC32" s="878"/>
      <c r="BD32" s="878"/>
      <c r="BE32" s="874" t="s">
        <v>410</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411</v>
      </c>
      <c r="C33" s="802"/>
      <c r="D33" s="802"/>
      <c r="E33" s="802"/>
      <c r="F33" s="802"/>
      <c r="G33" s="802"/>
      <c r="H33" s="802"/>
      <c r="I33" s="802"/>
      <c r="J33" s="802"/>
      <c r="K33" s="802"/>
      <c r="L33" s="802"/>
      <c r="M33" s="802"/>
      <c r="N33" s="802"/>
      <c r="O33" s="802"/>
      <c r="P33" s="803"/>
      <c r="Q33" s="804">
        <v>2450</v>
      </c>
      <c r="R33" s="805"/>
      <c r="S33" s="805"/>
      <c r="T33" s="805"/>
      <c r="U33" s="805"/>
      <c r="V33" s="805">
        <v>2343</v>
      </c>
      <c r="W33" s="805"/>
      <c r="X33" s="805"/>
      <c r="Y33" s="805"/>
      <c r="Z33" s="805"/>
      <c r="AA33" s="805">
        <v>106</v>
      </c>
      <c r="AB33" s="805"/>
      <c r="AC33" s="805"/>
      <c r="AD33" s="805"/>
      <c r="AE33" s="806"/>
      <c r="AF33" s="807">
        <v>1070</v>
      </c>
      <c r="AG33" s="808"/>
      <c r="AH33" s="808"/>
      <c r="AI33" s="808"/>
      <c r="AJ33" s="809"/>
      <c r="AK33" s="876">
        <v>505</v>
      </c>
      <c r="AL33" s="877"/>
      <c r="AM33" s="877"/>
      <c r="AN33" s="877"/>
      <c r="AO33" s="877"/>
      <c r="AP33" s="877">
        <v>16075</v>
      </c>
      <c r="AQ33" s="877"/>
      <c r="AR33" s="877"/>
      <c r="AS33" s="877"/>
      <c r="AT33" s="877"/>
      <c r="AU33" s="877">
        <v>4980</v>
      </c>
      <c r="AV33" s="877"/>
      <c r="AW33" s="877"/>
      <c r="AX33" s="877"/>
      <c r="AY33" s="877"/>
      <c r="AZ33" s="878"/>
      <c r="BA33" s="878"/>
      <c r="BB33" s="878"/>
      <c r="BC33" s="878"/>
      <c r="BD33" s="878"/>
      <c r="BE33" s="874" t="s">
        <v>410</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412</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393</v>
      </c>
      <c r="B63" s="836" t="s">
        <v>413</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9649</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130</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415</v>
      </c>
      <c r="B66" s="787"/>
      <c r="C66" s="787"/>
      <c r="D66" s="787"/>
      <c r="E66" s="787"/>
      <c r="F66" s="787"/>
      <c r="G66" s="787"/>
      <c r="H66" s="787"/>
      <c r="I66" s="787"/>
      <c r="J66" s="787"/>
      <c r="K66" s="787"/>
      <c r="L66" s="787"/>
      <c r="M66" s="787"/>
      <c r="N66" s="787"/>
      <c r="O66" s="787"/>
      <c r="P66" s="788"/>
      <c r="Q66" s="763" t="s">
        <v>416</v>
      </c>
      <c r="R66" s="764"/>
      <c r="S66" s="764"/>
      <c r="T66" s="764"/>
      <c r="U66" s="765"/>
      <c r="V66" s="763" t="s">
        <v>398</v>
      </c>
      <c r="W66" s="764"/>
      <c r="X66" s="764"/>
      <c r="Y66" s="764"/>
      <c r="Z66" s="765"/>
      <c r="AA66" s="763" t="s">
        <v>417</v>
      </c>
      <c r="AB66" s="764"/>
      <c r="AC66" s="764"/>
      <c r="AD66" s="764"/>
      <c r="AE66" s="765"/>
      <c r="AF66" s="898" t="s">
        <v>418</v>
      </c>
      <c r="AG66" s="859"/>
      <c r="AH66" s="859"/>
      <c r="AI66" s="859"/>
      <c r="AJ66" s="899"/>
      <c r="AK66" s="763" t="s">
        <v>419</v>
      </c>
      <c r="AL66" s="787"/>
      <c r="AM66" s="787"/>
      <c r="AN66" s="787"/>
      <c r="AO66" s="788"/>
      <c r="AP66" s="763" t="s">
        <v>420</v>
      </c>
      <c r="AQ66" s="764"/>
      <c r="AR66" s="764"/>
      <c r="AS66" s="764"/>
      <c r="AT66" s="765"/>
      <c r="AU66" s="763" t="s">
        <v>421</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580</v>
      </c>
      <c r="C68" s="916"/>
      <c r="D68" s="916"/>
      <c r="E68" s="916"/>
      <c r="F68" s="916"/>
      <c r="G68" s="916"/>
      <c r="H68" s="916"/>
      <c r="I68" s="916"/>
      <c r="J68" s="916"/>
      <c r="K68" s="916"/>
      <c r="L68" s="916"/>
      <c r="M68" s="916"/>
      <c r="N68" s="916"/>
      <c r="O68" s="916"/>
      <c r="P68" s="917"/>
      <c r="Q68" s="918">
        <v>4724</v>
      </c>
      <c r="R68" s="912"/>
      <c r="S68" s="912"/>
      <c r="T68" s="912"/>
      <c r="U68" s="912"/>
      <c r="V68" s="912">
        <v>4670</v>
      </c>
      <c r="W68" s="912"/>
      <c r="X68" s="912"/>
      <c r="Y68" s="912"/>
      <c r="Z68" s="912"/>
      <c r="AA68" s="912">
        <v>54</v>
      </c>
      <c r="AB68" s="912"/>
      <c r="AC68" s="912"/>
      <c r="AD68" s="912"/>
      <c r="AE68" s="912"/>
      <c r="AF68" s="912">
        <v>16</v>
      </c>
      <c r="AG68" s="912"/>
      <c r="AH68" s="912"/>
      <c r="AI68" s="912"/>
      <c r="AJ68" s="912"/>
      <c r="AK68" s="912">
        <v>38</v>
      </c>
      <c r="AL68" s="912"/>
      <c r="AM68" s="912"/>
      <c r="AN68" s="912"/>
      <c r="AO68" s="912"/>
      <c r="AP68" s="912" t="s">
        <v>579</v>
      </c>
      <c r="AQ68" s="912"/>
      <c r="AR68" s="912"/>
      <c r="AS68" s="912"/>
      <c r="AT68" s="912"/>
      <c r="AU68" s="912" t="s">
        <v>579</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581</v>
      </c>
      <c r="C69" s="920"/>
      <c r="D69" s="920"/>
      <c r="E69" s="920"/>
      <c r="F69" s="920"/>
      <c r="G69" s="920"/>
      <c r="H69" s="920"/>
      <c r="I69" s="920"/>
      <c r="J69" s="920"/>
      <c r="K69" s="920"/>
      <c r="L69" s="920"/>
      <c r="M69" s="920"/>
      <c r="N69" s="920"/>
      <c r="O69" s="920"/>
      <c r="P69" s="921"/>
      <c r="Q69" s="922">
        <v>167</v>
      </c>
      <c r="R69" s="877"/>
      <c r="S69" s="877"/>
      <c r="T69" s="877"/>
      <c r="U69" s="877"/>
      <c r="V69" s="877">
        <v>167</v>
      </c>
      <c r="W69" s="877"/>
      <c r="X69" s="877"/>
      <c r="Y69" s="877"/>
      <c r="Z69" s="877"/>
      <c r="AA69" s="877">
        <v>0</v>
      </c>
      <c r="AB69" s="877"/>
      <c r="AC69" s="877"/>
      <c r="AD69" s="877"/>
      <c r="AE69" s="877"/>
      <c r="AF69" s="877">
        <v>0</v>
      </c>
      <c r="AG69" s="877"/>
      <c r="AH69" s="877"/>
      <c r="AI69" s="877"/>
      <c r="AJ69" s="877"/>
      <c r="AK69" s="877">
        <v>2</v>
      </c>
      <c r="AL69" s="877"/>
      <c r="AM69" s="877"/>
      <c r="AN69" s="877"/>
      <c r="AO69" s="877"/>
      <c r="AP69" s="877" t="s">
        <v>579</v>
      </c>
      <c r="AQ69" s="877"/>
      <c r="AR69" s="877"/>
      <c r="AS69" s="877"/>
      <c r="AT69" s="877"/>
      <c r="AU69" s="877" t="s">
        <v>579</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582</v>
      </c>
      <c r="C70" s="920"/>
      <c r="D70" s="920"/>
      <c r="E70" s="920"/>
      <c r="F70" s="920"/>
      <c r="G70" s="920"/>
      <c r="H70" s="920"/>
      <c r="I70" s="920"/>
      <c r="J70" s="920"/>
      <c r="K70" s="920"/>
      <c r="L70" s="920"/>
      <c r="M70" s="920"/>
      <c r="N70" s="920"/>
      <c r="O70" s="920"/>
      <c r="P70" s="921"/>
      <c r="Q70" s="922">
        <v>131</v>
      </c>
      <c r="R70" s="877"/>
      <c r="S70" s="877"/>
      <c r="T70" s="877"/>
      <c r="U70" s="877"/>
      <c r="V70" s="877">
        <v>95</v>
      </c>
      <c r="W70" s="877"/>
      <c r="X70" s="877"/>
      <c r="Y70" s="877"/>
      <c r="Z70" s="877"/>
      <c r="AA70" s="877">
        <v>36</v>
      </c>
      <c r="AB70" s="877"/>
      <c r="AC70" s="877"/>
      <c r="AD70" s="877"/>
      <c r="AE70" s="877"/>
      <c r="AF70" s="877">
        <v>36</v>
      </c>
      <c r="AG70" s="877"/>
      <c r="AH70" s="877"/>
      <c r="AI70" s="877"/>
      <c r="AJ70" s="877"/>
      <c r="AK70" s="877" t="s">
        <v>579</v>
      </c>
      <c r="AL70" s="877"/>
      <c r="AM70" s="877"/>
      <c r="AN70" s="877"/>
      <c r="AO70" s="877"/>
      <c r="AP70" s="877" t="s">
        <v>579</v>
      </c>
      <c r="AQ70" s="877"/>
      <c r="AR70" s="877"/>
      <c r="AS70" s="877"/>
      <c r="AT70" s="877"/>
      <c r="AU70" s="877" t="s">
        <v>579</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583</v>
      </c>
      <c r="C71" s="920"/>
      <c r="D71" s="920"/>
      <c r="E71" s="920"/>
      <c r="F71" s="920"/>
      <c r="G71" s="920"/>
      <c r="H71" s="920"/>
      <c r="I71" s="920"/>
      <c r="J71" s="920"/>
      <c r="K71" s="920"/>
      <c r="L71" s="920"/>
      <c r="M71" s="920"/>
      <c r="N71" s="920"/>
      <c r="O71" s="920"/>
      <c r="P71" s="921"/>
      <c r="Q71" s="922">
        <v>13584</v>
      </c>
      <c r="R71" s="877"/>
      <c r="S71" s="877"/>
      <c r="T71" s="877"/>
      <c r="U71" s="877"/>
      <c r="V71" s="877">
        <v>13134</v>
      </c>
      <c r="W71" s="877"/>
      <c r="X71" s="877"/>
      <c r="Y71" s="877"/>
      <c r="Z71" s="877"/>
      <c r="AA71" s="877">
        <v>450</v>
      </c>
      <c r="AB71" s="877"/>
      <c r="AC71" s="877"/>
      <c r="AD71" s="877"/>
      <c r="AE71" s="877"/>
      <c r="AF71" s="877">
        <v>447</v>
      </c>
      <c r="AG71" s="877"/>
      <c r="AH71" s="877"/>
      <c r="AI71" s="877"/>
      <c r="AJ71" s="877"/>
      <c r="AK71" s="877">
        <v>156</v>
      </c>
      <c r="AL71" s="877"/>
      <c r="AM71" s="877"/>
      <c r="AN71" s="877"/>
      <c r="AO71" s="877"/>
      <c r="AP71" s="877" t="s">
        <v>579</v>
      </c>
      <c r="AQ71" s="877"/>
      <c r="AR71" s="877"/>
      <c r="AS71" s="877"/>
      <c r="AT71" s="877"/>
      <c r="AU71" s="877" t="s">
        <v>579</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393</v>
      </c>
      <c r="B88" s="836" t="s">
        <v>422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36" t="s">
        <v>423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431</v>
      </c>
      <c r="AB109" s="941"/>
      <c r="AC109" s="941"/>
      <c r="AD109" s="941"/>
      <c r="AE109" s="942"/>
      <c r="AF109" s="940" t="s">
        <v>308</v>
      </c>
      <c r="AG109" s="941"/>
      <c r="AH109" s="941"/>
      <c r="AI109" s="941"/>
      <c r="AJ109" s="942"/>
      <c r="AK109" s="940" t="s">
        <v>307</v>
      </c>
      <c r="AL109" s="941"/>
      <c r="AM109" s="941"/>
      <c r="AN109" s="941"/>
      <c r="AO109" s="942"/>
      <c r="AP109" s="940" t="s">
        <v>432</v>
      </c>
      <c r="AQ109" s="941"/>
      <c r="AR109" s="941"/>
      <c r="AS109" s="941"/>
      <c r="AT109" s="943"/>
      <c r="AU109" s="960" t="s">
        <v>430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431</v>
      </c>
      <c r="BR109" s="941"/>
      <c r="BS109" s="941"/>
      <c r="BT109" s="941"/>
      <c r="BU109" s="942"/>
      <c r="BV109" s="940" t="s">
        <v>308</v>
      </c>
      <c r="BW109" s="941"/>
      <c r="BX109" s="941"/>
      <c r="BY109" s="941"/>
      <c r="BZ109" s="942"/>
      <c r="CA109" s="940" t="s">
        <v>307</v>
      </c>
      <c r="CB109" s="941"/>
      <c r="CC109" s="941"/>
      <c r="CD109" s="941"/>
      <c r="CE109" s="942"/>
      <c r="CF109" s="961" t="s">
        <v>432</v>
      </c>
      <c r="CG109" s="961"/>
      <c r="CH109" s="961"/>
      <c r="CI109" s="961"/>
      <c r="CJ109" s="961"/>
      <c r="CK109" s="940" t="s">
        <v>433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431</v>
      </c>
      <c r="DH109" s="941"/>
      <c r="DI109" s="941"/>
      <c r="DJ109" s="941"/>
      <c r="DK109" s="942"/>
      <c r="DL109" s="940" t="s">
        <v>308</v>
      </c>
      <c r="DM109" s="941"/>
      <c r="DN109" s="941"/>
      <c r="DO109" s="941"/>
      <c r="DP109" s="942"/>
      <c r="DQ109" s="940" t="s">
        <v>307</v>
      </c>
      <c r="DR109" s="941"/>
      <c r="DS109" s="941"/>
      <c r="DT109" s="941"/>
      <c r="DU109" s="942"/>
      <c r="DV109" s="940" t="s">
        <v>432</v>
      </c>
      <c r="DW109" s="941"/>
      <c r="DX109" s="941"/>
      <c r="DY109" s="941"/>
      <c r="DZ109" s="943"/>
    </row>
    <row r="110" spans="1:131" s="247" customFormat="1" ht="26.25" customHeight="1" x14ac:dyDescent="0.15">
      <c r="A110" s="944" t="s">
        <v>434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4533296</v>
      </c>
      <c r="AB110" s="948"/>
      <c r="AC110" s="948"/>
      <c r="AD110" s="948"/>
      <c r="AE110" s="949"/>
      <c r="AF110" s="950">
        <v>4437806</v>
      </c>
      <c r="AG110" s="948"/>
      <c r="AH110" s="948"/>
      <c r="AI110" s="948"/>
      <c r="AJ110" s="949"/>
      <c r="AK110" s="950">
        <v>4191343</v>
      </c>
      <c r="AL110" s="948"/>
      <c r="AM110" s="948"/>
      <c r="AN110" s="948"/>
      <c r="AO110" s="949"/>
      <c r="AP110" s="951">
        <v>25.8</v>
      </c>
      <c r="AQ110" s="952"/>
      <c r="AR110" s="952"/>
      <c r="AS110" s="952"/>
      <c r="AT110" s="953"/>
      <c r="AU110" s="954" t="s">
        <v>73</v>
      </c>
      <c r="AV110" s="955"/>
      <c r="AW110" s="955"/>
      <c r="AX110" s="955"/>
      <c r="AY110" s="955"/>
      <c r="AZ110" s="996" t="s">
        <v>435</v>
      </c>
      <c r="BA110" s="945"/>
      <c r="BB110" s="945"/>
      <c r="BC110" s="945"/>
      <c r="BD110" s="945"/>
      <c r="BE110" s="945"/>
      <c r="BF110" s="945"/>
      <c r="BG110" s="945"/>
      <c r="BH110" s="945"/>
      <c r="BI110" s="945"/>
      <c r="BJ110" s="945"/>
      <c r="BK110" s="945"/>
      <c r="BL110" s="945"/>
      <c r="BM110" s="945"/>
      <c r="BN110" s="945"/>
      <c r="BO110" s="945"/>
      <c r="BP110" s="946"/>
      <c r="BQ110" s="982">
        <v>39440987</v>
      </c>
      <c r="BR110" s="983"/>
      <c r="BS110" s="983"/>
      <c r="BT110" s="983"/>
      <c r="BU110" s="983"/>
      <c r="BV110" s="983">
        <v>37208780</v>
      </c>
      <c r="BW110" s="983"/>
      <c r="BX110" s="983"/>
      <c r="BY110" s="983"/>
      <c r="BZ110" s="983"/>
      <c r="CA110" s="983">
        <v>39428188</v>
      </c>
      <c r="CB110" s="983"/>
      <c r="CC110" s="983"/>
      <c r="CD110" s="983"/>
      <c r="CE110" s="983"/>
      <c r="CF110" s="997">
        <v>243.1</v>
      </c>
      <c r="CG110" s="998"/>
      <c r="CH110" s="998"/>
      <c r="CI110" s="998"/>
      <c r="CJ110" s="998"/>
      <c r="CK110" s="999" t="s">
        <v>436</v>
      </c>
      <c r="CL110" s="1000"/>
      <c r="CM110" s="979" t="s">
        <v>437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438</v>
      </c>
      <c r="DH110" s="983"/>
      <c r="DI110" s="983"/>
      <c r="DJ110" s="983"/>
      <c r="DK110" s="983"/>
      <c r="DL110" s="983" t="s">
        <v>439</v>
      </c>
      <c r="DM110" s="983"/>
      <c r="DN110" s="983"/>
      <c r="DO110" s="983"/>
      <c r="DP110" s="983"/>
      <c r="DQ110" s="983" t="s">
        <v>438</v>
      </c>
      <c r="DR110" s="983"/>
      <c r="DS110" s="983"/>
      <c r="DT110" s="983"/>
      <c r="DU110" s="983"/>
      <c r="DV110" s="984" t="s">
        <v>438</v>
      </c>
      <c r="DW110" s="984"/>
      <c r="DX110" s="984"/>
      <c r="DY110" s="984"/>
      <c r="DZ110" s="985"/>
    </row>
    <row r="111" spans="1:131" s="247" customFormat="1" ht="26.25" customHeight="1" x14ac:dyDescent="0.15">
      <c r="A111" s="986" t="s">
        <v>440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130</v>
      </c>
      <c r="AB111" s="990"/>
      <c r="AC111" s="990"/>
      <c r="AD111" s="990"/>
      <c r="AE111" s="991"/>
      <c r="AF111" s="992" t="s">
        <v>130</v>
      </c>
      <c r="AG111" s="990"/>
      <c r="AH111" s="990"/>
      <c r="AI111" s="990"/>
      <c r="AJ111" s="991"/>
      <c r="AK111" s="992" t="s">
        <v>438</v>
      </c>
      <c r="AL111" s="990"/>
      <c r="AM111" s="990"/>
      <c r="AN111" s="990"/>
      <c r="AO111" s="991"/>
      <c r="AP111" s="993" t="s">
        <v>130</v>
      </c>
      <c r="AQ111" s="994"/>
      <c r="AR111" s="994"/>
      <c r="AS111" s="994"/>
      <c r="AT111" s="995"/>
      <c r="AU111" s="956"/>
      <c r="AV111" s="957"/>
      <c r="AW111" s="957"/>
      <c r="AX111" s="957"/>
      <c r="AY111" s="957"/>
      <c r="AZ111" s="1005" t="s">
        <v>441</v>
      </c>
      <c r="BA111" s="1006"/>
      <c r="BB111" s="1006"/>
      <c r="BC111" s="1006"/>
      <c r="BD111" s="1006"/>
      <c r="BE111" s="1006"/>
      <c r="BF111" s="1006"/>
      <c r="BG111" s="1006"/>
      <c r="BH111" s="1006"/>
      <c r="BI111" s="1006"/>
      <c r="BJ111" s="1006"/>
      <c r="BK111" s="1006"/>
      <c r="BL111" s="1006"/>
      <c r="BM111" s="1006"/>
      <c r="BN111" s="1006"/>
      <c r="BO111" s="1006"/>
      <c r="BP111" s="1007"/>
      <c r="BQ111" s="975" t="s">
        <v>439</v>
      </c>
      <c r="BR111" s="976"/>
      <c r="BS111" s="976"/>
      <c r="BT111" s="976"/>
      <c r="BU111" s="976"/>
      <c r="BV111" s="976" t="s">
        <v>439</v>
      </c>
      <c r="BW111" s="976"/>
      <c r="BX111" s="976"/>
      <c r="BY111" s="976"/>
      <c r="BZ111" s="976"/>
      <c r="CA111" s="976" t="s">
        <v>439</v>
      </c>
      <c r="CB111" s="976"/>
      <c r="CC111" s="976"/>
      <c r="CD111" s="976"/>
      <c r="CE111" s="976"/>
      <c r="CF111" s="970" t="s">
        <v>439</v>
      </c>
      <c r="CG111" s="971"/>
      <c r="CH111" s="971"/>
      <c r="CI111" s="971"/>
      <c r="CJ111" s="971"/>
      <c r="CK111" s="1001"/>
      <c r="CL111" s="1002"/>
      <c r="CM111" s="972" t="s">
        <v>442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439</v>
      </c>
      <c r="DH111" s="976"/>
      <c r="DI111" s="976"/>
      <c r="DJ111" s="976"/>
      <c r="DK111" s="976"/>
      <c r="DL111" s="976" t="s">
        <v>439</v>
      </c>
      <c r="DM111" s="976"/>
      <c r="DN111" s="976"/>
      <c r="DO111" s="976"/>
      <c r="DP111" s="976"/>
      <c r="DQ111" s="976" t="s">
        <v>439</v>
      </c>
      <c r="DR111" s="976"/>
      <c r="DS111" s="976"/>
      <c r="DT111" s="976"/>
      <c r="DU111" s="976"/>
      <c r="DV111" s="977" t="s">
        <v>439</v>
      </c>
      <c r="DW111" s="977"/>
      <c r="DX111" s="977"/>
      <c r="DY111" s="977"/>
      <c r="DZ111" s="978"/>
    </row>
    <row r="112" spans="1:131" s="247" customFormat="1" ht="26.25" customHeight="1" x14ac:dyDescent="0.15">
      <c r="A112" s="1008" t="s">
        <v>443</v>
      </c>
      <c r="B112" s="1009"/>
      <c r="C112" s="1006" t="s">
        <v>444</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130</v>
      </c>
      <c r="AB112" s="1015"/>
      <c r="AC112" s="1015"/>
      <c r="AD112" s="1015"/>
      <c r="AE112" s="1016"/>
      <c r="AF112" s="1017" t="s">
        <v>130</v>
      </c>
      <c r="AG112" s="1015"/>
      <c r="AH112" s="1015"/>
      <c r="AI112" s="1015"/>
      <c r="AJ112" s="1016"/>
      <c r="AK112" s="1017" t="s">
        <v>445</v>
      </c>
      <c r="AL112" s="1015"/>
      <c r="AM112" s="1015"/>
      <c r="AN112" s="1015"/>
      <c r="AO112" s="1016"/>
      <c r="AP112" s="1018" t="s">
        <v>446</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5498778</v>
      </c>
      <c r="BR112" s="976"/>
      <c r="BS112" s="976"/>
      <c r="BT112" s="976"/>
      <c r="BU112" s="976"/>
      <c r="BV112" s="976">
        <v>5355787</v>
      </c>
      <c r="BW112" s="976"/>
      <c r="BX112" s="976"/>
      <c r="BY112" s="976"/>
      <c r="BZ112" s="976"/>
      <c r="CA112" s="976">
        <v>4980411</v>
      </c>
      <c r="CB112" s="976"/>
      <c r="CC112" s="976"/>
      <c r="CD112" s="976"/>
      <c r="CE112" s="976"/>
      <c r="CF112" s="970">
        <v>30.7</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449</v>
      </c>
      <c r="DH112" s="976"/>
      <c r="DI112" s="976"/>
      <c r="DJ112" s="976"/>
      <c r="DK112" s="976"/>
      <c r="DL112" s="976" t="s">
        <v>130</v>
      </c>
      <c r="DM112" s="976"/>
      <c r="DN112" s="976"/>
      <c r="DO112" s="976"/>
      <c r="DP112" s="976"/>
      <c r="DQ112" s="976" t="s">
        <v>449</v>
      </c>
      <c r="DR112" s="976"/>
      <c r="DS112" s="976"/>
      <c r="DT112" s="976"/>
      <c r="DU112" s="976"/>
      <c r="DV112" s="977" t="s">
        <v>130</v>
      </c>
      <c r="DW112" s="977"/>
      <c r="DX112" s="977"/>
      <c r="DY112" s="977"/>
      <c r="DZ112" s="978"/>
    </row>
    <row r="113" spans="1:130" s="247" customFormat="1" ht="26.25" customHeight="1" x14ac:dyDescent="0.15">
      <c r="A113" s="1010"/>
      <c r="B113" s="1011"/>
      <c r="C113" s="1006" t="s">
        <v>450</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416756</v>
      </c>
      <c r="AB113" s="990"/>
      <c r="AC113" s="990"/>
      <c r="AD113" s="990"/>
      <c r="AE113" s="991"/>
      <c r="AF113" s="992">
        <v>411940</v>
      </c>
      <c r="AG113" s="990"/>
      <c r="AH113" s="990"/>
      <c r="AI113" s="990"/>
      <c r="AJ113" s="991"/>
      <c r="AK113" s="992">
        <v>376401</v>
      </c>
      <c r="AL113" s="990"/>
      <c r="AM113" s="990"/>
      <c r="AN113" s="990"/>
      <c r="AO113" s="991"/>
      <c r="AP113" s="993">
        <v>2.2999999999999998</v>
      </c>
      <c r="AQ113" s="994"/>
      <c r="AR113" s="994"/>
      <c r="AS113" s="994"/>
      <c r="AT113" s="995"/>
      <c r="AU113" s="956"/>
      <c r="AV113" s="957"/>
      <c r="AW113" s="957"/>
      <c r="AX113" s="957"/>
      <c r="AY113" s="957"/>
      <c r="AZ113" s="1005" t="s">
        <v>451</v>
      </c>
      <c r="BA113" s="1006"/>
      <c r="BB113" s="1006"/>
      <c r="BC113" s="1006"/>
      <c r="BD113" s="1006"/>
      <c r="BE113" s="1006"/>
      <c r="BF113" s="1006"/>
      <c r="BG113" s="1006"/>
      <c r="BH113" s="1006"/>
      <c r="BI113" s="1006"/>
      <c r="BJ113" s="1006"/>
      <c r="BK113" s="1006"/>
      <c r="BL113" s="1006"/>
      <c r="BM113" s="1006"/>
      <c r="BN113" s="1006"/>
      <c r="BO113" s="1006"/>
      <c r="BP113" s="1007"/>
      <c r="BQ113" s="975">
        <v>313338</v>
      </c>
      <c r="BR113" s="976"/>
      <c r="BS113" s="976"/>
      <c r="BT113" s="976"/>
      <c r="BU113" s="976"/>
      <c r="BV113" s="976">
        <v>292044</v>
      </c>
      <c r="BW113" s="976"/>
      <c r="BX113" s="976"/>
      <c r="BY113" s="976"/>
      <c r="BZ113" s="976"/>
      <c r="CA113" s="976">
        <v>237295</v>
      </c>
      <c r="CB113" s="976"/>
      <c r="CC113" s="976"/>
      <c r="CD113" s="976"/>
      <c r="CE113" s="976"/>
      <c r="CF113" s="970">
        <v>1.5</v>
      </c>
      <c r="CG113" s="971"/>
      <c r="CH113" s="971"/>
      <c r="CI113" s="971"/>
      <c r="CJ113" s="971"/>
      <c r="CK113" s="1001"/>
      <c r="CL113" s="1002"/>
      <c r="CM113" s="972" t="s">
        <v>452</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130</v>
      </c>
      <c r="DH113" s="1015"/>
      <c r="DI113" s="1015"/>
      <c r="DJ113" s="1015"/>
      <c r="DK113" s="1016"/>
      <c r="DL113" s="1017" t="s">
        <v>130</v>
      </c>
      <c r="DM113" s="1015"/>
      <c r="DN113" s="1015"/>
      <c r="DO113" s="1015"/>
      <c r="DP113" s="1016"/>
      <c r="DQ113" s="1017" t="s">
        <v>446</v>
      </c>
      <c r="DR113" s="1015"/>
      <c r="DS113" s="1015"/>
      <c r="DT113" s="1015"/>
      <c r="DU113" s="1016"/>
      <c r="DV113" s="1018" t="s">
        <v>449</v>
      </c>
      <c r="DW113" s="1019"/>
      <c r="DX113" s="1019"/>
      <c r="DY113" s="1019"/>
      <c r="DZ113" s="1020"/>
    </row>
    <row r="114" spans="1:130" s="247" customFormat="1" ht="26.25" customHeight="1" x14ac:dyDescent="0.15">
      <c r="A114" s="1010"/>
      <c r="B114" s="1011"/>
      <c r="C114" s="1006" t="s">
        <v>453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40165</v>
      </c>
      <c r="AB114" s="1015"/>
      <c r="AC114" s="1015"/>
      <c r="AD114" s="1015"/>
      <c r="AE114" s="1016"/>
      <c r="AF114" s="1017">
        <v>47529</v>
      </c>
      <c r="AG114" s="1015"/>
      <c r="AH114" s="1015"/>
      <c r="AI114" s="1015"/>
      <c r="AJ114" s="1016"/>
      <c r="AK114" s="1017">
        <v>51127</v>
      </c>
      <c r="AL114" s="1015"/>
      <c r="AM114" s="1015"/>
      <c r="AN114" s="1015"/>
      <c r="AO114" s="1016"/>
      <c r="AP114" s="1018">
        <v>0.3</v>
      </c>
      <c r="AQ114" s="1019"/>
      <c r="AR114" s="1019"/>
      <c r="AS114" s="1019"/>
      <c r="AT114" s="1020"/>
      <c r="AU114" s="956"/>
      <c r="AV114" s="957"/>
      <c r="AW114" s="957"/>
      <c r="AX114" s="957"/>
      <c r="AY114" s="957"/>
      <c r="AZ114" s="1005" t="s">
        <v>454</v>
      </c>
      <c r="BA114" s="1006"/>
      <c r="BB114" s="1006"/>
      <c r="BC114" s="1006"/>
      <c r="BD114" s="1006"/>
      <c r="BE114" s="1006"/>
      <c r="BF114" s="1006"/>
      <c r="BG114" s="1006"/>
      <c r="BH114" s="1006"/>
      <c r="BI114" s="1006"/>
      <c r="BJ114" s="1006"/>
      <c r="BK114" s="1006"/>
      <c r="BL114" s="1006"/>
      <c r="BM114" s="1006"/>
      <c r="BN114" s="1006"/>
      <c r="BO114" s="1006"/>
      <c r="BP114" s="1007"/>
      <c r="BQ114" s="975">
        <v>4167006</v>
      </c>
      <c r="BR114" s="976"/>
      <c r="BS114" s="976"/>
      <c r="BT114" s="976"/>
      <c r="BU114" s="976"/>
      <c r="BV114" s="976">
        <v>4159649</v>
      </c>
      <c r="BW114" s="976"/>
      <c r="BX114" s="976"/>
      <c r="BY114" s="976"/>
      <c r="BZ114" s="976"/>
      <c r="CA114" s="976">
        <v>4137043</v>
      </c>
      <c r="CB114" s="976"/>
      <c r="CC114" s="976"/>
      <c r="CD114" s="976"/>
      <c r="CE114" s="976"/>
      <c r="CF114" s="970">
        <v>25.5</v>
      </c>
      <c r="CG114" s="971"/>
      <c r="CH114" s="971"/>
      <c r="CI114" s="971"/>
      <c r="CJ114" s="971"/>
      <c r="CK114" s="1001"/>
      <c r="CL114" s="1002"/>
      <c r="CM114" s="972" t="s">
        <v>455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130</v>
      </c>
      <c r="DH114" s="1015"/>
      <c r="DI114" s="1015"/>
      <c r="DJ114" s="1015"/>
      <c r="DK114" s="1016"/>
      <c r="DL114" s="1017" t="s">
        <v>130</v>
      </c>
      <c r="DM114" s="1015"/>
      <c r="DN114" s="1015"/>
      <c r="DO114" s="1015"/>
      <c r="DP114" s="1016"/>
      <c r="DQ114" s="1017" t="s">
        <v>130</v>
      </c>
      <c r="DR114" s="1015"/>
      <c r="DS114" s="1015"/>
      <c r="DT114" s="1015"/>
      <c r="DU114" s="1016"/>
      <c r="DV114" s="1018" t="s">
        <v>130</v>
      </c>
      <c r="DW114" s="1019"/>
      <c r="DX114" s="1019"/>
      <c r="DY114" s="1019"/>
      <c r="DZ114" s="1020"/>
    </row>
    <row r="115" spans="1:130" s="247" customFormat="1" ht="26.25" customHeight="1" x14ac:dyDescent="0.15">
      <c r="A115" s="1010"/>
      <c r="B115" s="1011"/>
      <c r="C115" s="1006" t="s">
        <v>456</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130</v>
      </c>
      <c r="AB115" s="990"/>
      <c r="AC115" s="990"/>
      <c r="AD115" s="990"/>
      <c r="AE115" s="991"/>
      <c r="AF115" s="992" t="s">
        <v>130</v>
      </c>
      <c r="AG115" s="990"/>
      <c r="AH115" s="990"/>
      <c r="AI115" s="990"/>
      <c r="AJ115" s="991"/>
      <c r="AK115" s="992" t="s">
        <v>449</v>
      </c>
      <c r="AL115" s="990"/>
      <c r="AM115" s="990"/>
      <c r="AN115" s="990"/>
      <c r="AO115" s="991"/>
      <c r="AP115" s="993" t="s">
        <v>130</v>
      </c>
      <c r="AQ115" s="994"/>
      <c r="AR115" s="994"/>
      <c r="AS115" s="994"/>
      <c r="AT115" s="995"/>
      <c r="AU115" s="956"/>
      <c r="AV115" s="957"/>
      <c r="AW115" s="957"/>
      <c r="AX115" s="957"/>
      <c r="AY115" s="957"/>
      <c r="AZ115" s="1005" t="s">
        <v>457</v>
      </c>
      <c r="BA115" s="1006"/>
      <c r="BB115" s="1006"/>
      <c r="BC115" s="1006"/>
      <c r="BD115" s="1006"/>
      <c r="BE115" s="1006"/>
      <c r="BF115" s="1006"/>
      <c r="BG115" s="1006"/>
      <c r="BH115" s="1006"/>
      <c r="BI115" s="1006"/>
      <c r="BJ115" s="1006"/>
      <c r="BK115" s="1006"/>
      <c r="BL115" s="1006"/>
      <c r="BM115" s="1006"/>
      <c r="BN115" s="1006"/>
      <c r="BO115" s="1006"/>
      <c r="BP115" s="1007"/>
      <c r="BQ115" s="975">
        <v>3046</v>
      </c>
      <c r="BR115" s="976"/>
      <c r="BS115" s="976"/>
      <c r="BT115" s="976"/>
      <c r="BU115" s="976"/>
      <c r="BV115" s="976">
        <v>2525</v>
      </c>
      <c r="BW115" s="976"/>
      <c r="BX115" s="976"/>
      <c r="BY115" s="976"/>
      <c r="BZ115" s="976"/>
      <c r="CA115" s="976" t="s">
        <v>449</v>
      </c>
      <c r="CB115" s="976"/>
      <c r="CC115" s="976"/>
      <c r="CD115" s="976"/>
      <c r="CE115" s="976"/>
      <c r="CF115" s="970" t="s">
        <v>446</v>
      </c>
      <c r="CG115" s="971"/>
      <c r="CH115" s="971"/>
      <c r="CI115" s="971"/>
      <c r="CJ115" s="971"/>
      <c r="CK115" s="1001"/>
      <c r="CL115" s="1002"/>
      <c r="CM115" s="1005" t="s">
        <v>458</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130</v>
      </c>
      <c r="DH115" s="1015"/>
      <c r="DI115" s="1015"/>
      <c r="DJ115" s="1015"/>
      <c r="DK115" s="1016"/>
      <c r="DL115" s="1017" t="s">
        <v>130</v>
      </c>
      <c r="DM115" s="1015"/>
      <c r="DN115" s="1015"/>
      <c r="DO115" s="1015"/>
      <c r="DP115" s="1016"/>
      <c r="DQ115" s="1017" t="s">
        <v>130</v>
      </c>
      <c r="DR115" s="1015"/>
      <c r="DS115" s="1015"/>
      <c r="DT115" s="1015"/>
      <c r="DU115" s="1016"/>
      <c r="DV115" s="1018" t="s">
        <v>130</v>
      </c>
      <c r="DW115" s="1019"/>
      <c r="DX115" s="1019"/>
      <c r="DY115" s="1019"/>
      <c r="DZ115" s="1020"/>
    </row>
    <row r="116" spans="1:130" s="247" customFormat="1" ht="26.25" customHeight="1" x14ac:dyDescent="0.15">
      <c r="A116" s="1012"/>
      <c r="B116" s="1013"/>
      <c r="C116" s="1021" t="s">
        <v>459</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62</v>
      </c>
      <c r="AB116" s="1015"/>
      <c r="AC116" s="1015"/>
      <c r="AD116" s="1015"/>
      <c r="AE116" s="1016"/>
      <c r="AF116" s="1017">
        <v>12</v>
      </c>
      <c r="AG116" s="1015"/>
      <c r="AH116" s="1015"/>
      <c r="AI116" s="1015"/>
      <c r="AJ116" s="1016"/>
      <c r="AK116" s="1017">
        <v>122</v>
      </c>
      <c r="AL116" s="1015"/>
      <c r="AM116" s="1015"/>
      <c r="AN116" s="1015"/>
      <c r="AO116" s="1016"/>
      <c r="AP116" s="1018">
        <v>0</v>
      </c>
      <c r="AQ116" s="1019"/>
      <c r="AR116" s="1019"/>
      <c r="AS116" s="1019"/>
      <c r="AT116" s="1020"/>
      <c r="AU116" s="956"/>
      <c r="AV116" s="957"/>
      <c r="AW116" s="957"/>
      <c r="AX116" s="957"/>
      <c r="AY116" s="957"/>
      <c r="AZ116" s="1023" t="s">
        <v>460</v>
      </c>
      <c r="BA116" s="1024"/>
      <c r="BB116" s="1024"/>
      <c r="BC116" s="1024"/>
      <c r="BD116" s="1024"/>
      <c r="BE116" s="1024"/>
      <c r="BF116" s="1024"/>
      <c r="BG116" s="1024"/>
      <c r="BH116" s="1024"/>
      <c r="BI116" s="1024"/>
      <c r="BJ116" s="1024"/>
      <c r="BK116" s="1024"/>
      <c r="BL116" s="1024"/>
      <c r="BM116" s="1024"/>
      <c r="BN116" s="1024"/>
      <c r="BO116" s="1024"/>
      <c r="BP116" s="1025"/>
      <c r="BQ116" s="975" t="s">
        <v>130</v>
      </c>
      <c r="BR116" s="976"/>
      <c r="BS116" s="976"/>
      <c r="BT116" s="976"/>
      <c r="BU116" s="976"/>
      <c r="BV116" s="976" t="s">
        <v>130</v>
      </c>
      <c r="BW116" s="976"/>
      <c r="BX116" s="976"/>
      <c r="BY116" s="976"/>
      <c r="BZ116" s="976"/>
      <c r="CA116" s="976" t="s">
        <v>445</v>
      </c>
      <c r="CB116" s="976"/>
      <c r="CC116" s="976"/>
      <c r="CD116" s="976"/>
      <c r="CE116" s="976"/>
      <c r="CF116" s="970" t="s">
        <v>130</v>
      </c>
      <c r="CG116" s="971"/>
      <c r="CH116" s="971"/>
      <c r="CI116" s="971"/>
      <c r="CJ116" s="971"/>
      <c r="CK116" s="1001"/>
      <c r="CL116" s="1002"/>
      <c r="CM116" s="972" t="s">
        <v>461</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130</v>
      </c>
      <c r="DH116" s="1015"/>
      <c r="DI116" s="1015"/>
      <c r="DJ116" s="1015"/>
      <c r="DK116" s="1016"/>
      <c r="DL116" s="1017" t="s">
        <v>446</v>
      </c>
      <c r="DM116" s="1015"/>
      <c r="DN116" s="1015"/>
      <c r="DO116" s="1015"/>
      <c r="DP116" s="1016"/>
      <c r="DQ116" s="1017" t="s">
        <v>130</v>
      </c>
      <c r="DR116" s="1015"/>
      <c r="DS116" s="1015"/>
      <c r="DT116" s="1015"/>
      <c r="DU116" s="1016"/>
      <c r="DV116" s="1018" t="s">
        <v>130</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462</v>
      </c>
      <c r="Z117" s="942"/>
      <c r="AA117" s="1032">
        <v>4990279</v>
      </c>
      <c r="AB117" s="1033"/>
      <c r="AC117" s="1033"/>
      <c r="AD117" s="1033"/>
      <c r="AE117" s="1034"/>
      <c r="AF117" s="1035">
        <v>4897287</v>
      </c>
      <c r="AG117" s="1033"/>
      <c r="AH117" s="1033"/>
      <c r="AI117" s="1033"/>
      <c r="AJ117" s="1034"/>
      <c r="AK117" s="1035">
        <v>4618993</v>
      </c>
      <c r="AL117" s="1033"/>
      <c r="AM117" s="1033"/>
      <c r="AN117" s="1033"/>
      <c r="AO117" s="1034"/>
      <c r="AP117" s="1036"/>
      <c r="AQ117" s="1037"/>
      <c r="AR117" s="1037"/>
      <c r="AS117" s="1037"/>
      <c r="AT117" s="1038"/>
      <c r="AU117" s="956"/>
      <c r="AV117" s="957"/>
      <c r="AW117" s="957"/>
      <c r="AX117" s="957"/>
      <c r="AY117" s="957"/>
      <c r="AZ117" s="1023" t="s">
        <v>463</v>
      </c>
      <c r="BA117" s="1024"/>
      <c r="BB117" s="1024"/>
      <c r="BC117" s="1024"/>
      <c r="BD117" s="1024"/>
      <c r="BE117" s="1024"/>
      <c r="BF117" s="1024"/>
      <c r="BG117" s="1024"/>
      <c r="BH117" s="1024"/>
      <c r="BI117" s="1024"/>
      <c r="BJ117" s="1024"/>
      <c r="BK117" s="1024"/>
      <c r="BL117" s="1024"/>
      <c r="BM117" s="1024"/>
      <c r="BN117" s="1024"/>
      <c r="BO117" s="1024"/>
      <c r="BP117" s="1025"/>
      <c r="BQ117" s="975" t="s">
        <v>446</v>
      </c>
      <c r="BR117" s="976"/>
      <c r="BS117" s="976"/>
      <c r="BT117" s="976"/>
      <c r="BU117" s="976"/>
      <c r="BV117" s="976" t="s">
        <v>449</v>
      </c>
      <c r="BW117" s="976"/>
      <c r="BX117" s="976"/>
      <c r="BY117" s="976"/>
      <c r="BZ117" s="976"/>
      <c r="CA117" s="976" t="s">
        <v>130</v>
      </c>
      <c r="CB117" s="976"/>
      <c r="CC117" s="976"/>
      <c r="CD117" s="976"/>
      <c r="CE117" s="976"/>
      <c r="CF117" s="970" t="s">
        <v>449</v>
      </c>
      <c r="CG117" s="971"/>
      <c r="CH117" s="971"/>
      <c r="CI117" s="971"/>
      <c r="CJ117" s="971"/>
      <c r="CK117" s="1001"/>
      <c r="CL117" s="1002"/>
      <c r="CM117" s="972" t="s">
        <v>464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449</v>
      </c>
      <c r="DH117" s="1015"/>
      <c r="DI117" s="1015"/>
      <c r="DJ117" s="1015"/>
      <c r="DK117" s="1016"/>
      <c r="DL117" s="1017" t="s">
        <v>449</v>
      </c>
      <c r="DM117" s="1015"/>
      <c r="DN117" s="1015"/>
      <c r="DO117" s="1015"/>
      <c r="DP117" s="1016"/>
      <c r="DQ117" s="1017" t="s">
        <v>449</v>
      </c>
      <c r="DR117" s="1015"/>
      <c r="DS117" s="1015"/>
      <c r="DT117" s="1015"/>
      <c r="DU117" s="1016"/>
      <c r="DV117" s="1018" t="s">
        <v>446</v>
      </c>
      <c r="DW117" s="1019"/>
      <c r="DX117" s="1019"/>
      <c r="DY117" s="1019"/>
      <c r="DZ117" s="1020"/>
    </row>
    <row r="118" spans="1:130" s="247" customFormat="1" ht="26.25" customHeight="1" x14ac:dyDescent="0.15">
      <c r="A118" s="960" t="s">
        <v>433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431</v>
      </c>
      <c r="AB118" s="941"/>
      <c r="AC118" s="941"/>
      <c r="AD118" s="941"/>
      <c r="AE118" s="942"/>
      <c r="AF118" s="940" t="s">
        <v>308</v>
      </c>
      <c r="AG118" s="941"/>
      <c r="AH118" s="941"/>
      <c r="AI118" s="941"/>
      <c r="AJ118" s="942"/>
      <c r="AK118" s="940" t="s">
        <v>307</v>
      </c>
      <c r="AL118" s="941"/>
      <c r="AM118" s="941"/>
      <c r="AN118" s="941"/>
      <c r="AO118" s="942"/>
      <c r="AP118" s="1027" t="s">
        <v>432</v>
      </c>
      <c r="AQ118" s="1028"/>
      <c r="AR118" s="1028"/>
      <c r="AS118" s="1028"/>
      <c r="AT118" s="1029"/>
      <c r="AU118" s="956"/>
      <c r="AV118" s="957"/>
      <c r="AW118" s="957"/>
      <c r="AX118" s="957"/>
      <c r="AY118" s="957"/>
      <c r="AZ118" s="1030" t="s">
        <v>465</v>
      </c>
      <c r="BA118" s="1021"/>
      <c r="BB118" s="1021"/>
      <c r="BC118" s="1021"/>
      <c r="BD118" s="1021"/>
      <c r="BE118" s="1021"/>
      <c r="BF118" s="1021"/>
      <c r="BG118" s="1021"/>
      <c r="BH118" s="1021"/>
      <c r="BI118" s="1021"/>
      <c r="BJ118" s="1021"/>
      <c r="BK118" s="1021"/>
      <c r="BL118" s="1021"/>
      <c r="BM118" s="1021"/>
      <c r="BN118" s="1021"/>
      <c r="BO118" s="1021"/>
      <c r="BP118" s="1022"/>
      <c r="BQ118" s="1053" t="s">
        <v>449</v>
      </c>
      <c r="BR118" s="1054"/>
      <c r="BS118" s="1054"/>
      <c r="BT118" s="1054"/>
      <c r="BU118" s="1054"/>
      <c r="BV118" s="1054" t="s">
        <v>449</v>
      </c>
      <c r="BW118" s="1054"/>
      <c r="BX118" s="1054"/>
      <c r="BY118" s="1054"/>
      <c r="BZ118" s="1054"/>
      <c r="CA118" s="1054" t="s">
        <v>130</v>
      </c>
      <c r="CB118" s="1054"/>
      <c r="CC118" s="1054"/>
      <c r="CD118" s="1054"/>
      <c r="CE118" s="1054"/>
      <c r="CF118" s="970" t="s">
        <v>449</v>
      </c>
      <c r="CG118" s="971"/>
      <c r="CH118" s="971"/>
      <c r="CI118" s="971"/>
      <c r="CJ118" s="971"/>
      <c r="CK118" s="1001"/>
      <c r="CL118" s="1002"/>
      <c r="CM118" s="972" t="s">
        <v>466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445</v>
      </c>
      <c r="DH118" s="1015"/>
      <c r="DI118" s="1015"/>
      <c r="DJ118" s="1015"/>
      <c r="DK118" s="1016"/>
      <c r="DL118" s="1017" t="s">
        <v>446</v>
      </c>
      <c r="DM118" s="1015"/>
      <c r="DN118" s="1015"/>
      <c r="DO118" s="1015"/>
      <c r="DP118" s="1016"/>
      <c r="DQ118" s="1017" t="s">
        <v>446</v>
      </c>
      <c r="DR118" s="1015"/>
      <c r="DS118" s="1015"/>
      <c r="DT118" s="1015"/>
      <c r="DU118" s="1016"/>
      <c r="DV118" s="1018" t="s">
        <v>449</v>
      </c>
      <c r="DW118" s="1019"/>
      <c r="DX118" s="1019"/>
      <c r="DY118" s="1019"/>
      <c r="DZ118" s="1020"/>
    </row>
    <row r="119" spans="1:130" s="247" customFormat="1" ht="26.25" customHeight="1" x14ac:dyDescent="0.15">
      <c r="A119" s="1114" t="s">
        <v>436</v>
      </c>
      <c r="B119" s="1000"/>
      <c r="C119" s="979" t="s">
        <v>437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130</v>
      </c>
      <c r="AB119" s="948"/>
      <c r="AC119" s="948"/>
      <c r="AD119" s="948"/>
      <c r="AE119" s="949"/>
      <c r="AF119" s="950" t="s">
        <v>446</v>
      </c>
      <c r="AG119" s="948"/>
      <c r="AH119" s="948"/>
      <c r="AI119" s="948"/>
      <c r="AJ119" s="949"/>
      <c r="AK119" s="950" t="s">
        <v>449</v>
      </c>
      <c r="AL119" s="948"/>
      <c r="AM119" s="948"/>
      <c r="AN119" s="948"/>
      <c r="AO119" s="949"/>
      <c r="AP119" s="951" t="s">
        <v>449</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467</v>
      </c>
      <c r="BP119" s="1062"/>
      <c r="BQ119" s="1053">
        <v>49423155</v>
      </c>
      <c r="BR119" s="1054"/>
      <c r="BS119" s="1054"/>
      <c r="BT119" s="1054"/>
      <c r="BU119" s="1054"/>
      <c r="BV119" s="1054">
        <v>47018785</v>
      </c>
      <c r="BW119" s="1054"/>
      <c r="BX119" s="1054"/>
      <c r="BY119" s="1054"/>
      <c r="BZ119" s="1054"/>
      <c r="CA119" s="1054">
        <v>48782937</v>
      </c>
      <c r="CB119" s="1054"/>
      <c r="CC119" s="1054"/>
      <c r="CD119" s="1054"/>
      <c r="CE119" s="1054"/>
      <c r="CF119" s="1055"/>
      <c r="CG119" s="1056"/>
      <c r="CH119" s="1056"/>
      <c r="CI119" s="1056"/>
      <c r="CJ119" s="1057"/>
      <c r="CK119" s="1003"/>
      <c r="CL119" s="1004"/>
      <c r="CM119" s="1058" t="s">
        <v>468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446</v>
      </c>
      <c r="DH119" s="1040"/>
      <c r="DI119" s="1040"/>
      <c r="DJ119" s="1040"/>
      <c r="DK119" s="1041"/>
      <c r="DL119" s="1039" t="s">
        <v>445</v>
      </c>
      <c r="DM119" s="1040"/>
      <c r="DN119" s="1040"/>
      <c r="DO119" s="1040"/>
      <c r="DP119" s="1041"/>
      <c r="DQ119" s="1039" t="s">
        <v>445</v>
      </c>
      <c r="DR119" s="1040"/>
      <c r="DS119" s="1040"/>
      <c r="DT119" s="1040"/>
      <c r="DU119" s="1041"/>
      <c r="DV119" s="1042" t="s">
        <v>445</v>
      </c>
      <c r="DW119" s="1043"/>
      <c r="DX119" s="1043"/>
      <c r="DY119" s="1043"/>
      <c r="DZ119" s="1044"/>
    </row>
    <row r="120" spans="1:130" s="247" customFormat="1" ht="26.25" customHeight="1" x14ac:dyDescent="0.15">
      <c r="A120" s="1115"/>
      <c r="B120" s="1002"/>
      <c r="C120" s="972" t="s">
        <v>442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445</v>
      </c>
      <c r="AB120" s="1015"/>
      <c r="AC120" s="1015"/>
      <c r="AD120" s="1015"/>
      <c r="AE120" s="1016"/>
      <c r="AF120" s="1017" t="s">
        <v>446</v>
      </c>
      <c r="AG120" s="1015"/>
      <c r="AH120" s="1015"/>
      <c r="AI120" s="1015"/>
      <c r="AJ120" s="1016"/>
      <c r="AK120" s="1017" t="s">
        <v>130</v>
      </c>
      <c r="AL120" s="1015"/>
      <c r="AM120" s="1015"/>
      <c r="AN120" s="1015"/>
      <c r="AO120" s="1016"/>
      <c r="AP120" s="1018" t="s">
        <v>445</v>
      </c>
      <c r="AQ120" s="1019"/>
      <c r="AR120" s="1019"/>
      <c r="AS120" s="1019"/>
      <c r="AT120" s="1020"/>
      <c r="AU120" s="1045" t="s">
        <v>469</v>
      </c>
      <c r="AV120" s="1046"/>
      <c r="AW120" s="1046"/>
      <c r="AX120" s="1046"/>
      <c r="AY120" s="1047"/>
      <c r="AZ120" s="996" t="s">
        <v>470</v>
      </c>
      <c r="BA120" s="945"/>
      <c r="BB120" s="945"/>
      <c r="BC120" s="945"/>
      <c r="BD120" s="945"/>
      <c r="BE120" s="945"/>
      <c r="BF120" s="945"/>
      <c r="BG120" s="945"/>
      <c r="BH120" s="945"/>
      <c r="BI120" s="945"/>
      <c r="BJ120" s="945"/>
      <c r="BK120" s="945"/>
      <c r="BL120" s="945"/>
      <c r="BM120" s="945"/>
      <c r="BN120" s="945"/>
      <c r="BO120" s="945"/>
      <c r="BP120" s="946"/>
      <c r="BQ120" s="982">
        <v>6214972</v>
      </c>
      <c r="BR120" s="983"/>
      <c r="BS120" s="983"/>
      <c r="BT120" s="983"/>
      <c r="BU120" s="983"/>
      <c r="BV120" s="983">
        <v>6495291</v>
      </c>
      <c r="BW120" s="983"/>
      <c r="BX120" s="983"/>
      <c r="BY120" s="983"/>
      <c r="BZ120" s="983"/>
      <c r="CA120" s="983">
        <v>6304330</v>
      </c>
      <c r="CB120" s="983"/>
      <c r="CC120" s="983"/>
      <c r="CD120" s="983"/>
      <c r="CE120" s="983"/>
      <c r="CF120" s="997">
        <v>38.9</v>
      </c>
      <c r="CG120" s="998"/>
      <c r="CH120" s="998"/>
      <c r="CI120" s="998"/>
      <c r="CJ120" s="998"/>
      <c r="CK120" s="1063" t="s">
        <v>471</v>
      </c>
      <c r="CL120" s="1064"/>
      <c r="CM120" s="1064"/>
      <c r="CN120" s="1064"/>
      <c r="CO120" s="1065"/>
      <c r="CP120" s="1071" t="s">
        <v>411</v>
      </c>
      <c r="CQ120" s="1072"/>
      <c r="CR120" s="1072"/>
      <c r="CS120" s="1072"/>
      <c r="CT120" s="1072"/>
      <c r="CU120" s="1072"/>
      <c r="CV120" s="1072"/>
      <c r="CW120" s="1072"/>
      <c r="CX120" s="1072"/>
      <c r="CY120" s="1072"/>
      <c r="CZ120" s="1072"/>
      <c r="DA120" s="1072"/>
      <c r="DB120" s="1072"/>
      <c r="DC120" s="1072"/>
      <c r="DD120" s="1072"/>
      <c r="DE120" s="1072"/>
      <c r="DF120" s="1073"/>
      <c r="DG120" s="982" t="s">
        <v>446</v>
      </c>
      <c r="DH120" s="983"/>
      <c r="DI120" s="983"/>
      <c r="DJ120" s="983"/>
      <c r="DK120" s="983"/>
      <c r="DL120" s="983">
        <v>5355787</v>
      </c>
      <c r="DM120" s="983"/>
      <c r="DN120" s="983"/>
      <c r="DO120" s="983"/>
      <c r="DP120" s="983"/>
      <c r="DQ120" s="983">
        <v>4980411</v>
      </c>
      <c r="DR120" s="983"/>
      <c r="DS120" s="983"/>
      <c r="DT120" s="983"/>
      <c r="DU120" s="983"/>
      <c r="DV120" s="984">
        <v>30.7</v>
      </c>
      <c r="DW120" s="984"/>
      <c r="DX120" s="984"/>
      <c r="DY120" s="984"/>
      <c r="DZ120" s="985"/>
    </row>
    <row r="121" spans="1:130" s="247" customFormat="1" ht="26.25" customHeight="1" x14ac:dyDescent="0.15">
      <c r="A121" s="1115"/>
      <c r="B121" s="1002"/>
      <c r="C121" s="1023" t="s">
        <v>472</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445</v>
      </c>
      <c r="AB121" s="1015"/>
      <c r="AC121" s="1015"/>
      <c r="AD121" s="1015"/>
      <c r="AE121" s="1016"/>
      <c r="AF121" s="1017" t="s">
        <v>445</v>
      </c>
      <c r="AG121" s="1015"/>
      <c r="AH121" s="1015"/>
      <c r="AI121" s="1015"/>
      <c r="AJ121" s="1016"/>
      <c r="AK121" s="1017" t="s">
        <v>130</v>
      </c>
      <c r="AL121" s="1015"/>
      <c r="AM121" s="1015"/>
      <c r="AN121" s="1015"/>
      <c r="AO121" s="1016"/>
      <c r="AP121" s="1018" t="s">
        <v>445</v>
      </c>
      <c r="AQ121" s="1019"/>
      <c r="AR121" s="1019"/>
      <c r="AS121" s="1019"/>
      <c r="AT121" s="1020"/>
      <c r="AU121" s="1048"/>
      <c r="AV121" s="1049"/>
      <c r="AW121" s="1049"/>
      <c r="AX121" s="1049"/>
      <c r="AY121" s="1050"/>
      <c r="AZ121" s="1005" t="s">
        <v>473</v>
      </c>
      <c r="BA121" s="1006"/>
      <c r="BB121" s="1006"/>
      <c r="BC121" s="1006"/>
      <c r="BD121" s="1006"/>
      <c r="BE121" s="1006"/>
      <c r="BF121" s="1006"/>
      <c r="BG121" s="1006"/>
      <c r="BH121" s="1006"/>
      <c r="BI121" s="1006"/>
      <c r="BJ121" s="1006"/>
      <c r="BK121" s="1006"/>
      <c r="BL121" s="1006"/>
      <c r="BM121" s="1006"/>
      <c r="BN121" s="1006"/>
      <c r="BO121" s="1006"/>
      <c r="BP121" s="1007"/>
      <c r="BQ121" s="975">
        <v>3840808</v>
      </c>
      <c r="BR121" s="976"/>
      <c r="BS121" s="976"/>
      <c r="BT121" s="976"/>
      <c r="BU121" s="976"/>
      <c r="BV121" s="976">
        <v>3865548</v>
      </c>
      <c r="BW121" s="976"/>
      <c r="BX121" s="976"/>
      <c r="BY121" s="976"/>
      <c r="BZ121" s="976"/>
      <c r="CA121" s="976">
        <v>3631130</v>
      </c>
      <c r="CB121" s="976"/>
      <c r="CC121" s="976"/>
      <c r="CD121" s="976"/>
      <c r="CE121" s="976"/>
      <c r="CF121" s="970">
        <v>22.4</v>
      </c>
      <c r="CG121" s="971"/>
      <c r="CH121" s="971"/>
      <c r="CI121" s="971"/>
      <c r="CJ121" s="971"/>
      <c r="CK121" s="1066"/>
      <c r="CL121" s="1067"/>
      <c r="CM121" s="1067"/>
      <c r="CN121" s="1067"/>
      <c r="CO121" s="1068"/>
      <c r="CP121" s="1076" t="s">
        <v>474</v>
      </c>
      <c r="CQ121" s="1077"/>
      <c r="CR121" s="1077"/>
      <c r="CS121" s="1077"/>
      <c r="CT121" s="1077"/>
      <c r="CU121" s="1077"/>
      <c r="CV121" s="1077"/>
      <c r="CW121" s="1077"/>
      <c r="CX121" s="1077"/>
      <c r="CY121" s="1077"/>
      <c r="CZ121" s="1077"/>
      <c r="DA121" s="1077"/>
      <c r="DB121" s="1077"/>
      <c r="DC121" s="1077"/>
      <c r="DD121" s="1077"/>
      <c r="DE121" s="1077"/>
      <c r="DF121" s="1078"/>
      <c r="DG121" s="975">
        <v>5498778</v>
      </c>
      <c r="DH121" s="976"/>
      <c r="DI121" s="976"/>
      <c r="DJ121" s="976"/>
      <c r="DK121" s="976"/>
      <c r="DL121" s="976" t="s">
        <v>445</v>
      </c>
      <c r="DM121" s="976"/>
      <c r="DN121" s="976"/>
      <c r="DO121" s="976"/>
      <c r="DP121" s="976"/>
      <c r="DQ121" s="976" t="s">
        <v>445</v>
      </c>
      <c r="DR121" s="976"/>
      <c r="DS121" s="976"/>
      <c r="DT121" s="976"/>
      <c r="DU121" s="976"/>
      <c r="DV121" s="977" t="s">
        <v>446</v>
      </c>
      <c r="DW121" s="977"/>
      <c r="DX121" s="977"/>
      <c r="DY121" s="977"/>
      <c r="DZ121" s="978"/>
    </row>
    <row r="122" spans="1:130" s="247" customFormat="1" ht="26.25" customHeight="1" x14ac:dyDescent="0.15">
      <c r="A122" s="1115"/>
      <c r="B122" s="1002"/>
      <c r="C122" s="972" t="s">
        <v>455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130</v>
      </c>
      <c r="AB122" s="1015"/>
      <c r="AC122" s="1015"/>
      <c r="AD122" s="1015"/>
      <c r="AE122" s="1016"/>
      <c r="AF122" s="1017" t="s">
        <v>445</v>
      </c>
      <c r="AG122" s="1015"/>
      <c r="AH122" s="1015"/>
      <c r="AI122" s="1015"/>
      <c r="AJ122" s="1016"/>
      <c r="AK122" s="1017" t="s">
        <v>446</v>
      </c>
      <c r="AL122" s="1015"/>
      <c r="AM122" s="1015"/>
      <c r="AN122" s="1015"/>
      <c r="AO122" s="1016"/>
      <c r="AP122" s="1018" t="s">
        <v>446</v>
      </c>
      <c r="AQ122" s="1019"/>
      <c r="AR122" s="1019"/>
      <c r="AS122" s="1019"/>
      <c r="AT122" s="1020"/>
      <c r="AU122" s="1048"/>
      <c r="AV122" s="1049"/>
      <c r="AW122" s="1049"/>
      <c r="AX122" s="1049"/>
      <c r="AY122" s="1050"/>
      <c r="AZ122" s="1030" t="s">
        <v>475</v>
      </c>
      <c r="BA122" s="1021"/>
      <c r="BB122" s="1021"/>
      <c r="BC122" s="1021"/>
      <c r="BD122" s="1021"/>
      <c r="BE122" s="1021"/>
      <c r="BF122" s="1021"/>
      <c r="BG122" s="1021"/>
      <c r="BH122" s="1021"/>
      <c r="BI122" s="1021"/>
      <c r="BJ122" s="1021"/>
      <c r="BK122" s="1021"/>
      <c r="BL122" s="1021"/>
      <c r="BM122" s="1021"/>
      <c r="BN122" s="1021"/>
      <c r="BO122" s="1021"/>
      <c r="BP122" s="1022"/>
      <c r="BQ122" s="1053">
        <v>31483716</v>
      </c>
      <c r="BR122" s="1054"/>
      <c r="BS122" s="1054"/>
      <c r="BT122" s="1054"/>
      <c r="BU122" s="1054"/>
      <c r="BV122" s="1054">
        <v>31547057</v>
      </c>
      <c r="BW122" s="1054"/>
      <c r="BX122" s="1054"/>
      <c r="BY122" s="1054"/>
      <c r="BZ122" s="1054"/>
      <c r="CA122" s="1054">
        <v>31978874</v>
      </c>
      <c r="CB122" s="1054"/>
      <c r="CC122" s="1054"/>
      <c r="CD122" s="1054"/>
      <c r="CE122" s="1054"/>
      <c r="CF122" s="1074">
        <v>197.2</v>
      </c>
      <c r="CG122" s="1075"/>
      <c r="CH122" s="1075"/>
      <c r="CI122" s="1075"/>
      <c r="CJ122" s="1075"/>
      <c r="CK122" s="1066"/>
      <c r="CL122" s="1067"/>
      <c r="CM122" s="1067"/>
      <c r="CN122" s="1067"/>
      <c r="CO122" s="1068"/>
      <c r="CP122" s="1076"/>
      <c r="CQ122" s="1077"/>
      <c r="CR122" s="1077"/>
      <c r="CS122" s="1077"/>
      <c r="CT122" s="1077"/>
      <c r="CU122" s="1077"/>
      <c r="CV122" s="1077"/>
      <c r="CW122" s="1077"/>
      <c r="CX122" s="1077"/>
      <c r="CY122" s="1077"/>
      <c r="CZ122" s="1077"/>
      <c r="DA122" s="1077"/>
      <c r="DB122" s="1077"/>
      <c r="DC122" s="1077"/>
      <c r="DD122" s="1077"/>
      <c r="DE122" s="1077"/>
      <c r="DF122" s="1078"/>
      <c r="DG122" s="975"/>
      <c r="DH122" s="976"/>
      <c r="DI122" s="976"/>
      <c r="DJ122" s="976"/>
      <c r="DK122" s="976"/>
      <c r="DL122" s="976"/>
      <c r="DM122" s="976"/>
      <c r="DN122" s="976"/>
      <c r="DO122" s="976"/>
      <c r="DP122" s="976"/>
      <c r="DQ122" s="976"/>
      <c r="DR122" s="976"/>
      <c r="DS122" s="976"/>
      <c r="DT122" s="976"/>
      <c r="DU122" s="976"/>
      <c r="DV122" s="977"/>
      <c r="DW122" s="977"/>
      <c r="DX122" s="977"/>
      <c r="DY122" s="977"/>
      <c r="DZ122" s="978"/>
    </row>
    <row r="123" spans="1:130" s="247" customFormat="1" ht="26.25" customHeight="1" x14ac:dyDescent="0.15">
      <c r="A123" s="1115"/>
      <c r="B123" s="1002"/>
      <c r="C123" s="972" t="s">
        <v>461</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130</v>
      </c>
      <c r="AB123" s="1015"/>
      <c r="AC123" s="1015"/>
      <c r="AD123" s="1015"/>
      <c r="AE123" s="1016"/>
      <c r="AF123" s="1017" t="s">
        <v>130</v>
      </c>
      <c r="AG123" s="1015"/>
      <c r="AH123" s="1015"/>
      <c r="AI123" s="1015"/>
      <c r="AJ123" s="1016"/>
      <c r="AK123" s="1017" t="s">
        <v>130</v>
      </c>
      <c r="AL123" s="1015"/>
      <c r="AM123" s="1015"/>
      <c r="AN123" s="1015"/>
      <c r="AO123" s="1016"/>
      <c r="AP123" s="1018" t="s">
        <v>130</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476</v>
      </c>
      <c r="BP123" s="1062"/>
      <c r="BQ123" s="1121">
        <v>41539496</v>
      </c>
      <c r="BR123" s="1122"/>
      <c r="BS123" s="1122"/>
      <c r="BT123" s="1122"/>
      <c r="BU123" s="1122"/>
      <c r="BV123" s="1122">
        <v>41907896</v>
      </c>
      <c r="BW123" s="1122"/>
      <c r="BX123" s="1122"/>
      <c r="BY123" s="1122"/>
      <c r="BZ123" s="1122"/>
      <c r="CA123" s="1122">
        <v>41914334</v>
      </c>
      <c r="CB123" s="1122"/>
      <c r="CC123" s="1122"/>
      <c r="CD123" s="1122"/>
      <c r="CE123" s="1122"/>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5"/>
      <c r="B124" s="1002"/>
      <c r="C124" s="972" t="s">
        <v>464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130</v>
      </c>
      <c r="AB124" s="1015"/>
      <c r="AC124" s="1015"/>
      <c r="AD124" s="1015"/>
      <c r="AE124" s="1016"/>
      <c r="AF124" s="1017" t="s">
        <v>130</v>
      </c>
      <c r="AG124" s="1015"/>
      <c r="AH124" s="1015"/>
      <c r="AI124" s="1015"/>
      <c r="AJ124" s="1016"/>
      <c r="AK124" s="1017" t="s">
        <v>130</v>
      </c>
      <c r="AL124" s="1015"/>
      <c r="AM124" s="1015"/>
      <c r="AN124" s="1015"/>
      <c r="AO124" s="1016"/>
      <c r="AP124" s="1018" t="s">
        <v>130</v>
      </c>
      <c r="AQ124" s="1019"/>
      <c r="AR124" s="1019"/>
      <c r="AS124" s="1019"/>
      <c r="AT124" s="1020"/>
      <c r="AU124" s="1117" t="s">
        <v>477</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49.3</v>
      </c>
      <c r="BR124" s="1084"/>
      <c r="BS124" s="1084"/>
      <c r="BT124" s="1084"/>
      <c r="BU124" s="1084"/>
      <c r="BV124" s="1084">
        <v>31.9</v>
      </c>
      <c r="BW124" s="1084"/>
      <c r="BX124" s="1084"/>
      <c r="BY124" s="1084"/>
      <c r="BZ124" s="1084"/>
      <c r="CA124" s="1084">
        <v>42.3</v>
      </c>
      <c r="CB124" s="1084"/>
      <c r="CC124" s="1084"/>
      <c r="CD124" s="1084"/>
      <c r="CE124" s="1084"/>
      <c r="CF124" s="1085"/>
      <c r="CG124" s="1086"/>
      <c r="CH124" s="1086"/>
      <c r="CI124" s="1086"/>
      <c r="CJ124" s="1087"/>
      <c r="CK124" s="1069"/>
      <c r="CL124" s="1069"/>
      <c r="CM124" s="1069"/>
      <c r="CN124" s="1069"/>
      <c r="CO124" s="1070"/>
      <c r="CP124" s="1076" t="s">
        <v>478</v>
      </c>
      <c r="CQ124" s="1077"/>
      <c r="CR124" s="1077"/>
      <c r="CS124" s="1077"/>
      <c r="CT124" s="1077"/>
      <c r="CU124" s="1077"/>
      <c r="CV124" s="1077"/>
      <c r="CW124" s="1077"/>
      <c r="CX124" s="1077"/>
      <c r="CY124" s="1077"/>
      <c r="CZ124" s="1077"/>
      <c r="DA124" s="1077"/>
      <c r="DB124" s="1077"/>
      <c r="DC124" s="1077"/>
      <c r="DD124" s="1077"/>
      <c r="DE124" s="1077"/>
      <c r="DF124" s="1078"/>
      <c r="DG124" s="1061" t="s">
        <v>130</v>
      </c>
      <c r="DH124" s="1040"/>
      <c r="DI124" s="1040"/>
      <c r="DJ124" s="1040"/>
      <c r="DK124" s="1041"/>
      <c r="DL124" s="1039" t="s">
        <v>130</v>
      </c>
      <c r="DM124" s="1040"/>
      <c r="DN124" s="1040"/>
      <c r="DO124" s="1040"/>
      <c r="DP124" s="1041"/>
      <c r="DQ124" s="1039" t="s">
        <v>130</v>
      </c>
      <c r="DR124" s="1040"/>
      <c r="DS124" s="1040"/>
      <c r="DT124" s="1040"/>
      <c r="DU124" s="1041"/>
      <c r="DV124" s="1042" t="s">
        <v>130</v>
      </c>
      <c r="DW124" s="1043"/>
      <c r="DX124" s="1043"/>
      <c r="DY124" s="1043"/>
      <c r="DZ124" s="1044"/>
    </row>
    <row r="125" spans="1:130" s="247" customFormat="1" ht="26.25" customHeight="1" x14ac:dyDescent="0.15">
      <c r="A125" s="1115"/>
      <c r="B125" s="1002"/>
      <c r="C125" s="972" t="s">
        <v>466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130</v>
      </c>
      <c r="AB125" s="1015"/>
      <c r="AC125" s="1015"/>
      <c r="AD125" s="1015"/>
      <c r="AE125" s="1016"/>
      <c r="AF125" s="1017" t="s">
        <v>130</v>
      </c>
      <c r="AG125" s="1015"/>
      <c r="AH125" s="1015"/>
      <c r="AI125" s="1015"/>
      <c r="AJ125" s="1016"/>
      <c r="AK125" s="1017" t="s">
        <v>130</v>
      </c>
      <c r="AL125" s="1015"/>
      <c r="AM125" s="1015"/>
      <c r="AN125" s="1015"/>
      <c r="AO125" s="1016"/>
      <c r="AP125" s="1018" t="s">
        <v>130</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479</v>
      </c>
      <c r="CL125" s="1064"/>
      <c r="CM125" s="1064"/>
      <c r="CN125" s="1064"/>
      <c r="CO125" s="1065"/>
      <c r="CP125" s="996" t="s">
        <v>480</v>
      </c>
      <c r="CQ125" s="945"/>
      <c r="CR125" s="945"/>
      <c r="CS125" s="945"/>
      <c r="CT125" s="945"/>
      <c r="CU125" s="945"/>
      <c r="CV125" s="945"/>
      <c r="CW125" s="945"/>
      <c r="CX125" s="945"/>
      <c r="CY125" s="945"/>
      <c r="CZ125" s="945"/>
      <c r="DA125" s="945"/>
      <c r="DB125" s="945"/>
      <c r="DC125" s="945"/>
      <c r="DD125" s="945"/>
      <c r="DE125" s="945"/>
      <c r="DF125" s="946"/>
      <c r="DG125" s="982" t="s">
        <v>130</v>
      </c>
      <c r="DH125" s="983"/>
      <c r="DI125" s="983"/>
      <c r="DJ125" s="983"/>
      <c r="DK125" s="983"/>
      <c r="DL125" s="983" t="s">
        <v>130</v>
      </c>
      <c r="DM125" s="983"/>
      <c r="DN125" s="983"/>
      <c r="DO125" s="983"/>
      <c r="DP125" s="983"/>
      <c r="DQ125" s="983" t="s">
        <v>130</v>
      </c>
      <c r="DR125" s="983"/>
      <c r="DS125" s="983"/>
      <c r="DT125" s="983"/>
      <c r="DU125" s="983"/>
      <c r="DV125" s="984" t="s">
        <v>130</v>
      </c>
      <c r="DW125" s="984"/>
      <c r="DX125" s="984"/>
      <c r="DY125" s="984"/>
      <c r="DZ125" s="985"/>
    </row>
    <row r="126" spans="1:130" s="247" customFormat="1" ht="26.25" customHeight="1" thickBot="1" x14ac:dyDescent="0.2">
      <c r="A126" s="1115"/>
      <c r="B126" s="1002"/>
      <c r="C126" s="972" t="s">
        <v>468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130</v>
      </c>
      <c r="AB126" s="1015"/>
      <c r="AC126" s="1015"/>
      <c r="AD126" s="1015"/>
      <c r="AE126" s="1016"/>
      <c r="AF126" s="1017" t="s">
        <v>130</v>
      </c>
      <c r="AG126" s="1015"/>
      <c r="AH126" s="1015"/>
      <c r="AI126" s="1015"/>
      <c r="AJ126" s="1016"/>
      <c r="AK126" s="1017" t="s">
        <v>130</v>
      </c>
      <c r="AL126" s="1015"/>
      <c r="AM126" s="1015"/>
      <c r="AN126" s="1015"/>
      <c r="AO126" s="1016"/>
      <c r="AP126" s="1018" t="s">
        <v>130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481</v>
      </c>
      <c r="CQ126" s="1006"/>
      <c r="CR126" s="1006"/>
      <c r="CS126" s="1006"/>
      <c r="CT126" s="1006"/>
      <c r="CU126" s="1006"/>
      <c r="CV126" s="1006"/>
      <c r="CW126" s="1006"/>
      <c r="CX126" s="1006"/>
      <c r="CY126" s="1006"/>
      <c r="CZ126" s="1006"/>
      <c r="DA126" s="1006"/>
      <c r="DB126" s="1006"/>
      <c r="DC126" s="1006"/>
      <c r="DD126" s="1006"/>
      <c r="DE126" s="1006"/>
      <c r="DF126" s="1007"/>
      <c r="DG126" s="975" t="s">
        <v>130</v>
      </c>
      <c r="DH126" s="976"/>
      <c r="DI126" s="976"/>
      <c r="DJ126" s="976"/>
      <c r="DK126" s="976"/>
      <c r="DL126" s="976" t="s">
        <v>130</v>
      </c>
      <c r="DM126" s="976"/>
      <c r="DN126" s="976"/>
      <c r="DO126" s="976"/>
      <c r="DP126" s="976"/>
      <c r="DQ126" s="976" t="s">
        <v>130</v>
      </c>
      <c r="DR126" s="976"/>
      <c r="DS126" s="976"/>
      <c r="DT126" s="976"/>
      <c r="DU126" s="976"/>
      <c r="DV126" s="977" t="s">
        <v>130</v>
      </c>
      <c r="DW126" s="977"/>
      <c r="DX126" s="977"/>
      <c r="DY126" s="977"/>
      <c r="DZ126" s="978"/>
    </row>
    <row r="127" spans="1:130" s="247" customFormat="1" ht="26.25" customHeight="1" x14ac:dyDescent="0.15">
      <c r="A127" s="1116"/>
      <c r="B127" s="1004"/>
      <c r="C127" s="1058" t="s">
        <v>482</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130</v>
      </c>
      <c r="AB127" s="1015"/>
      <c r="AC127" s="1015"/>
      <c r="AD127" s="1015"/>
      <c r="AE127" s="1016"/>
      <c r="AF127" s="1017" t="s">
        <v>130</v>
      </c>
      <c r="AG127" s="1015"/>
      <c r="AH127" s="1015"/>
      <c r="AI127" s="1015"/>
      <c r="AJ127" s="1016"/>
      <c r="AK127" s="1017" t="s">
        <v>130</v>
      </c>
      <c r="AL127" s="1015"/>
      <c r="AM127" s="1015"/>
      <c r="AN127" s="1015"/>
      <c r="AO127" s="1016"/>
      <c r="AP127" s="1018" t="s">
        <v>130</v>
      </c>
      <c r="AQ127" s="1019"/>
      <c r="AR127" s="1019"/>
      <c r="AS127" s="1019"/>
      <c r="AT127" s="1020"/>
      <c r="AU127" s="283"/>
      <c r="AV127" s="283"/>
      <c r="AW127" s="283"/>
      <c r="AX127" s="1088" t="s">
        <v>483</v>
      </c>
      <c r="AY127" s="1089"/>
      <c r="AZ127" s="1089"/>
      <c r="BA127" s="1089"/>
      <c r="BB127" s="1089"/>
      <c r="BC127" s="1089"/>
      <c r="BD127" s="1089"/>
      <c r="BE127" s="1090"/>
      <c r="BF127" s="1091" t="s">
        <v>484</v>
      </c>
      <c r="BG127" s="1089"/>
      <c r="BH127" s="1089"/>
      <c r="BI127" s="1089"/>
      <c r="BJ127" s="1089"/>
      <c r="BK127" s="1089"/>
      <c r="BL127" s="1090"/>
      <c r="BM127" s="1091" t="s">
        <v>485</v>
      </c>
      <c r="BN127" s="1089"/>
      <c r="BO127" s="1089"/>
      <c r="BP127" s="1089"/>
      <c r="BQ127" s="1089"/>
      <c r="BR127" s="1089"/>
      <c r="BS127" s="1090"/>
      <c r="BT127" s="1091" t="s">
        <v>486</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487</v>
      </c>
      <c r="CQ127" s="1006"/>
      <c r="CR127" s="1006"/>
      <c r="CS127" s="1006"/>
      <c r="CT127" s="1006"/>
      <c r="CU127" s="1006"/>
      <c r="CV127" s="1006"/>
      <c r="CW127" s="1006"/>
      <c r="CX127" s="1006"/>
      <c r="CY127" s="1006"/>
      <c r="CZ127" s="1006"/>
      <c r="DA127" s="1006"/>
      <c r="DB127" s="1006"/>
      <c r="DC127" s="1006"/>
      <c r="DD127" s="1006"/>
      <c r="DE127" s="1006"/>
      <c r="DF127" s="1007"/>
      <c r="DG127" s="975" t="s">
        <v>130</v>
      </c>
      <c r="DH127" s="976"/>
      <c r="DI127" s="976"/>
      <c r="DJ127" s="976"/>
      <c r="DK127" s="976"/>
      <c r="DL127" s="976" t="s">
        <v>130</v>
      </c>
      <c r="DM127" s="976"/>
      <c r="DN127" s="976"/>
      <c r="DO127" s="976"/>
      <c r="DP127" s="976"/>
      <c r="DQ127" s="976" t="s">
        <v>130</v>
      </c>
      <c r="DR127" s="976"/>
      <c r="DS127" s="976"/>
      <c r="DT127" s="976"/>
      <c r="DU127" s="976"/>
      <c r="DV127" s="977" t="s">
        <v>130</v>
      </c>
      <c r="DW127" s="977"/>
      <c r="DX127" s="977"/>
      <c r="DY127" s="977"/>
      <c r="DZ127" s="978"/>
    </row>
    <row r="128" spans="1:130" s="247" customFormat="1" ht="26.25" customHeight="1" thickBot="1" x14ac:dyDescent="0.2">
      <c r="A128" s="1099" t="s">
        <v>488</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489</v>
      </c>
      <c r="X128" s="1101"/>
      <c r="Y128" s="1101"/>
      <c r="Z128" s="1102"/>
      <c r="AA128" s="1103">
        <v>520988</v>
      </c>
      <c r="AB128" s="1104"/>
      <c r="AC128" s="1104"/>
      <c r="AD128" s="1104"/>
      <c r="AE128" s="1105"/>
      <c r="AF128" s="1106">
        <v>491639</v>
      </c>
      <c r="AG128" s="1104"/>
      <c r="AH128" s="1104"/>
      <c r="AI128" s="1104"/>
      <c r="AJ128" s="1105"/>
      <c r="AK128" s="1106">
        <v>439577</v>
      </c>
      <c r="AL128" s="1104"/>
      <c r="AM128" s="1104"/>
      <c r="AN128" s="1104"/>
      <c r="AO128" s="1105"/>
      <c r="AP128" s="1107"/>
      <c r="AQ128" s="1108"/>
      <c r="AR128" s="1108"/>
      <c r="AS128" s="1108"/>
      <c r="AT128" s="1109"/>
      <c r="AU128" s="283"/>
      <c r="AV128" s="283"/>
      <c r="AW128" s="283"/>
      <c r="AX128" s="944" t="s">
        <v>490</v>
      </c>
      <c r="AY128" s="945"/>
      <c r="AZ128" s="945"/>
      <c r="BA128" s="945"/>
      <c r="BB128" s="945"/>
      <c r="BC128" s="945"/>
      <c r="BD128" s="945"/>
      <c r="BE128" s="946"/>
      <c r="BF128" s="1110" t="s">
        <v>130</v>
      </c>
      <c r="BG128" s="1111"/>
      <c r="BH128" s="1111"/>
      <c r="BI128" s="1111"/>
      <c r="BJ128" s="1111"/>
      <c r="BK128" s="1111"/>
      <c r="BL128" s="1112"/>
      <c r="BM128" s="1110">
        <v>12.56</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491</v>
      </c>
      <c r="CQ128" s="1093"/>
      <c r="CR128" s="1093"/>
      <c r="CS128" s="1093"/>
      <c r="CT128" s="1093"/>
      <c r="CU128" s="1093"/>
      <c r="CV128" s="1093"/>
      <c r="CW128" s="1093"/>
      <c r="CX128" s="1093"/>
      <c r="CY128" s="1093"/>
      <c r="CZ128" s="1093"/>
      <c r="DA128" s="1093"/>
      <c r="DB128" s="1093"/>
      <c r="DC128" s="1093"/>
      <c r="DD128" s="1093"/>
      <c r="DE128" s="1093"/>
      <c r="DF128" s="1094"/>
      <c r="DG128" s="1095">
        <v>3046</v>
      </c>
      <c r="DH128" s="1096"/>
      <c r="DI128" s="1096"/>
      <c r="DJ128" s="1096"/>
      <c r="DK128" s="1096"/>
      <c r="DL128" s="1096">
        <v>2525</v>
      </c>
      <c r="DM128" s="1096"/>
      <c r="DN128" s="1096"/>
      <c r="DO128" s="1096"/>
      <c r="DP128" s="1096"/>
      <c r="DQ128" s="1096" t="s">
        <v>130</v>
      </c>
      <c r="DR128" s="1096"/>
      <c r="DS128" s="1096"/>
      <c r="DT128" s="1096"/>
      <c r="DU128" s="1096"/>
      <c r="DV128" s="1097" t="s">
        <v>130</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492</v>
      </c>
      <c r="X129" s="1130"/>
      <c r="Y129" s="1130"/>
      <c r="Z129" s="1131"/>
      <c r="AA129" s="1014">
        <v>18358847</v>
      </c>
      <c r="AB129" s="1015"/>
      <c r="AC129" s="1015"/>
      <c r="AD129" s="1015"/>
      <c r="AE129" s="1016"/>
      <c r="AF129" s="1017">
        <v>18368215</v>
      </c>
      <c r="AG129" s="1015"/>
      <c r="AH129" s="1015"/>
      <c r="AI129" s="1015"/>
      <c r="AJ129" s="1016"/>
      <c r="AK129" s="1017">
        <v>18572453</v>
      </c>
      <c r="AL129" s="1015"/>
      <c r="AM129" s="1015"/>
      <c r="AN129" s="1015"/>
      <c r="AO129" s="1016"/>
      <c r="AP129" s="1132"/>
      <c r="AQ129" s="1133"/>
      <c r="AR129" s="1133"/>
      <c r="AS129" s="1133"/>
      <c r="AT129" s="1134"/>
      <c r="AU129" s="285"/>
      <c r="AV129" s="285"/>
      <c r="AW129" s="285"/>
      <c r="AX129" s="1123" t="s">
        <v>493</v>
      </c>
      <c r="AY129" s="1006"/>
      <c r="AZ129" s="1006"/>
      <c r="BA129" s="1006"/>
      <c r="BB129" s="1006"/>
      <c r="BC129" s="1006"/>
      <c r="BD129" s="1006"/>
      <c r="BE129" s="1007"/>
      <c r="BF129" s="1124" t="s">
        <v>130</v>
      </c>
      <c r="BG129" s="1125"/>
      <c r="BH129" s="1125"/>
      <c r="BI129" s="1125"/>
      <c r="BJ129" s="1125"/>
      <c r="BK129" s="1125"/>
      <c r="BL129" s="1126"/>
      <c r="BM129" s="1124">
        <v>17.559999999999999</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494</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495</v>
      </c>
      <c r="X130" s="1130"/>
      <c r="Y130" s="1130"/>
      <c r="Z130" s="1131"/>
      <c r="AA130" s="1014">
        <v>2379055</v>
      </c>
      <c r="AB130" s="1015"/>
      <c r="AC130" s="1015"/>
      <c r="AD130" s="1015"/>
      <c r="AE130" s="1016"/>
      <c r="AF130" s="1017">
        <v>2381479</v>
      </c>
      <c r="AG130" s="1015"/>
      <c r="AH130" s="1015"/>
      <c r="AI130" s="1015"/>
      <c r="AJ130" s="1016"/>
      <c r="AK130" s="1017">
        <v>2354691</v>
      </c>
      <c r="AL130" s="1015"/>
      <c r="AM130" s="1015"/>
      <c r="AN130" s="1015"/>
      <c r="AO130" s="1016"/>
      <c r="AP130" s="1132"/>
      <c r="AQ130" s="1133"/>
      <c r="AR130" s="1133"/>
      <c r="AS130" s="1133"/>
      <c r="AT130" s="1134"/>
      <c r="AU130" s="285"/>
      <c r="AV130" s="285"/>
      <c r="AW130" s="285"/>
      <c r="AX130" s="1123" t="s">
        <v>496</v>
      </c>
      <c r="AY130" s="1006"/>
      <c r="AZ130" s="1006"/>
      <c r="BA130" s="1006"/>
      <c r="BB130" s="1006"/>
      <c r="BC130" s="1006"/>
      <c r="BD130" s="1006"/>
      <c r="BE130" s="1007"/>
      <c r="BF130" s="1160">
        <v>12.3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497</v>
      </c>
      <c r="X131" s="1168"/>
      <c r="Y131" s="1168"/>
      <c r="Z131" s="1169"/>
      <c r="AA131" s="1061">
        <v>15979792</v>
      </c>
      <c r="AB131" s="1040"/>
      <c r="AC131" s="1040"/>
      <c r="AD131" s="1040"/>
      <c r="AE131" s="1041"/>
      <c r="AF131" s="1039">
        <v>15986736</v>
      </c>
      <c r="AG131" s="1040"/>
      <c r="AH131" s="1040"/>
      <c r="AI131" s="1040"/>
      <c r="AJ131" s="1041"/>
      <c r="AK131" s="1039">
        <v>16217762</v>
      </c>
      <c r="AL131" s="1040"/>
      <c r="AM131" s="1040"/>
      <c r="AN131" s="1040"/>
      <c r="AO131" s="1041"/>
      <c r="AP131" s="1170"/>
      <c r="AQ131" s="1171"/>
      <c r="AR131" s="1171"/>
      <c r="AS131" s="1171"/>
      <c r="AT131" s="1172"/>
      <c r="AU131" s="285"/>
      <c r="AV131" s="285"/>
      <c r="AW131" s="285"/>
      <c r="AX131" s="1142" t="s">
        <v>498</v>
      </c>
      <c r="AY131" s="1093"/>
      <c r="AZ131" s="1093"/>
      <c r="BA131" s="1093"/>
      <c r="BB131" s="1093"/>
      <c r="BC131" s="1093"/>
      <c r="BD131" s="1093"/>
      <c r="BE131" s="1094"/>
      <c r="BF131" s="1143">
        <v>42.3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499</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500</v>
      </c>
      <c r="W132" s="1153"/>
      <c r="X132" s="1153"/>
      <c r="Y132" s="1153"/>
      <c r="Z132" s="1154"/>
      <c r="AA132" s="1155">
        <v>13.080495669999999</v>
      </c>
      <c r="AB132" s="1156"/>
      <c r="AC132" s="1156"/>
      <c r="AD132" s="1156"/>
      <c r="AE132" s="1157"/>
      <c r="AF132" s="1158">
        <v>12.66155268</v>
      </c>
      <c r="AG132" s="1156"/>
      <c r="AH132" s="1156"/>
      <c r="AI132" s="1156"/>
      <c r="AJ132" s="1157"/>
      <c r="AK132" s="1158">
        <v>11.251398310000001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501</v>
      </c>
      <c r="W133" s="1136"/>
      <c r="X133" s="1136"/>
      <c r="Y133" s="1136"/>
      <c r="Z133" s="1137"/>
      <c r="AA133" s="1138">
        <v>12.7</v>
      </c>
      <c r="AB133" s="1139"/>
      <c r="AC133" s="1139"/>
      <c r="AD133" s="1139"/>
      <c r="AE133" s="1140"/>
      <c r="AF133" s="1138">
        <v>12.6</v>
      </c>
      <c r="AG133" s="1139"/>
      <c r="AH133" s="1139"/>
      <c r="AI133" s="1139"/>
      <c r="AJ133" s="1140"/>
      <c r="AK133" s="1138">
        <v>12.3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m4sVHtR+Z+Xi0fE1eEoG91K4pKq4uYSQFvFZgAI7EFQ6bAFnxPjAIvKAK+fNTH3AI5bol8CBFZyyo5OA4T5+w==" saltValue="2Kj8tu5ERjJshNamhQV9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827yP1Uu64BnQenc+UuHMsK8GfCzHv0RlBbw5N2qtZb9osp4dcrLTXsvgV9U1Bv3eXs4NGoVNfcEukslrOBPcg==" saltValue="4xXf7XGh9cgoKfMxQDES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9ecBD1Q1UVqOv0xRJyQPyq4f4+p/53ntgrWRYG9KgbTxqN6a+glL48oL2TuwPr5UWPZM4B3iO4IkThVLHogkA==" saltValue="jI2dHYRJK92s3YvP33QJKQ==" spinCount="100000" sheet="1" objects="1" scenarios="1"/>
  <dataConsolidate/>
  <phoneticPr fontId="2"/>
  <printOptions horizontalCentered="1" verticalCentered="1"/>
  <pageMargins left="0" right="0" top="0" bottom="0" header="0" footer="0"/>
  <pageSetup paperSize="9" scale="4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510</v>
      </c>
      <c r="AL9" s="1179"/>
      <c r="AM9" s="1179"/>
      <c r="AN9" s="1180"/>
      <c r="AO9" s="313">
        <v>4471839</v>
      </c>
      <c r="AP9" s="313">
        <v>52076</v>
      </c>
      <c r="AQ9" s="314">
        <v>57754</v>
      </c>
      <c r="AR9" s="315">
        <v>-9.8000000000000007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511</v>
      </c>
      <c r="AL10" s="1179"/>
      <c r="AM10" s="1179"/>
      <c r="AN10" s="1180"/>
      <c r="AO10" s="316">
        <v>616620</v>
      </c>
      <c r="AP10" s="316">
        <v>7181</v>
      </c>
      <c r="AQ10" s="317">
        <v>3830</v>
      </c>
      <c r="AR10" s="318">
        <v>87.5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512</v>
      </c>
      <c r="AL11" s="1179"/>
      <c r="AM11" s="1179"/>
      <c r="AN11" s="1180"/>
      <c r="AO11" s="316">
        <v>621134</v>
      </c>
      <c r="AP11" s="316">
        <v>7233</v>
      </c>
      <c r="AQ11" s="317">
        <v>6814</v>
      </c>
      <c r="AR11" s="318">
        <v>6.1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513</v>
      </c>
      <c r="AL12" s="1179"/>
      <c r="AM12" s="1179"/>
      <c r="AN12" s="1180"/>
      <c r="AO12" s="316">
        <v>8783</v>
      </c>
      <c r="AP12" s="316">
        <v>102</v>
      </c>
      <c r="AQ12" s="317">
        <v>1059</v>
      </c>
      <c r="AR12" s="318">
        <v>-90.4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514</v>
      </c>
      <c r="AL13" s="1179"/>
      <c r="AM13" s="1179"/>
      <c r="AN13" s="1180"/>
      <c r="AO13" s="316" t="s">
        <v>515</v>
      </c>
      <c r="AP13" s="316" t="s">
        <v>515</v>
      </c>
      <c r="AQ13" s="317">
        <v>4</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516</v>
      </c>
      <c r="AL14" s="1179"/>
      <c r="AM14" s="1179"/>
      <c r="AN14" s="1180"/>
      <c r="AO14" s="316">
        <v>143084</v>
      </c>
      <c r="AP14" s="316">
        <v>1666</v>
      </c>
      <c r="AQ14" s="317">
        <v>2651</v>
      </c>
      <c r="AR14" s="318">
        <v>-37.200000000000003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517</v>
      </c>
      <c r="AL15" s="1179"/>
      <c r="AM15" s="1179"/>
      <c r="AN15" s="1180"/>
      <c r="AO15" s="316">
        <v>169806</v>
      </c>
      <c r="AP15" s="316">
        <v>1977</v>
      </c>
      <c r="AQ15" s="317">
        <v>1352</v>
      </c>
      <c r="AR15" s="318">
        <v>46.2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518</v>
      </c>
      <c r="AL16" s="1182"/>
      <c r="AM16" s="1182"/>
      <c r="AN16" s="1183"/>
      <c r="AO16" s="316">
        <v>-333157</v>
      </c>
      <c r="AP16" s="316">
        <v>-3880</v>
      </c>
      <c r="AQ16" s="317">
        <v>-4074</v>
      </c>
      <c r="AR16" s="318">
        <v>-4.8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5698109</v>
      </c>
      <c r="AP17" s="316">
        <v>66357</v>
      </c>
      <c r="AQ17" s="317">
        <v>69392</v>
      </c>
      <c r="AR17" s="318">
        <v>-4.4000000000000004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523</v>
      </c>
      <c r="AL21" s="1174"/>
      <c r="AM21" s="1174"/>
      <c r="AN21" s="1175"/>
      <c r="AO21" s="328">
        <v>6.14</v>
      </c>
      <c r="AP21" s="329">
        <v>6.31</v>
      </c>
      <c r="AQ21" s="330">
        <v>-0.17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524</v>
      </c>
      <c r="AL22" s="1174"/>
      <c r="AM22" s="1174"/>
      <c r="AN22" s="1175"/>
      <c r="AO22" s="333">
        <v>97.7</v>
      </c>
      <c r="AP22" s="334">
        <v>98.4</v>
      </c>
      <c r="AQ22" s="335">
        <v>-0.7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528</v>
      </c>
      <c r="AL32" s="1190"/>
      <c r="AM32" s="1190"/>
      <c r="AN32" s="1191"/>
      <c r="AO32" s="343">
        <v>4191343</v>
      </c>
      <c r="AP32" s="343">
        <v>48810</v>
      </c>
      <c r="AQ32" s="344">
        <v>34189</v>
      </c>
      <c r="AR32" s="345">
        <v>42.8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529</v>
      </c>
      <c r="AL33" s="1190"/>
      <c r="AM33" s="1190"/>
      <c r="AN33" s="1191"/>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530</v>
      </c>
      <c r="AL34" s="1190"/>
      <c r="AM34" s="1190"/>
      <c r="AN34" s="1191"/>
      <c r="AO34" s="343" t="s">
        <v>515</v>
      </c>
      <c r="AP34" s="343" t="s">
        <v>515</v>
      </c>
      <c r="AQ34" s="344">
        <v>16</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531</v>
      </c>
      <c r="AL35" s="1190"/>
      <c r="AM35" s="1190"/>
      <c r="AN35" s="1191"/>
      <c r="AO35" s="343">
        <v>376401</v>
      </c>
      <c r="AP35" s="343">
        <v>4383</v>
      </c>
      <c r="AQ35" s="344">
        <v>9412</v>
      </c>
      <c r="AR35" s="345">
        <v>-53.4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532</v>
      </c>
      <c r="AL36" s="1190"/>
      <c r="AM36" s="1190"/>
      <c r="AN36" s="1191"/>
      <c r="AO36" s="343">
        <v>51127</v>
      </c>
      <c r="AP36" s="343">
        <v>595</v>
      </c>
      <c r="AQ36" s="344">
        <v>2024</v>
      </c>
      <c r="AR36" s="345">
        <v>-70.599999999999994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533</v>
      </c>
      <c r="AL37" s="1190"/>
      <c r="AM37" s="1190"/>
      <c r="AN37" s="1191"/>
      <c r="AO37" s="343" t="s">
        <v>515</v>
      </c>
      <c r="AP37" s="343" t="s">
        <v>515</v>
      </c>
      <c r="AQ37" s="344">
        <v>1165</v>
      </c>
      <c r="AR37" s="345" t="s">
        <v>515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534</v>
      </c>
      <c r="AL38" s="1193"/>
      <c r="AM38" s="1193"/>
      <c r="AN38" s="1194"/>
      <c r="AO38" s="346">
        <v>122</v>
      </c>
      <c r="AP38" s="346">
        <v>1</v>
      </c>
      <c r="AQ38" s="347">
        <v>2</v>
      </c>
      <c r="AR38" s="335">
        <v>-50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535</v>
      </c>
      <c r="AL39" s="1193"/>
      <c r="AM39" s="1193"/>
      <c r="AN39" s="1194"/>
      <c r="AO39" s="343">
        <v>-439577</v>
      </c>
      <c r="AP39" s="343">
        <v>-5119</v>
      </c>
      <c r="AQ39" s="344">
        <v>-6367</v>
      </c>
      <c r="AR39" s="345">
        <v>-19.600000000000001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536</v>
      </c>
      <c r="AL40" s="1190"/>
      <c r="AM40" s="1190"/>
      <c r="AN40" s="1191"/>
      <c r="AO40" s="343">
        <v>-2354691</v>
      </c>
      <c r="AP40" s="343">
        <v>-27421</v>
      </c>
      <c r="AQ40" s="344">
        <v>-28963</v>
      </c>
      <c r="AR40" s="345">
        <v>-5.3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1824725</v>
      </c>
      <c r="AP41" s="343">
        <v>21250</v>
      </c>
      <c r="AQ41" s="344">
        <v>11478</v>
      </c>
      <c r="AR41" s="345">
        <v>85.1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505</v>
      </c>
      <c r="AN49" s="1186" t="s">
        <v>540</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3314413</v>
      </c>
      <c r="AN51" s="365">
        <v>37549</v>
      </c>
      <c r="AO51" s="366">
        <v>-6.8</v>
      </c>
      <c r="AP51" s="367">
        <v>47278</v>
      </c>
      <c r="AQ51" s="368">
        <v>-28.6</v>
      </c>
      <c r="AR51" s="369">
        <v>21.8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1563898</v>
      </c>
      <c r="AN52" s="373">
        <v>17718</v>
      </c>
      <c r="AO52" s="374">
        <v>-32.200000000000003</v>
      </c>
      <c r="AP52" s="375">
        <v>24096</v>
      </c>
      <c r="AQ52" s="376">
        <v>-24.3</v>
      </c>
      <c r="AR52" s="377">
        <v>-7.9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6130531</v>
      </c>
      <c r="AN53" s="365">
        <v>69870</v>
      </c>
      <c r="AO53" s="366">
        <v>86.1</v>
      </c>
      <c r="AP53" s="367">
        <v>44504</v>
      </c>
      <c r="AQ53" s="368">
        <v>-5.9</v>
      </c>
      <c r="AR53" s="369">
        <v>92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3074291</v>
      </c>
      <c r="AN54" s="373">
        <v>35038</v>
      </c>
      <c r="AO54" s="374">
        <v>97.8</v>
      </c>
      <c r="AP54" s="375">
        <v>25876</v>
      </c>
      <c r="AQ54" s="376">
        <v>7.4</v>
      </c>
      <c r="AR54" s="377">
        <v>90.4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3985160</v>
      </c>
      <c r="AN55" s="365">
        <v>45690</v>
      </c>
      <c r="AO55" s="366">
        <v>-34.6</v>
      </c>
      <c r="AP55" s="367">
        <v>47820</v>
      </c>
      <c r="AQ55" s="368">
        <v>7.5</v>
      </c>
      <c r="AR55" s="369">
        <v>-42.1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2261639</v>
      </c>
      <c r="AN56" s="373">
        <v>25930</v>
      </c>
      <c r="AO56" s="374">
        <v>-26</v>
      </c>
      <c r="AP56" s="375">
        <v>25855</v>
      </c>
      <c r="AQ56" s="376">
        <v>-0.1</v>
      </c>
      <c r="AR56" s="377">
        <v>-25.9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1557026</v>
      </c>
      <c r="AN57" s="365">
        <v>17993</v>
      </c>
      <c r="AO57" s="366">
        <v>-60.6</v>
      </c>
      <c r="AP57" s="367">
        <v>41934</v>
      </c>
      <c r="AQ57" s="368">
        <v>-12.3</v>
      </c>
      <c r="AR57" s="369">
        <v>-48.3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767283</v>
      </c>
      <c r="AN58" s="373">
        <v>8867</v>
      </c>
      <c r="AO58" s="374">
        <v>-65.8</v>
      </c>
      <c r="AP58" s="375">
        <v>23352</v>
      </c>
      <c r="AQ58" s="376">
        <v>-9.6999999999999993</v>
      </c>
      <c r="AR58" s="377">
        <v>-56.1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7453415</v>
      </c>
      <c r="AN59" s="365">
        <v>86798</v>
      </c>
      <c r="AO59" s="366">
        <v>382.4</v>
      </c>
      <c r="AP59" s="367">
        <v>45588</v>
      </c>
      <c r="AQ59" s="368">
        <v>8.6999999999999993</v>
      </c>
      <c r="AR59" s="369">
        <v>373.7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5986717</v>
      </c>
      <c r="AN60" s="373">
        <v>69718</v>
      </c>
      <c r="AO60" s="374">
        <v>686.3</v>
      </c>
      <c r="AP60" s="375">
        <v>24150</v>
      </c>
      <c r="AQ60" s="376">
        <v>3.4</v>
      </c>
      <c r="AR60" s="377">
        <v>682.9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4488109</v>
      </c>
      <c r="AN61" s="380">
        <v>51580</v>
      </c>
      <c r="AO61" s="381">
        <v>73.3</v>
      </c>
      <c r="AP61" s="382">
        <v>45425</v>
      </c>
      <c r="AQ61" s="383">
        <v>-6.1</v>
      </c>
      <c r="AR61" s="369">
        <v>79.400000000000006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2730766</v>
      </c>
      <c r="AN62" s="373">
        <v>31454</v>
      </c>
      <c r="AO62" s="374">
        <v>132</v>
      </c>
      <c r="AP62" s="375">
        <v>24666</v>
      </c>
      <c r="AQ62" s="376">
        <v>-4.7</v>
      </c>
      <c r="AR62" s="377">
        <v>136.69999999999999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6CMik+XORkfyMdRBQUvc1TYs7qmScR/+xzpuORNIEK55Dkciu8n/hg7rkMaToPovPHNLGRsHBAdb7pcNgwIzZQ==" saltValue="YdkMx0PpnbV8hwPmCHQx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y8U3rlZ8NNYjvYavtZUJy8Yw4JM+G8l9H5gf8cwyaR4Dx7agvwd7BQzqDsS3QFyNuNaK2roKs2sKEF00qtR3bg==" saltValue="VgM/MUvo14sTQ8zVJYYp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rEgIk8YAoQKCfnBwqpq/4fmJ0Kz4z7emXzIkgSo9Vd2EOCdtkUwJCLC6RZhVDHUNYDMf5Jo66qHev86H7P/4Fg==" saltValue="LY8G6QY5lP3wMkES2hg8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8" t="s">
        <v>3</v>
      </c>
      <c r="D47" s="1198"/>
      <c r="E47" s="1199"/>
      <c r="F47" s="11">
        <v>12.51</v>
      </c>
      <c r="G47" s="12">
        <v>12.61</v>
      </c>
      <c r="H47" s="12">
        <v>14.24</v>
      </c>
      <c r="I47" s="12">
        <v>13.15</v>
      </c>
      <c r="J47" s="13">
        <v>13.01</v>
      </c>
    </row>
    <row r="48" spans="2:10" ht="57.75" customHeight="1" x14ac:dyDescent="0.15">
      <c r="B48" s="14"/>
      <c r="C48" s="1200" t="s">
        <v>4</v>
      </c>
      <c r="D48" s="1200"/>
      <c r="E48" s="1201"/>
      <c r="F48" s="15">
        <v>3.17</v>
      </c>
      <c r="G48" s="16">
        <v>2.93</v>
      </c>
      <c r="H48" s="16">
        <v>2.42</v>
      </c>
      <c r="I48" s="16">
        <v>0.88</v>
      </c>
      <c r="J48" s="17">
        <v>1.2</v>
      </c>
    </row>
    <row r="49" spans="2:10" ht="57.75" customHeight="1" thickBot="1" x14ac:dyDescent="0.2">
      <c r="B49" s="18"/>
      <c r="C49" s="1202" t="s">
        <v>5</v>
      </c>
      <c r="D49" s="1202"/>
      <c r="E49" s="1203"/>
      <c r="F49" s="19">
        <v>5.4</v>
      </c>
      <c r="G49" s="20" t="s">
        <v>561</v>
      </c>
      <c r="H49" s="20">
        <v>1.1299999999999999</v>
      </c>
      <c r="I49" s="20" t="s">
        <v>562</v>
      </c>
      <c r="J49" s="21">
        <v>0.33</v>
      </c>
    </row>
    <row r="50" spans="2:10" ht="13.5" customHeight="1" x14ac:dyDescent="0.15"/>
  </sheetData>
  <sheetProtection algorithmName="SHA-512" hashValue="oCW/U/gT01FMOLE5Df/RESxJCv2mQjegFPUY0JXnOYIZzXnj5l6BncPvBghVaJEWEVDUXXXwqDph2YrHZ0ntxA==" saltValue="wEQ82EFKS+PSjwOIDTbX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2021-03-04T04:12:25Z</cp:lastPrinted>
  <dcterms:created xsi:type="dcterms:W3CDTF">2021-02-05T03:33:35Z</dcterms:created>
  <dcterms:modified xsi:type="dcterms:W3CDTF">2021-03-04T04:12:31Z</dcterms:modified>
  <cp:category/>
</cp:coreProperties>
</file>