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2普通会計決算統計\19財政状況資料集\03市町村回答\01チェック前（終わったらここから出す）\"/>
    </mc:Choice>
  </mc:AlternateContent>
  <xr:revisionPtr revIDLastSave="0" documentId="13_ncr:1_{98F198EE-4348-4DCF-8090-7CD2873793FD}" xr6:coauthVersionLast="47" xr6:coauthVersionMax="47" xr10:uidLastSave="{00000000-0000-0000-0000-000000000000}"/>
  <bookViews>
    <workbookView xWindow="6315" yWindow="120" windowWidth="19410" windowHeight="114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BW34" i="10"/>
  <c r="BW35" i="10" s="1"/>
  <c r="AM34" i="10"/>
  <c r="U34" i="10"/>
  <c r="U35" i="10" s="1"/>
  <c r="U36" i="10" s="1"/>
  <c r="U37" i="10" s="1"/>
  <c r="C34" i="10"/>
  <c r="BW36" i="10" l="1"/>
  <c r="BW37" i="10" s="1"/>
  <c r="BW38" i="10" s="1"/>
  <c r="BW39" i="10" s="1"/>
  <c r="BW40" i="10" s="1"/>
  <c r="CO34" i="10"/>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<sst xmlns="http://schemas.openxmlformats.org/spreadsheetml/2006/main" count="1099" uniqueCount="588">
  <si>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</si>
  <si>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</si>
  <si>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</si>
  <si>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</si>
  <si>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</si>
  <si>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</si>
  <si>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</si>
  <si>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</si>
  <si>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</si>
  <si>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</si>
  <si>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</si>
  <si>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</si>
  <si>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</si>
  <si>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</si>
  <si>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</si>
  <si>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</si>
  <si>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</si>
  <si>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</si>
  <si>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</si>
  <si>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</si>
  <si>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</si>
  <si>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</si>
  <si>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</si>
  <si>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</si>
  <si>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</si>
  <si>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</si>
  <si>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</si>
  <si>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</si>
  <si>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</si>
  <si>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</si>
  <si>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</si>
  <si>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</si>
  <si>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</si>
  <si>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</si>
  <si>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</si>
  <si>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</si>
  <si>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</si>
  <si>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</si>
  <si>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</si>
  <si>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</si>
  <si>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</si>
  <si>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</si>
  <si>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</si>
  <si>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</si>
  <si>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</si>
  <si>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</si>
  <si>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</si>
  <si>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</si>
  <si>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</si>
  <si>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</si>
  <si>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</si>
  <si>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</si>
  <si>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</si>
  <si>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</si>
  <si>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</si>
  <si>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</si>
  <si>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</si>
  <si>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</si>
  <si>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</si>
  <si>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</si>
  <si>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</si>
  <si>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</si>
  <si>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</si>
  <si>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</si>
  <si>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</si>
  <si>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</si>
  <si>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</si>
  <si>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</si>
  <si>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</si>
  <si>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</si>
  <si>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</si>
  <si>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</si>
  <si>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</si>
  <si>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</si>
  <si>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</si>
  <si>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</si>
  <si>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</si>
  <si>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</si>
  <si>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</si>
  <si>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</si>
  <si>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</si>
  <si>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</si>
  <si>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</si>
  <si>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</si>
  <si>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</si>
  <si>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</si>
  <si>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</si>
  <si>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</si>
  <si>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</si>
  <si>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</si>
  <si>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</si>
  <si>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</si>
  <si>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</si>
  <si>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</si>
  <si>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</si>
  <si>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</si>
  <si>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</si>
  <si>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</si>
  <si>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黒滝村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</si>
  <si>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</si>
  <si>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</si>
  <si>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</si>
  <si>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</si>
  <si>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</si>
  <si>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</si>
  <si>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</si>
  <si>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</si>
  <si>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</si>
  <si>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</si>
  <si>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</si>
  <si>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</si>
  <si>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</si>
  <si>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</si>
  <si>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</si>
  <si>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</si>
  <si>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</si>
  <si>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</si>
  <si>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</si>
  <si>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</si>
  <si>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</si>
  <si>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</si>
  <si>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</si>
  <si>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</si>
  <si>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</si>
  <si>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</si>
  <si>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</si>
  <si>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</si>
  <si>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</si>
  <si>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</si>
  <si>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</si>
  <si>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</si>
  <si>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</si>
  <si>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</si>
  <si>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</si>
  <si>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</si>
  <si>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</si>
  <si>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</si>
  <si>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</si>
  <si>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</si>
  <si>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</si>
  <si>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</si>
  <si>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</si>
  <si>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</si>
  <si>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</si>
  <si>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</si>
  <si>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</si>
  <si>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</si>
  <si>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</si>
  <si>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</si>
  <si>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</si>
  <si>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</si>
  <si>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-4.8</t>
    <phoneticPr fontId="5"/>
  </si>
  <si>
    <t>基準財政需要額</t>
    <phoneticPr fontId="25"/>
  </si>
  <si>
    <t>うち日本人(％)</t>
    <phoneticPr fontId="5"/>
  </si>
  <si>
    <t>-4.7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</si>
  <si>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</si>
  <si>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</si>
  <si>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</si>
  <si>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</si>
  <si>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</si>
  <si>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</si>
  <si>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</si>
  <si>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</si>
  <si>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</si>
  <si>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</si>
  <si>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</si>
  <si>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</si>
  <si>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</si>
  <si>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</si>
  <si>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</si>
  <si>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</si>
  <si>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</si>
  <si>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</si>
  <si>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</si>
  <si>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</si>
  <si>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</si>
  <si>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</si>
  <si>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</si>
  <si>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</si>
  <si>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</si>
  <si>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</si>
  <si>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</si>
  <si>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</si>
  <si>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</si>
  <si>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</si>
  <si>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</si>
  <si>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</si>
  <si>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</si>
  <si>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</si>
  <si>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</si>
  <si>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</si>
  <si>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</si>
  <si>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</si>
  <si>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</si>
  <si>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</si>
  <si>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</si>
  <si>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</si>
  <si>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</si>
  <si>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</si>
  <si>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</si>
  <si>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</si>
  <si>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</si>
  <si>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</si>
  <si>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</si>
  <si>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</si>
  <si>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</si>
  <si>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</si>
  <si>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</si>
  <si>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</si>
  <si>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</si>
  <si>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</si>
  <si>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</si>
  <si>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</si>
  <si>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</si>
  <si>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奈良県黒滝村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</si>
  <si>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</si>
  <si>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</si>
  <si>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</si>
  <si>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</si>
  <si>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</si>
  <si>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</si>
  <si>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</si>
  <si>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</si>
  <si>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</si>
  <si>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</si>
  <si>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</si>
  <si>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</si>
  <si>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</si>
  <si>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</si>
  <si>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</si>
  <si>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</si>
  <si>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</si>
  <si>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</si>
  <si>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</si>
  <si>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</si>
  <si>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</si>
  <si>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</si>
  <si>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</si>
  <si>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</si>
  <si>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</si>
  <si>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</si>
  <si>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</si>
  <si>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</si>
  <si>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</si>
  <si>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</si>
  <si>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</si>
  <si>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</si>
  <si>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</si>
  <si>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</si>
  <si>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</si>
  <si>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</si>
  <si>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</si>
  <si>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</si>
  <si>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</si>
  <si>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</si>
  <si>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</si>
  <si>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</si>
  <si>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</si>
  <si>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</si>
  <si>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</si>
  <si>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</si>
  <si>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</si>
  <si>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</si>
  <si>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</si>
  <si>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</si>
  <si>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</si>
  <si>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</si>
  <si>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</si>
  <si>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</si>
  <si>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</si>
  <si>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</si>
  <si>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</si>
  <si>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</si>
  <si>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</si>
  <si>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</si>
  <si>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</si>
  <si>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</si>
  <si>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</si>
  <si>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</si>
  <si>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</si>
  <si>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</si>
  <si>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</si>
  <si>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</si>
  <si>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</si>
  <si>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</si>
  <si>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</si>
  <si>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</si>
  <si>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</si>
  <si>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</si>
  <si>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</si>
  <si>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</si>
  <si>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</si>
  <si>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</si>
  <si>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</si>
  <si>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</si>
  <si>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</si>
  <si>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</si>
  <si>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</si>
  <si>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</si>
  <si>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</si>
  <si>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</si>
  <si>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</si>
  <si>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</si>
  <si>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</si>
  <si>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</si>
  <si>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</si>
  <si>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</si>
  <si>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</si>
  <si>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</si>
  <si>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</si>
  <si>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</si>
  <si>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</si>
  <si>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</si>
  <si>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</si>
  <si>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</si>
  <si>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</si>
  <si>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</si>
  <si>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</si>
  <si>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</si>
  <si>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</si>
  <si>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</si>
  <si>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</si>
  <si>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</si>
  <si>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</si>
  <si>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</si>
  <si>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</si>
  <si>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</si>
  <si>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</si>
  <si>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</si>
  <si>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</si>
  <si>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</si>
  <si>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</si>
  <si>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</si>
  <si>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</si>
  <si>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</si>
  <si>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</si>
  <si>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</si>
  <si>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</si>
  <si>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</si>
  <si>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</si>
  <si>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</si>
  <si>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</si>
  <si>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</si>
  <si>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</si>
  <si>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</si>
  <si>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</si>
  <si>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</si>
  <si>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</si>
  <si>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</si>
  <si>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</si>
  <si>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</si>
  <si>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</si>
  <si>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</si>
  <si>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</si>
  <si>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</si>
  <si>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</si>
  <si>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</si>
  <si>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</si>
  <si>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</si>
  <si>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</si>
  <si>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</si>
  <si>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</si>
  <si>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</si>
  <si>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</si>
  <si>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</si>
  <si>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</si>
  <si>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</si>
  <si>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</si>
  <si>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奈良県黒滝村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</si>
  <si>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</si>
  <si>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</si>
  <si>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</si>
  <si>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</si>
  <si>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</si>
  <si>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</si>
  <si>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</si>
  <si>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</si>
  <si>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</si>
  <si>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</si>
  <si>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</si>
  <si>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</si>
  <si>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</si>
  <si>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</si>
  <si>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</si>
  <si>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</si>
  <si>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</si>
  <si>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</si>
  <si>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</si>
  <si>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</si>
  <si>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</si>
  <si>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</si>
  <si>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</si>
  <si>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</si>
  <si>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</si>
  <si>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</si>
  <si>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</si>
  <si>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</si>
  <si>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</si>
  <si>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</si>
  <si>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</si>
  <si>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</si>
  <si>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</si>
  <si>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t>
    <phoneticPr fontId="5"/>
  </si>
  <si>
    <t>国民健康保険（診療施設勘定）</t>
    <phoneticPr fontId="5"/>
  </si>
  <si>
    <t>介護保険事業</t>
    <phoneticPr fontId="5"/>
  </si>
  <si>
    <t>後期高齢者医療事業</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</si>
  <si>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</si>
  <si>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</si>
  <si>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</si>
  <si>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</si>
  <si>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</si>
  <si>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</si>
  <si>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</si>
  <si>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</si>
  <si>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</si>
  <si>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</si>
  <si>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</si>
  <si>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</si>
  <si>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</si>
  <si>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</si>
  <si>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</si>
  <si>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</si>
  <si>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</si>
  <si>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</si>
  <si>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</si>
  <si>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</si>
  <si>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</si>
  <si>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</si>
  <si>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</si>
  <si>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</si>
  <si>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</si>
  <si>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</si>
  <si>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</si>
  <si>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</si>
  <si>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</si>
  <si>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</si>
  <si>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</si>
  <si>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</si>
  <si>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</si>
  <si>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</si>
  <si>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</si>
  <si>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</si>
  <si>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</si>
  <si>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</si>
  <si>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</si>
  <si>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</si>
  <si>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</si>
  <si>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</si>
  <si>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</si>
  <si>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</si>
  <si>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</si>
  <si>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</si>
  <si>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</si>
  <si>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</si>
  <si>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</si>
  <si>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</si>
  <si>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</si>
  <si>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</si>
  <si>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</si>
  <si>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</si>
  <si>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</si>
  <si>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</si>
  <si>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</si>
  <si>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</si>
  <si>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</si>
  <si>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</si>
  <si>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</si>
  <si>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</si>
  <si>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</si>
  <si>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</si>
  <si>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国民健康保険（診療施設勘定）</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</si>
  <si>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</si>
  <si>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</si>
  <si>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</si>
  <si>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</si>
  <si>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</si>
  <si>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</si>
  <si>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</si>
  <si>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</si>
  <si>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</si>
  <si>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</si>
  <si>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</si>
  <si>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</si>
  <si>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</si>
  <si>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</si>
  <si>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</si>
  <si>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</si>
  <si>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</si>
  <si>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</si>
  <si>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</si>
  <si>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</si>
  <si>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</si>
  <si>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</si>
  <si>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</si>
  <si>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</si>
  <si>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</si>
  <si>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</si>
  <si>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</si>
  <si>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</si>
  <si>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</si>
  <si>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</si>
  <si>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</si>
  <si>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</si>
  <si>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</si>
  <si>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</si>
  <si>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</si>
  <si>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</si>
  <si>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</si>
  <si>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</si>
  <si>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</si>
  <si>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</si>
  <si>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</si>
  <si>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</si>
  <si>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</si>
  <si>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</si>
  <si>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</si>
  <si>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</si>
  <si>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</si>
  <si>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</si>
  <si>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</si>
  <si>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</si>
  <si>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</si>
  <si>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</si>
  <si>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</si>
  <si>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</si>
  <si>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</si>
  <si>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</si>
  <si>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</si>
  <si>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</si>
  <si>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</si>
  <si>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</si>
  <si>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</si>
  <si>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</si>
  <si>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</si>
  <si>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</si>
  <si>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</si>
  <si>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</si>
  <si>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</si>
  <si>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</si>
  <si>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</si>
  <si>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</si>
  <si>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</si>
  <si>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</si>
  <si>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</si>
  <si>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</si>
  <si>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</si>
  <si>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</si>
  <si>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</si>
  <si>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</si>
  <si>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</si>
  <si>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</si>
  <si>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</si>
  <si>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</si>
  <si>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</si>
  <si>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</si>
  <si>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</si>
  <si>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4.83</t>
  </si>
  <si>
    <t>▲ 20.57</t>
  </si>
  <si>
    <t>▲ 14.00</t>
  </si>
  <si>
    <t>一般会計</t>
  </si>
  <si>
    <t>介護保険事業</t>
  </si>
  <si>
    <t>国民健康保険（事業勘定）</t>
  </si>
  <si>
    <t>簡易水道事業特別会計</t>
  </si>
  <si>
    <t>下水道事業特別会計</t>
  </si>
  <si>
    <t>国民健康保険（診療施設勘定）</t>
  </si>
  <si>
    <t>後期高齢者医療事業</t>
  </si>
  <si>
    <t>その他会計（赤字）</t>
  </si>
  <si>
    <t>その他会計（黒字）</t>
  </si>
  <si>
    <t>（百万円）</t>
    <phoneticPr fontId="5"/>
  </si>
  <si>
    <t>H27末</t>
    <phoneticPr fontId="5"/>
  </si>
  <si>
    <t>H28末</t>
    <phoneticPr fontId="5"/>
  </si>
  <si>
    <t>H29末</t>
    <phoneticPr fontId="5"/>
  </si>
  <si>
    <t>H30末</t>
    <phoneticPr fontId="5"/>
  </si>
  <si>
    <t>R01末</t>
    <phoneticPr fontId="5"/>
  </si>
  <si>
    <t>ふるさと創生基金</t>
    <rPh sb="4" eb="6">
      <t>ソウセイ</t>
    </rPh>
    <rPh sb="6" eb="8">
      <t>キキン</t>
    </rPh>
    <phoneticPr fontId="5"/>
  </si>
  <si>
    <t>地域振興資金</t>
    <rPh sb="0" eb="2">
      <t>チイキ</t>
    </rPh>
    <rPh sb="2" eb="4">
      <t>シンコウ</t>
    </rPh>
    <rPh sb="4" eb="6">
      <t>シキン</t>
    </rPh>
    <phoneticPr fontId="5"/>
  </si>
  <si>
    <t>村営住宅基金</t>
    <rPh sb="0" eb="2">
      <t>ソンエイ</t>
    </rPh>
    <rPh sb="2" eb="4">
      <t>ジュウタク</t>
    </rPh>
    <rPh sb="4" eb="6">
      <t>キキン</t>
    </rPh>
    <phoneticPr fontId="5"/>
  </si>
  <si>
    <t>山林造成基金</t>
    <rPh sb="0" eb="2">
      <t>サンリン</t>
    </rPh>
    <rPh sb="2" eb="4">
      <t>ゾウセイ</t>
    </rPh>
    <rPh sb="4" eb="6">
      <t>キキン</t>
    </rPh>
    <phoneticPr fontId="5"/>
  </si>
  <si>
    <t>ふるさと応援基金</t>
    <rPh sb="4" eb="6">
      <t>オウエン</t>
    </rPh>
    <rPh sb="6" eb="8">
      <t>キキン</t>
    </rPh>
    <phoneticPr fontId="5"/>
  </si>
  <si>
    <t>株式会社　黒滝森物語村</t>
    <rPh sb="0" eb="4">
      <t>カブシキガイシャ</t>
    </rPh>
    <rPh sb="5" eb="7">
      <t>クロタキ</t>
    </rPh>
    <rPh sb="7" eb="8">
      <t>モリ</t>
    </rPh>
    <rPh sb="8" eb="9">
      <t>モノ</t>
    </rPh>
    <rPh sb="9" eb="10">
      <t>ガタ</t>
    </rPh>
    <rPh sb="10" eb="11">
      <t>ムラ</t>
    </rPh>
    <phoneticPr fontId="2"/>
  </si>
  <si>
    <t>-</t>
    <phoneticPr fontId="2"/>
  </si>
  <si>
    <t>奈良県市町村総合事務組合</t>
    <rPh sb="0" eb="3">
      <t>ナラケン</t>
    </rPh>
    <rPh sb="3" eb="6">
      <t>シチョウソン</t>
    </rPh>
    <rPh sb="6" eb="8">
      <t>ソウゴウ</t>
    </rPh>
    <rPh sb="8" eb="10">
      <t>ジム</t>
    </rPh>
    <rPh sb="10" eb="12">
      <t>クミアイ</t>
    </rPh>
    <phoneticPr fontId="2"/>
  </si>
  <si>
    <t>南和広域衛生組合</t>
    <rPh sb="0" eb="2">
      <t>ナンワ</t>
    </rPh>
    <rPh sb="2" eb="4">
      <t>コウイキ</t>
    </rPh>
    <rPh sb="4" eb="6">
      <t>エイセイ</t>
    </rPh>
    <rPh sb="6" eb="8">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</si>
  <si>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</si>
  <si>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</si>
  <si>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</si>
  <si>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さくら広域環境衛生組合</t>
    <rPh sb="3" eb="5">
      <t>コウイキ</t>
    </rPh>
    <rPh sb="5" eb="7">
      <t>カンキョウ</t>
    </rPh>
    <rPh sb="7" eb="9">
      <t>エイセイ</t>
    </rPh>
    <rPh sb="9" eb="11">
      <t>クミアイ</t>
    </rPh>
    <phoneticPr fontId="2"/>
  </si>
  <si>
    <t>南和広域医療企業団</t>
    <rPh sb="0" eb="2">
      <t>ナンワ</t>
    </rPh>
    <rPh sb="2" eb="4">
      <t>コウイキ</t>
    </rPh>
    <rPh sb="4" eb="6">
      <t>イリョウ</t>
    </rPh>
    <rPh sb="6" eb="8">
      <t>キギョウ</t>
    </rPh>
    <rPh sb="8" eb="9">
      <t>ダン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</si>
</sst>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310300</c:v>
                </c:pt>
                <c:pt idx="1">
                  <c:v>317319</c:v>
                </c:pt>
                <c:pt idx="2">
                  <c:v>289738</c:v>
                </c:pt>
                <c:pt idx="3">
                  <c:v>316937</c:v>
                </c:pt>
                <c:pt idx="4">
                  <c:v>332350</c:v>
                </c:pt>
              </c:numCache>
            </c:numRef>
          </c:val>
          <c:smooth val="0"/>
          <c:extLst>
            <c:ext xmlns:c16="http://schemas.microsoft.com/office/drawing/2014/chart" uri="{C3380CC4-5D6E-409C-BE32-E72D297353CC}">
              <c16:uniqueId val="{00000000-6C59-4117-8EA1-8EE6ECCAA16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292385</c:v>
                </c:pt>
                <c:pt idx="1">
                  <c:v>352936</c:v>
                </c:pt>
                <c:pt idx="2">
                  <c:v>462718</c:v>
                </c:pt>
                <c:pt idx="3">
                  <c:v>258679</c:v>
                </c:pt>
                <c:pt idx="4">
                  <c:v>553546</c:v>
                </c:pt>
              </c:numCache>
            </c:numRef>
          </c:val>
          <c:smooth val="0"/>
          <c:extLst>
            <c:ext xmlns:c16="http://schemas.microsoft.com/office/drawing/2014/chart" uri="{C3380CC4-5D6E-409C-BE32-E72D297353CC}">
              <c16:uniqueId val="{00000001-6C59-4117-8EA1-8EE6ECCAA162}"/>
            </c:ext>
          </c:extLst>
        </c:ser>
        <c:dLbls>
          <c:showLegendKey val="0"/>
          <c:showVal val="0"/>
          <c:showCatName val="0"/>
          <c:showSerName val="0"/>
          <c:showPercent val="0"/>
          <c:showBubbleSize val="0"/>
        </c:dLbls>
        <c:marker val="1"/>
        <c:smooth val="0"/>
        <c:axId val="301536216"/>
        <c:axId val="301535824"/>
      </c:lineChart>
      <c:catAx>
        <c:axId val="3015362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1535824"/>
        <c:crosses val="autoZero"/>
        <c:auto val="1"/>
        <c:lblAlgn val="ctr"/>
        <c:lblOffset val="100"/>
        <c:tickLblSkip val="1"/>
        <c:tickMarkSkip val="1"/>
        <c:noMultiLvlLbl val="0"/>
      </c:catAx>
      <c:valAx>
        <c:axId val="301535824"/>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15362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10.64</c:v>
                </c:pt>
                <c:pt idx="1">
                  <c:v>6.74</c:v>
                </c:pt>
                <c:pt idx="2">
                  <c:v>0.4</c:v>
                </c:pt>
                <c:pt idx="3">
                  <c:v>2.4300000000000002</c:v>
                </c:pt>
                <c:pt idx="4">
                  <c:v>4.5599999999999996</c:v>
                </c:pt>
              </c:numCache>
            </c:numRef>
          </c:val>
          <c:extLst>
            <c:ext xmlns:c16="http://schemas.microsoft.com/office/drawing/2014/chart" uri="{C3380CC4-5D6E-409C-BE32-E72D297353CC}">
              <c16:uniqueId val="{00000000-08F2-41B1-8589-0DC3B7DCD22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90.02</c:v>
                </c:pt>
                <c:pt idx="1">
                  <c:v>98.05</c:v>
                </c:pt>
                <c:pt idx="2">
                  <c:v>89.06</c:v>
                </c:pt>
                <c:pt idx="3">
                  <c:v>71.11</c:v>
                </c:pt>
                <c:pt idx="4">
                  <c:v>65.3</c:v>
                </c:pt>
              </c:numCache>
            </c:numRef>
          </c:val>
          <c:extLst>
            <c:ext xmlns:c16="http://schemas.microsoft.com/office/drawing/2014/chart" uri="{C3380CC4-5D6E-409C-BE32-E72D297353CC}">
              <c16:uniqueId val="{00000001-08F2-41B1-8589-0DC3B7DCD22D}"/>
            </c:ext>
          </c:extLst>
        </c:ser>
        <c:dLbls>
          <c:showLegendKey val="0"/>
          <c:showVal val="0"/>
          <c:showCatName val="0"/>
          <c:showSerName val="0"/>
          <c:showPercent val="0"/>
          <c:showBubbleSize val="0"/>
        </c:dLbls>
        <c:gapWidth val="250"/>
        <c:overlap val="100"/>
        <c:axId val="301538176"/>
        <c:axId val="3015326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2.23</c:v>
                </c:pt>
                <c:pt idx="1">
                  <c:v>-4.83</c:v>
                </c:pt>
                <c:pt idx="2">
                  <c:v>-20.57</c:v>
                </c:pt>
                <c:pt idx="3">
                  <c:v>-14</c:v>
                </c:pt>
                <c:pt idx="4">
                  <c:v>2.34</c:v>
                </c:pt>
              </c:numCache>
            </c:numRef>
          </c:val>
          <c:smooth val="0"/>
          <c:extLst>
            <c:ext xmlns:c16="http://schemas.microsoft.com/office/drawing/2014/chart" uri="{C3380CC4-5D6E-409C-BE32-E72D297353CC}">
              <c16:uniqueId val="{00000002-08F2-41B1-8589-0DC3B7DCD22D}"/>
            </c:ext>
          </c:extLst>
        </c:ser>
        <c:dLbls>
          <c:showLegendKey val="0"/>
          <c:showVal val="0"/>
          <c:showCatName val="0"/>
          <c:showSerName val="0"/>
          <c:showPercent val="0"/>
          <c:showBubbleSize val="0"/>
        </c:dLbls>
        <c:marker val="1"/>
        <c:smooth val="0"/>
        <c:axId val="301538176"/>
        <c:axId val="301532688"/>
      </c:lineChart>
      <c:catAx>
        <c:axId val="301538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01532688"/>
        <c:crosses val="autoZero"/>
        <c:auto val="1"/>
        <c:lblAlgn val="ctr"/>
        <c:lblOffset val="100"/>
        <c:tickLblSkip val="1"/>
        <c:tickMarkSkip val="1"/>
        <c:noMultiLvlLbl val="0"/>
      </c:catAx>
      <c:valAx>
        <c:axId val="3015326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1538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99A-44DD-ABF3-C9C71E89467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99A-44DD-ABF3-C9C71E89467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99A-44DD-ABF3-C9C71E89467E}"/>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99A-44DD-ABF3-C9C71E89467E}"/>
            </c:ext>
          </c:extLst>
        </c:ser>
        <c:ser>
          <c:idx val="4"/>
          <c:order val="4"/>
          <c:tx>
            <c:strRef>
              <c:f>データシート!$A$31</c:f>
              <c:strCache>
                <c:ptCount val="1"/>
                <c:pt idx="0">
                  <c:v>国民健康保険（診療施設勘定）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0.03</c:v>
                </c:pt>
                <c:pt idx="2">
                  <c:v>#N/A</c:v>
                </c:pt>
                <c:pt idx="3">
                  <c:v>0.03</c:v>
                </c:pt>
                <c:pt idx="4">
                  <c:v>#N/A</c:v>
                </c:pt>
                <c:pt idx="5">
                  <c:v>0.04</c:v>
                </c:pt>
                <c:pt idx="6">
                  <c:v>#N/A</c:v>
                </c:pt>
                <c:pt idx="7">
                  <c:v>0.04</c:v>
                </c:pt>
                <c:pt idx="8">
                  <c:v>#N/A</c:v>
                </c:pt>
                <c:pt idx="9">
                  <c:v>0.03</c:v>
                </c:pt>
              </c:numCache>
            </c:numRef>
          </c:val>
          <c:extLst>
            <c:ext xmlns:c16="http://schemas.microsoft.com/office/drawing/2014/chart" uri="{C3380CC4-5D6E-409C-BE32-E72D297353CC}">
              <c16:uniqueId val="{00000004-699A-44DD-ABF3-C9C71E89467E}"/>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0.05</c:v>
                </c:pt>
                <c:pt idx="4">
                  <c:v>#N/A</c:v>
                </c:pt>
                <c:pt idx="5">
                  <c:v>0.01</c:v>
                </c:pt>
                <c:pt idx="6">
                  <c:v>#N/A</c:v>
                </c:pt>
                <c:pt idx="7">
                  <c:v>0.04</c:v>
                </c:pt>
                <c:pt idx="8">
                  <c:v>#N/A</c:v>
                </c:pt>
                <c:pt idx="9">
                  <c:v>0.03</c:v>
                </c:pt>
              </c:numCache>
            </c:numRef>
          </c:val>
          <c:extLst>
            <c:ext xmlns:c16="http://schemas.microsoft.com/office/drawing/2014/chart" uri="{C3380CC4-5D6E-409C-BE32-E72D297353CC}">
              <c16:uniqueId val="{00000005-699A-44DD-ABF3-C9C71E89467E}"/>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0.01</c:v>
                </c:pt>
                <c:pt idx="2">
                  <c:v>#N/A</c:v>
                </c:pt>
                <c:pt idx="3">
                  <c:v>0</c:v>
                </c:pt>
                <c:pt idx="4">
                  <c:v>#N/A</c:v>
                </c:pt>
                <c:pt idx="5">
                  <c:v>0.01</c:v>
                </c:pt>
                <c:pt idx="6">
                  <c:v>#N/A</c:v>
                </c:pt>
                <c:pt idx="7">
                  <c:v>0.02</c:v>
                </c:pt>
                <c:pt idx="8">
                  <c:v>#N/A</c:v>
                </c:pt>
                <c:pt idx="9">
                  <c:v>0.04</c:v>
                </c:pt>
              </c:numCache>
            </c:numRef>
          </c:val>
          <c:extLst>
            <c:ext xmlns:c16="http://schemas.microsoft.com/office/drawing/2014/chart" uri="{C3380CC4-5D6E-409C-BE32-E72D297353CC}">
              <c16:uniqueId val="{00000006-699A-44DD-ABF3-C9C71E89467E}"/>
            </c:ext>
          </c:extLst>
        </c:ser>
        <c:ser>
          <c:idx val="7"/>
          <c:order val="7"/>
          <c:tx>
            <c:strRef>
              <c:f>データシート!$A$34</c:f>
              <c:strCache>
                <c:ptCount val="1"/>
                <c:pt idx="0">
                  <c:v>国民健康保険（事業勘定）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0.8</c:v>
                </c:pt>
                <c:pt idx="2">
                  <c:v>#N/A</c:v>
                </c:pt>
                <c:pt idx="3">
                  <c:v>1.6</c:v>
                </c:pt>
                <c:pt idx="4">
                  <c:v>#N/A</c:v>
                </c:pt>
                <c:pt idx="5">
                  <c:v>2.95</c:v>
                </c:pt>
                <c:pt idx="6">
                  <c:v>#N/A</c:v>
                </c:pt>
                <c:pt idx="7">
                  <c:v>0.96</c:v>
                </c:pt>
                <c:pt idx="8">
                  <c:v>#N/A</c:v>
                </c:pt>
                <c:pt idx="9">
                  <c:v>1.06</c:v>
                </c:pt>
              </c:numCache>
            </c:numRef>
          </c:val>
          <c:extLst>
            <c:ext xmlns:c16="http://schemas.microsoft.com/office/drawing/2014/chart" uri="{C3380CC4-5D6E-409C-BE32-E72D297353CC}">
              <c16:uniqueId val="{00000007-699A-44DD-ABF3-C9C71E89467E}"/>
            </c:ext>
          </c:extLst>
        </c:ser>
        <c:ser>
          <c:idx val="8"/>
          <c:order val="8"/>
          <c:tx>
            <c:strRef>
              <c:f>データシート!$A$35</c:f>
              <c:strCache>
                <c:ptCount val="1"/>
                <c:pt idx="0">
                  <c:v>介護保険事業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0.7</c:v>
                </c:pt>
                <c:pt idx="2">
                  <c:v>#N/A</c:v>
                </c:pt>
                <c:pt idx="3">
                  <c:v>0.88</c:v>
                </c:pt>
                <c:pt idx="4">
                  <c:v>#N/A</c:v>
                </c:pt>
                <c:pt idx="5">
                  <c:v>1.43</c:v>
                </c:pt>
                <c:pt idx="6">
                  <c:v>#N/A</c:v>
                </c:pt>
                <c:pt idx="7">
                  <c:v>2.57</c:v>
                </c:pt>
                <c:pt idx="8">
                  <c:v>#N/A</c:v>
                </c:pt>
                <c:pt idx="9">
                  <c:v>4.01</c:v>
                </c:pt>
              </c:numCache>
            </c:numRef>
          </c:val>
          <c:extLst>
            <c:ext xmlns:c16="http://schemas.microsoft.com/office/drawing/2014/chart" uri="{C3380CC4-5D6E-409C-BE32-E72D297353CC}">
              <c16:uniqueId val="{00000008-699A-44DD-ABF3-C9C71E89467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10.63</c:v>
                </c:pt>
                <c:pt idx="2">
                  <c:v>#N/A</c:v>
                </c:pt>
                <c:pt idx="3">
                  <c:v>6.73</c:v>
                </c:pt>
                <c:pt idx="4">
                  <c:v>#N/A</c:v>
                </c:pt>
                <c:pt idx="5">
                  <c:v>0.4</c:v>
                </c:pt>
                <c:pt idx="6">
                  <c:v>#N/A</c:v>
                </c:pt>
                <c:pt idx="7">
                  <c:v>2.42</c:v>
                </c:pt>
                <c:pt idx="8">
                  <c:v>#N/A</c:v>
                </c:pt>
                <c:pt idx="9">
                  <c:v>4.55</c:v>
                </c:pt>
              </c:numCache>
            </c:numRef>
          </c:val>
          <c:extLst>
            <c:ext xmlns:c16="http://schemas.microsoft.com/office/drawing/2014/chart" uri="{C3380CC4-5D6E-409C-BE32-E72D297353CC}">
              <c16:uniqueId val="{00000009-699A-44DD-ABF3-C9C71E89467E}"/>
            </c:ext>
          </c:extLst>
        </c:ser>
        <c:dLbls>
          <c:showLegendKey val="0"/>
          <c:showVal val="0"/>
          <c:showCatName val="0"/>
          <c:showSerName val="0"/>
          <c:showPercent val="0"/>
          <c:showBubbleSize val="0"/>
        </c:dLbls>
        <c:gapWidth val="150"/>
        <c:overlap val="100"/>
        <c:axId val="455647368"/>
        <c:axId val="455647760"/>
      </c:barChart>
      <c:catAx>
        <c:axId val="455647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5647760"/>
        <c:crosses val="autoZero"/>
        <c:auto val="1"/>
        <c:lblAlgn val="ctr"/>
        <c:lblOffset val="100"/>
        <c:tickLblSkip val="1"/>
        <c:tickMarkSkip val="1"/>
        <c:noMultiLvlLbl val="0"/>
      </c:catAx>
      <c:valAx>
        <c:axId val="4556477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56473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119</c:v>
                </c:pt>
                <c:pt idx="5">
                  <c:v>102</c:v>
                </c:pt>
                <c:pt idx="8">
                  <c:v>108</c:v>
                </c:pt>
                <c:pt idx="11">
                  <c:v>116</c:v>
                </c:pt>
                <c:pt idx="14">
                  <c:v>125</c:v>
                </c:pt>
              </c:numCache>
            </c:numRef>
          </c:val>
          <c:extLst>
            <c:ext xmlns:c16="http://schemas.microsoft.com/office/drawing/2014/chart" uri="{C3380CC4-5D6E-409C-BE32-E72D297353CC}">
              <c16:uniqueId val="{00000000-9E19-4CE5-BE55-0D3C065B2DD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E19-4CE5-BE55-0D3C065B2DD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E19-4CE5-BE55-0D3C065B2DD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6</c:v>
                </c:pt>
                <c:pt idx="3">
                  <c:v>18</c:v>
                </c:pt>
                <c:pt idx="6">
                  <c:v>23</c:v>
                </c:pt>
                <c:pt idx="9">
                  <c:v>21</c:v>
                </c:pt>
                <c:pt idx="12">
                  <c:v>26</c:v>
                </c:pt>
              </c:numCache>
            </c:numRef>
          </c:val>
          <c:extLst>
            <c:ext xmlns:c16="http://schemas.microsoft.com/office/drawing/2014/chart" uri="{C3380CC4-5D6E-409C-BE32-E72D297353CC}">
              <c16:uniqueId val="{00000003-9E19-4CE5-BE55-0D3C065B2DD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18</c:v>
                </c:pt>
                <c:pt idx="3">
                  <c:v>11</c:v>
                </c:pt>
                <c:pt idx="6">
                  <c:v>12</c:v>
                </c:pt>
                <c:pt idx="9">
                  <c:v>12</c:v>
                </c:pt>
                <c:pt idx="12">
                  <c:v>21</c:v>
                </c:pt>
              </c:numCache>
            </c:numRef>
          </c:val>
          <c:extLst>
            <c:ext xmlns:c16="http://schemas.microsoft.com/office/drawing/2014/chart" uri="{C3380CC4-5D6E-409C-BE32-E72D297353CC}">
              <c16:uniqueId val="{00000004-9E19-4CE5-BE55-0D3C065B2DD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19-4CE5-BE55-0D3C065B2DD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E19-4CE5-BE55-0D3C065B2DD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127</c:v>
                </c:pt>
                <c:pt idx="3">
                  <c:v>101</c:v>
                </c:pt>
                <c:pt idx="6">
                  <c:v>106</c:v>
                </c:pt>
                <c:pt idx="9">
                  <c:v>116</c:v>
                </c:pt>
                <c:pt idx="12">
                  <c:v>123</c:v>
                </c:pt>
              </c:numCache>
            </c:numRef>
          </c:val>
          <c:extLst>
            <c:ext xmlns:c16="http://schemas.microsoft.com/office/drawing/2014/chart" uri="{C3380CC4-5D6E-409C-BE32-E72D297353CC}">
              <c16:uniqueId val="{00000007-9E19-4CE5-BE55-0D3C065B2DD6}"/>
            </c:ext>
          </c:extLst>
        </c:ser>
        <c:dLbls>
          <c:showLegendKey val="0"/>
          <c:showVal val="0"/>
          <c:showCatName val="0"/>
          <c:showSerName val="0"/>
          <c:showPercent val="0"/>
          <c:showBubbleSize val="0"/>
        </c:dLbls>
        <c:gapWidth val="100"/>
        <c:overlap val="100"/>
        <c:axId val="455648544"/>
        <c:axId val="4556489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32</c:v>
                </c:pt>
                <c:pt idx="2">
                  <c:v>#N/A</c:v>
                </c:pt>
                <c:pt idx="3">
                  <c:v>#N/A</c:v>
                </c:pt>
                <c:pt idx="4">
                  <c:v>28</c:v>
                </c:pt>
                <c:pt idx="5">
                  <c:v>#N/A</c:v>
                </c:pt>
                <c:pt idx="6">
                  <c:v>#N/A</c:v>
                </c:pt>
                <c:pt idx="7">
                  <c:v>33</c:v>
                </c:pt>
                <c:pt idx="8">
                  <c:v>#N/A</c:v>
                </c:pt>
                <c:pt idx="9">
                  <c:v>#N/A</c:v>
                </c:pt>
                <c:pt idx="10">
                  <c:v>33</c:v>
                </c:pt>
                <c:pt idx="11">
                  <c:v>#N/A</c:v>
                </c:pt>
                <c:pt idx="12">
                  <c:v>#N/A</c:v>
                </c:pt>
                <c:pt idx="13">
                  <c:v>45</c:v>
                </c:pt>
                <c:pt idx="14">
                  <c:v>#N/A</c:v>
                </c:pt>
              </c:numCache>
            </c:numRef>
          </c:val>
          <c:smooth val="0"/>
          <c:extLst>
            <c:ext xmlns:c16="http://schemas.microsoft.com/office/drawing/2014/chart" uri="{C3380CC4-5D6E-409C-BE32-E72D297353CC}">
              <c16:uniqueId val="{00000008-9E19-4CE5-BE55-0D3C065B2DD6}"/>
            </c:ext>
          </c:extLst>
        </c:ser>
        <c:dLbls>
          <c:showLegendKey val="0"/>
          <c:showVal val="0"/>
          <c:showCatName val="0"/>
          <c:showSerName val="0"/>
          <c:showPercent val="0"/>
          <c:showBubbleSize val="0"/>
        </c:dLbls>
        <c:marker val="1"/>
        <c:smooth val="0"/>
        <c:axId val="455648544"/>
        <c:axId val="455648936"/>
      </c:lineChart>
      <c:catAx>
        <c:axId val="455648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5648936"/>
        <c:crosses val="autoZero"/>
        <c:auto val="1"/>
        <c:lblAlgn val="ctr"/>
        <c:lblOffset val="100"/>
        <c:tickLblSkip val="1"/>
        <c:tickMarkSkip val="1"/>
        <c:noMultiLvlLbl val="0"/>
      </c:catAx>
      <c:valAx>
        <c:axId val="455648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5648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1256</c:v>
                </c:pt>
                <c:pt idx="5">
                  <c:v>1291</c:v>
                </c:pt>
                <c:pt idx="8">
                  <c:v>1344</c:v>
                </c:pt>
                <c:pt idx="11">
                  <c:v>1357</c:v>
                </c:pt>
                <c:pt idx="14">
                  <c:v>1353</c:v>
                </c:pt>
              </c:numCache>
            </c:numRef>
          </c:val>
          <c:extLst>
            <c:ext xmlns:c16="http://schemas.microsoft.com/office/drawing/2014/chart" uri="{C3380CC4-5D6E-409C-BE32-E72D297353CC}">
              <c16:uniqueId val="{00000000-BF97-4D91-9AA1-D61F2354570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126</c:v>
                </c:pt>
                <c:pt idx="5">
                  <c:v>80</c:v>
                </c:pt>
                <c:pt idx="8">
                  <c:v>57</c:v>
                </c:pt>
                <c:pt idx="11">
                  <c:v>53</c:v>
                </c:pt>
                <c:pt idx="14">
                  <c:v>50</c:v>
                </c:pt>
              </c:numCache>
            </c:numRef>
          </c:val>
          <c:extLst>
            <c:ext xmlns:c16="http://schemas.microsoft.com/office/drawing/2014/chart" uri="{C3380CC4-5D6E-409C-BE32-E72D297353CC}">
              <c16:uniqueId val="{00000001-BF97-4D91-9AA1-D61F2354570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1064</c:v>
                </c:pt>
                <c:pt idx="5">
                  <c:v>1037</c:v>
                </c:pt>
                <c:pt idx="8">
                  <c:v>943</c:v>
                </c:pt>
                <c:pt idx="11">
                  <c:v>852</c:v>
                </c:pt>
                <c:pt idx="14">
                  <c:v>836</c:v>
                </c:pt>
              </c:numCache>
            </c:numRef>
          </c:val>
          <c:extLst>
            <c:ext xmlns:c16="http://schemas.microsoft.com/office/drawing/2014/chart" uri="{C3380CC4-5D6E-409C-BE32-E72D297353CC}">
              <c16:uniqueId val="{00000002-BF97-4D91-9AA1-D61F2354570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F97-4D91-9AA1-D61F2354570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F97-4D91-9AA1-D61F2354570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F97-4D91-9AA1-D61F2354570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391</c:v>
                </c:pt>
                <c:pt idx="3">
                  <c:v>380</c:v>
                </c:pt>
                <c:pt idx="6">
                  <c:v>308</c:v>
                </c:pt>
                <c:pt idx="9">
                  <c:v>350</c:v>
                </c:pt>
                <c:pt idx="12">
                  <c:v>328</c:v>
                </c:pt>
              </c:numCache>
            </c:numRef>
          </c:val>
          <c:extLst>
            <c:ext xmlns:c16="http://schemas.microsoft.com/office/drawing/2014/chart" uri="{C3380CC4-5D6E-409C-BE32-E72D297353CC}">
              <c16:uniqueId val="{00000006-BF97-4D91-9AA1-D61F2354570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228</c:v>
                </c:pt>
                <c:pt idx="3">
                  <c:v>227</c:v>
                </c:pt>
                <c:pt idx="6">
                  <c:v>226</c:v>
                </c:pt>
                <c:pt idx="9">
                  <c:v>178</c:v>
                </c:pt>
                <c:pt idx="12">
                  <c:v>156</c:v>
                </c:pt>
              </c:numCache>
            </c:numRef>
          </c:val>
          <c:extLst>
            <c:ext xmlns:c16="http://schemas.microsoft.com/office/drawing/2014/chart" uri="{C3380CC4-5D6E-409C-BE32-E72D297353CC}">
              <c16:uniqueId val="{00000007-BF97-4D91-9AA1-D61F2354570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284</c:v>
                </c:pt>
                <c:pt idx="3">
                  <c:v>209</c:v>
                </c:pt>
                <c:pt idx="6">
                  <c:v>246</c:v>
                </c:pt>
                <c:pt idx="9">
                  <c:v>278</c:v>
                </c:pt>
                <c:pt idx="12">
                  <c:v>311</c:v>
                </c:pt>
              </c:numCache>
            </c:numRef>
          </c:val>
          <c:extLst>
            <c:ext xmlns:c16="http://schemas.microsoft.com/office/drawing/2014/chart" uri="{C3380CC4-5D6E-409C-BE32-E72D297353CC}">
              <c16:uniqueId val="{00000008-BF97-4D91-9AA1-D61F2354570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93</c:v>
                </c:pt>
                <c:pt idx="3">
                  <c:v>7</c:v>
                </c:pt>
                <c:pt idx="6">
                  <c:v>0</c:v>
                </c:pt>
                <c:pt idx="9">
                  <c:v>0</c:v>
                </c:pt>
                <c:pt idx="12">
                  <c:v>0</c:v>
                </c:pt>
              </c:numCache>
            </c:numRef>
          </c:val>
          <c:extLst>
            <c:ext xmlns:c16="http://schemas.microsoft.com/office/drawing/2014/chart" uri="{C3380CC4-5D6E-409C-BE32-E72D297353CC}">
              <c16:uniqueId val="{00000009-BF97-4D91-9AA1-D61F2354570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1158</c:v>
                </c:pt>
                <c:pt idx="3">
                  <c:v>1221</c:v>
                </c:pt>
                <c:pt idx="6">
                  <c:v>1295</c:v>
                </c:pt>
                <c:pt idx="9">
                  <c:v>1305</c:v>
                </c:pt>
                <c:pt idx="12">
                  <c:v>1409</c:v>
                </c:pt>
              </c:numCache>
            </c:numRef>
          </c:val>
          <c:extLst>
            <c:ext xmlns:c16="http://schemas.microsoft.com/office/drawing/2014/chart" uri="{C3380CC4-5D6E-409C-BE32-E72D297353CC}">
              <c16:uniqueId val="{0000000A-BF97-4D91-9AA1-D61F23545706}"/>
            </c:ext>
          </c:extLst>
        </c:ser>
        <c:dLbls>
          <c:showLegendKey val="0"/>
          <c:showVal val="0"/>
          <c:showCatName val="0"/>
          <c:showSerName val="0"/>
          <c:showPercent val="0"/>
          <c:showBubbleSize val="0"/>
        </c:dLbls>
        <c:gapWidth val="100"/>
        <c:overlap val="100"/>
        <c:axId val="455649328"/>
        <c:axId val="4556501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F97-4D91-9AA1-D61F23545706}"/>
            </c:ext>
          </c:extLst>
        </c:ser>
        <c:dLbls>
          <c:showLegendKey val="0"/>
          <c:showVal val="0"/>
          <c:showCatName val="0"/>
          <c:showSerName val="0"/>
          <c:showPercent val="0"/>
          <c:showBubbleSize val="0"/>
        </c:dLbls>
        <c:marker val="1"/>
        <c:smooth val="0"/>
        <c:axId val="455649328"/>
        <c:axId val="455650112"/>
      </c:lineChart>
      <c:catAx>
        <c:axId val="455649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55650112"/>
        <c:crosses val="autoZero"/>
        <c:auto val="1"/>
        <c:lblAlgn val="ctr"/>
        <c:lblOffset val="100"/>
        <c:tickLblSkip val="1"/>
        <c:tickMarkSkip val="1"/>
        <c:noMultiLvlLbl val="0"/>
      </c:catAx>
      <c:valAx>
        <c:axId val="455650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5649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621</c:v>
                </c:pt>
                <c:pt idx="1">
                  <c:v>506</c:v>
                </c:pt>
                <c:pt idx="2">
                  <c:v>507</c:v>
                </c:pt>
              </c:numCache>
            </c:numRef>
          </c:val>
          <c:extLst>
            <c:ext xmlns:c16="http://schemas.microsoft.com/office/drawing/2014/chart" uri="{C3380CC4-5D6E-409C-BE32-E72D297353CC}">
              <c16:uniqueId val="{00000000-7B38-4F24-82CB-DC97CAC4E78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7B38-4F24-82CB-DC97CAC4E78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298</c:v>
                </c:pt>
                <c:pt idx="1">
                  <c:v>309</c:v>
                </c:pt>
                <c:pt idx="2">
                  <c:v>324</c:v>
                </c:pt>
              </c:numCache>
            </c:numRef>
          </c:val>
          <c:extLst>
            <c:ext xmlns:c16="http://schemas.microsoft.com/office/drawing/2014/chart" uri="{C3380CC4-5D6E-409C-BE32-E72D297353CC}">
              <c16:uniqueId val="{00000002-7B38-4F24-82CB-DC97CAC4E789}"/>
            </c:ext>
          </c:extLst>
        </c:ser>
        <c:dLbls>
          <c:showLegendKey val="0"/>
          <c:showVal val="0"/>
          <c:showCatName val="0"/>
          <c:showSerName val="0"/>
          <c:showPercent val="0"/>
          <c:showBubbleSize val="0"/>
        </c:dLbls>
        <c:gapWidth val="120"/>
        <c:overlap val="100"/>
        <c:axId val="455650504"/>
        <c:axId val="455651288"/>
      </c:barChart>
      <c:catAx>
        <c:axId val="455650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55651288"/>
        <c:crosses val="autoZero"/>
        <c:auto val="1"/>
        <c:lblAlgn val="ctr"/>
        <c:lblOffset val="100"/>
        <c:tickLblSkip val="1"/>
        <c:tickMarkSkip val="1"/>
        <c:noMultiLvlLbl val="0"/>
      </c:catAx>
      <c:valAx>
        <c:axId val="4556512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55650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となり、昨年度より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ポイント上昇した。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今後は</a:t>
          </a:r>
          <a:r>
            <a:rPr kumimoji="1" lang="ja-JP" altLang="en-US" sz="1100">
              <a:solidFill>
                <a:schemeClr val="dk1"/>
              </a:solidFill>
              <a:effectLst/>
              <a:latin typeface="+mn-lt"/>
              <a:ea typeface="+mn-ea"/>
              <a:cs typeface="+mn-cs"/>
            </a:rPr>
            <a:t>ごみ処理施設整備事業や簡易水道改良事業などの大規模事業実施により</a:t>
          </a:r>
          <a:r>
            <a:rPr kumimoji="1" lang="ja-JP" altLang="ja-JP" sz="1100">
              <a:solidFill>
                <a:schemeClr val="dk1"/>
              </a:solidFill>
              <a:effectLst/>
              <a:latin typeface="+mn-lt"/>
              <a:ea typeface="+mn-ea"/>
              <a:cs typeface="+mn-cs"/>
            </a:rPr>
            <a:t>地方債残高が増えていくことや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基準財政規模が縮小していくことから、令和１０年ごろには１０％近くまで上昇する見込みをたてている。</a:t>
          </a:r>
          <a:endParaRPr lang="ja-JP" altLang="ja-JP">
            <a:effectLst/>
          </a:endParaRPr>
        </a:p>
        <a:p>
          <a:r>
            <a:rPr kumimoji="1" lang="ja-JP" altLang="ja-JP" sz="1100">
              <a:solidFill>
                <a:schemeClr val="dk1"/>
              </a:solidFill>
              <a:effectLst/>
              <a:latin typeface="+mn-lt"/>
              <a:ea typeface="+mn-ea"/>
              <a:cs typeface="+mn-cs"/>
            </a:rPr>
            <a:t>　財政状況を考慮しながら利率の高い地方債については繰上償還の検討や、地方債の対象となる事業については必要性を慎重に検討し、地方債発行の抑制に努めたい。</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latin typeface="ＭＳ ゴシック" pitchFamily="49" charset="-128"/>
              <a:ea typeface="ＭＳ ゴシック" pitchFamily="49" charset="-128"/>
            </a:rPr>
            <a:t>　</a:t>
          </a:r>
          <a:r>
            <a:rPr kumimoji="1" lang="ja-JP" altLang="ja-JP" sz="1100">
              <a:solidFill>
                <a:schemeClr val="dk1"/>
              </a:solidFill>
              <a:effectLst/>
              <a:latin typeface="+mn-lt"/>
              <a:ea typeface="+mn-ea"/>
              <a:cs typeface="+mn-cs"/>
            </a:rPr>
            <a:t>満期一括償還地方債の借入なし。</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年度の将来負担比率は△</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で、昨年度に比べて</a:t>
          </a:r>
          <a:r>
            <a:rPr kumimoji="1" lang="en-US" altLang="ja-JP" sz="1100">
              <a:solidFill>
                <a:schemeClr val="dk1"/>
              </a:solidFill>
              <a:effectLst/>
              <a:latin typeface="+mn-lt"/>
              <a:ea typeface="+mn-ea"/>
              <a:cs typeface="+mn-cs"/>
            </a:rPr>
            <a:t>19.5</a:t>
          </a:r>
          <a:r>
            <a:rPr kumimoji="1" lang="ja-JP" altLang="ja-JP" sz="1100">
              <a:solidFill>
                <a:schemeClr val="dk1"/>
              </a:solidFill>
              <a:effectLst/>
              <a:latin typeface="+mn-lt"/>
              <a:ea typeface="+mn-ea"/>
              <a:cs typeface="+mn-cs"/>
            </a:rPr>
            <a:t>ポイント上昇。比率上昇の主な要因は、</a:t>
          </a:r>
          <a:r>
            <a:rPr kumimoji="1" lang="ja-JP" altLang="en-US" sz="1100">
              <a:solidFill>
                <a:schemeClr val="dk1"/>
              </a:solidFill>
              <a:effectLst/>
              <a:latin typeface="+mn-lt"/>
              <a:ea typeface="+mn-ea"/>
              <a:cs typeface="+mn-cs"/>
            </a:rPr>
            <a:t>地方債残高が昨年度と比較して約</a:t>
          </a:r>
          <a:r>
            <a:rPr kumimoji="1" lang="en-US" altLang="ja-JP" sz="1100">
              <a:solidFill>
                <a:schemeClr val="dk1"/>
              </a:solidFill>
              <a:effectLst/>
              <a:latin typeface="+mn-lt"/>
              <a:ea typeface="+mn-ea"/>
              <a:cs typeface="+mn-cs"/>
            </a:rPr>
            <a:t>103</a:t>
          </a:r>
          <a:r>
            <a:rPr kumimoji="1" lang="ja-JP" altLang="en-US" sz="1100">
              <a:solidFill>
                <a:schemeClr val="dk1"/>
              </a:solidFill>
              <a:effectLst/>
              <a:latin typeface="+mn-lt"/>
              <a:ea typeface="+mn-ea"/>
              <a:cs typeface="+mn-cs"/>
            </a:rPr>
            <a:t>百万円増加したことによる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ごみ処理施設整備事業や簡易水道改良事業、公共施設老朽化に伴う改修事業などにより地方債を発行するが、経費削減などの財政改善により基金残高を増やすことで、将来負担比率の増加を抑制したい。</a:t>
          </a:r>
          <a:endParaRPr kumimoji="1" lang="en-US" altLang="ja-JP" sz="1100">
            <a:solidFill>
              <a:schemeClr val="dk1"/>
            </a:solidFill>
            <a:effectLst/>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奈良県黒滝村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取崩額が村営住宅基金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百万円、修学就業基金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百万円にとどまったことに対して、ふるさと応援基金や森林環境整備促進基金の積立が多くあったことから、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数年にわたり単年度収支が赤字となり、財政調整基金を取り崩しを行っていたことから、令和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行財政改革を実施し歳出の見直しを実施した。今後は公共施設の維持修繕、長寿命化に費用を要する見込みであるため、慎重に事業を実施し、財政調整基金を取り崩すことなく財政運営を実施することに務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ふるさと応援基金については、今後積極的に活用していくことから、基金残高が増えることは見込まれない。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ふるさと創生基金：ふるさと創生事業の円滑な執行</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：福祉活動の促進及び快適な生活環境の形成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村営住宅基金　　：住宅の維持管理建設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ふるさと応援基金：活力あるふるさとづくり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山林造成基金　　：山林造成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条例規定により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百万円を積立、村営住宅基金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百万円、修学修業基金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年度以降村営住宅の建設が予定しており、建設費に充当するため村営住宅基金の取り崩しが見込まれる。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村財政が逼迫している現状を踏まえ、ふるさと創生基金やふるさと応援基金について、有効的な活用方法の検討を進めていく。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条例規定の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数年にわたり単年度収支が赤字となり、財政調整基金を取り崩しを行っていたことから、令和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行財政改革を実施し歳出の見直しを実施した。今後は公共施設の維持修繕、長寿命化に費用を要する見込みであるため、慎重に事業を実施し、財政調整基金を取り崩すことなく財政運営を実施することに務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条例規定の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元利償還金の増加が見込まれるため、今後、基金の取り崩しについて検討していく必要がある。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668
663
47.70
1,599,592
1,564,223
35,362
775,738
1,408,721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税収基盤が元々弱く、さらに人口減少や少子高齢化に加え、村の主産業である林業が低迷していることから類似団体の平均を下回っている。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村税は口座振替の推進と徴収体制の強化を行っているが、決算額に対する村税構成は</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％であり、歳入は地方交付税に頼らざるを得ないのが現状である。令和２年における地方交付税の構成比は</a:t>
          </a:r>
          <a:r>
            <a:rPr kumimoji="1" lang="en-US" altLang="ja-JP" sz="1300">
              <a:latin typeface="ＭＳ Ｐゴシック" panose="020B0600070205080204" pitchFamily="50" charset="-128"/>
              <a:ea typeface="ＭＳ Ｐゴシック" panose="020B0600070205080204" pitchFamily="50" charset="-128"/>
            </a:rPr>
            <a:t>51.5%</a:t>
          </a:r>
          <a:r>
            <a:rPr kumimoji="1" lang="ja-JP" altLang="en-US" sz="1300">
              <a:latin typeface="ＭＳ Ｐゴシック" panose="020B0600070205080204" pitchFamily="50" charset="-128"/>
              <a:ea typeface="ＭＳ Ｐゴシック" panose="020B0600070205080204" pitchFamily="50" charset="-128"/>
            </a:rPr>
            <a:t>であった。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11684</xdr:rowOff>
    </xdr:from>
    <xdr:to>
      <xdr:col>23</xdr:col>
      <xdr:colOff>133350</xdr:colOff>
      <xdr:row>44</xdr:row>
      <xdr:rowOff>97536</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83884"/>
          <a:ext cx="0" cy="14574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98061</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11684</xdr:rowOff>
    </xdr:from>
    <xdr:to>
      <xdr:col>24</xdr:col>
      <xdr:colOff>12700</xdr:colOff>
      <xdr:row>36</xdr:row>
      <xdr:rowOff>11684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39624</xdr:rowOff>
    </xdr:from>
    <xdr:to>
      <xdr:col>23</xdr:col>
      <xdr:colOff>133350</xdr:colOff>
      <xdr:row>44</xdr:row>
      <xdr:rowOff>49276</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114800" y="758342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49276</xdr:rowOff>
    </xdr:from>
    <xdr:to>
      <xdr:col>19</xdr:col>
      <xdr:colOff>133350</xdr:colOff>
      <xdr:row>44</xdr:row>
      <xdr:rowOff>58928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3225800" y="759307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54102</xdr:rowOff>
    </xdr:from>
    <xdr:to>
      <xdr:col>19</xdr:col>
      <xdr:colOff>184150</xdr:colOff>
      <xdr:row>43</xdr:row>
      <xdr:rowOff>155702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165879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195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58928</xdr:rowOff>
    </xdr:from>
    <xdr:to>
      <xdr:col>15</xdr:col>
      <xdr:colOff>82550</xdr:colOff>
      <xdr:row>44</xdr:row>
      <xdr:rowOff>68580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2336800" y="76027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68580</xdr:rowOff>
    </xdr:from>
    <xdr:to>
      <xdr:col>11</xdr:col>
      <xdr:colOff>31750</xdr:colOff>
      <xdr:row>44</xdr:row>
      <xdr:rowOff>68580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83058</xdr:rowOff>
    </xdr:from>
    <xdr:to>
      <xdr:col>11</xdr:col>
      <xdr:colOff>82550</xdr:colOff>
      <xdr:row>44</xdr:row>
      <xdr:rowOff>13208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23385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13733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160274</xdr:rowOff>
    </xdr:from>
    <xdr:to>
      <xdr:col>23</xdr:col>
      <xdr:colOff>184150</xdr:colOff>
      <xdr:row>44</xdr:row>
      <xdr:rowOff>90424</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56151</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2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169926</xdr:rowOff>
    </xdr:from>
    <xdr:to>
      <xdr:col>19</xdr:col>
      <xdr:colOff>184150</xdr:colOff>
      <xdr:row>44</xdr:row>
      <xdr:rowOff>100076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84853</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8128</xdr:rowOff>
    </xdr:from>
    <xdr:to>
      <xdr:col>15</xdr:col>
      <xdr:colOff>133350</xdr:colOff>
      <xdr:row>44</xdr:row>
      <xdr:rowOff>109728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94505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17780</xdr:rowOff>
    </xdr:from>
    <xdr:to>
      <xdr:col>11</xdr:col>
      <xdr:colOff>82550</xdr:colOff>
      <xdr:row>44</xdr:row>
      <xdr:rowOff>119380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104157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17780</xdr:rowOff>
    </xdr:from>
    <xdr:to>
      <xdr:col>7</xdr:col>
      <xdr:colOff>31750</xdr:colOff>
      <xdr:row>44</xdr:row>
      <xdr:rowOff>119380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104157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a:t>
          </a:r>
          <a:r>
            <a:rPr kumimoji="1" lang="en-US" altLang="ja-JP" sz="1300">
              <a:latin typeface="ＭＳ Ｐゴシック" panose="020B0600070205080204" pitchFamily="50" charset="-128"/>
              <a:ea typeface="ＭＳ Ｐゴシック" panose="020B0600070205080204" pitchFamily="50" charset="-128"/>
            </a:rPr>
            <a:t>104.0%</a:t>
          </a:r>
          <a:r>
            <a:rPr kumimoji="1" lang="ja-JP" altLang="en-US" sz="1300">
              <a:latin typeface="ＭＳ Ｐゴシック" panose="020B0600070205080204" pitchFamily="50" charset="-128"/>
              <a:ea typeface="ＭＳ Ｐゴシック" panose="020B0600070205080204" pitchFamily="50" charset="-128"/>
            </a:rPr>
            <a:t>で、昨年度より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改善したが、依然として</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を大きく超過している。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経常収支比率悪化の要因としては、人件費（</a:t>
          </a:r>
          <a:r>
            <a:rPr kumimoji="1" lang="en-US" altLang="ja-JP" sz="1300">
              <a:latin typeface="ＭＳ Ｐゴシック" panose="020B0600070205080204" pitchFamily="50" charset="-128"/>
              <a:ea typeface="ＭＳ Ｐゴシック" panose="020B0600070205080204" pitchFamily="50" charset="-128"/>
            </a:rPr>
            <a:t>40.8%</a:t>
          </a:r>
          <a:r>
            <a:rPr kumimoji="1" lang="ja-JP" altLang="en-US" sz="1300">
              <a:latin typeface="ＭＳ Ｐゴシック" panose="020B0600070205080204" pitchFamily="50" charset="-128"/>
              <a:ea typeface="ＭＳ Ｐゴシック" panose="020B0600070205080204" pitchFamily="50" charset="-128"/>
            </a:rPr>
            <a:t>）や補助費等（</a:t>
          </a:r>
          <a:r>
            <a:rPr kumimoji="1" lang="en-US" altLang="ja-JP" sz="1300">
              <a:latin typeface="ＭＳ Ｐゴシック" panose="020B0600070205080204" pitchFamily="50" charset="-128"/>
              <a:ea typeface="ＭＳ Ｐゴシック" panose="020B0600070205080204" pitchFamily="50" charset="-128"/>
            </a:rPr>
            <a:t>18.6%</a:t>
          </a:r>
          <a:r>
            <a:rPr kumimoji="1" lang="ja-JP" altLang="en-US" sz="1300">
              <a:latin typeface="ＭＳ Ｐゴシック" panose="020B0600070205080204" pitchFamily="50" charset="-128"/>
              <a:ea typeface="ＭＳ Ｐゴシック" panose="020B0600070205080204" pitchFamily="50" charset="-128"/>
            </a:rPr>
            <a:t>）が大きいことが挙げられる。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改善策として、令和２年度に行財政改革を実施し、職員の定数管理や各種団体への補助金の在り方を見直しした。</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65</xdr:row>
      <xdr:rowOff>133350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78602"/>
          <a:ext cx="0" cy="12989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105427</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133350</xdr:rowOff>
    </xdr:from>
    <xdr:to>
      <xdr:col>24</xdr:col>
      <xdr:colOff>12700</xdr:colOff>
      <xdr:row>65</xdr:row>
      <xdr:rowOff>133350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133350</xdr:rowOff>
    </xdr:from>
    <xdr:to>
      <xdr:col>23</xdr:col>
      <xdr:colOff>133350</xdr:colOff>
      <xdr:row>65</xdr:row>
      <xdr:rowOff>169545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127760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63940</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9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47413</xdr:rowOff>
    </xdr:from>
    <xdr:to>
      <xdr:col>23</xdr:col>
      <xdr:colOff>184150</xdr:colOff>
      <xdr:row>63</xdr:row>
      <xdr:rowOff>149013</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169545</xdr:rowOff>
    </xdr:from>
    <xdr:to>
      <xdr:col>19</xdr:col>
      <xdr:colOff>133350</xdr:colOff>
      <xdr:row>66</xdr:row>
      <xdr:rowOff>106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131379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79587</xdr:rowOff>
    </xdr:from>
    <xdr:to>
      <xdr:col>19</xdr:col>
      <xdr:colOff>184150</xdr:colOff>
      <xdr:row>64</xdr:row>
      <xdr:rowOff>9737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19914</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66993</xdr:rowOff>
    </xdr:from>
    <xdr:to>
      <xdr:col>15</xdr:col>
      <xdr:colOff>82550</xdr:colOff>
      <xdr:row>66</xdr:row>
      <xdr:rowOff>106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1211243"/>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107738</xdr:rowOff>
    </xdr:from>
    <xdr:to>
      <xdr:col>15</xdr:col>
      <xdr:colOff>133350</xdr:colOff>
      <xdr:row>64</xdr:row>
      <xdr:rowOff>37888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48065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10689</xdr:rowOff>
    </xdr:from>
    <xdr:to>
      <xdr:col>11</xdr:col>
      <xdr:colOff>31750</xdr:colOff>
      <xdr:row>65</xdr:row>
      <xdr:rowOff>66993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1154939"/>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101706</xdr:rowOff>
    </xdr:from>
    <xdr:to>
      <xdr:col>11</xdr:col>
      <xdr:colOff>82550</xdr:colOff>
      <xdr:row>64</xdr:row>
      <xdr:rowOff>31856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42033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7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45403</xdr:rowOff>
    </xdr:from>
    <xdr:to>
      <xdr:col>7</xdr:col>
      <xdr:colOff>31750</xdr:colOff>
      <xdr:row>63</xdr:row>
      <xdr:rowOff>147003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157180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82550</xdr:rowOff>
    </xdr:from>
    <xdr:to>
      <xdr:col>23</xdr:col>
      <xdr:colOff>184150</xdr:colOff>
      <xdr:row>66</xdr:row>
      <xdr:rowOff>12700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149877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12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118745</xdr:rowOff>
    </xdr:from>
    <xdr:to>
      <xdr:col>19</xdr:col>
      <xdr:colOff>184150</xdr:colOff>
      <xdr:row>66</xdr:row>
      <xdr:rowOff>48895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33672</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349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120756</xdr:rowOff>
    </xdr:from>
    <xdr:to>
      <xdr:col>15</xdr:col>
      <xdr:colOff>133350</xdr:colOff>
      <xdr:row>66</xdr:row>
      <xdr:rowOff>50906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26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35683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35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16193</xdr:rowOff>
    </xdr:from>
    <xdr:to>
      <xdr:col>11</xdr:col>
      <xdr:colOff>82550</xdr:colOff>
      <xdr:row>65</xdr:row>
      <xdr:rowOff>117793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16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102570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24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131339</xdr:rowOff>
    </xdr:from>
    <xdr:to>
      <xdr:col>7</xdr:col>
      <xdr:colOff>31750</xdr:colOff>
      <xdr:row>65</xdr:row>
      <xdr:rowOff>61489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10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46266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9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[849,295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人口は年々減少していくなかで、年数経過による職員一人あたりの職員給の増加や、電子計算機関連の経費が増加傾向にある。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今後は退職者に対する職員の非補充など、村の規模に見合った財政運営に務める。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111077</xdr:rowOff>
    </xdr:from>
    <xdr:to>
      <xdr:col>23</xdr:col>
      <xdr:colOff>133350</xdr:colOff>
      <xdr:row>89</xdr:row>
      <xdr:rowOff>74044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98527"/>
          <a:ext cx="0" cy="1334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46121</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30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74044</xdr:rowOff>
    </xdr:from>
    <xdr:to>
      <xdr:col>24</xdr:col>
      <xdr:colOff>12700</xdr:colOff>
      <xdr:row>89</xdr:row>
      <xdr:rowOff>74044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3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26004</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4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111077</xdr:rowOff>
    </xdr:from>
    <xdr:to>
      <xdr:col>24</xdr:col>
      <xdr:colOff>12700</xdr:colOff>
      <xdr:row>81</xdr:row>
      <xdr:rowOff>111077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98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57556</xdr:rowOff>
    </xdr:from>
    <xdr:to>
      <xdr:col>23</xdr:col>
      <xdr:colOff>133350</xdr:colOff>
      <xdr:row>83</xdr:row>
      <xdr:rowOff>60620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287906"/>
          <a:ext cx="838200" cy="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36658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24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20131</xdr:rowOff>
    </xdr:from>
    <xdr:to>
      <xdr:col>23</xdr:col>
      <xdr:colOff>184150</xdr:colOff>
      <xdr:row>82</xdr:row>
      <xdr:rowOff>121731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54499</xdr:rowOff>
    </xdr:from>
    <xdr:to>
      <xdr:col>19</xdr:col>
      <xdr:colOff>133350</xdr:colOff>
      <xdr:row>83</xdr:row>
      <xdr:rowOff>57556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284849"/>
          <a:ext cx="889000" cy="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12669</xdr:rowOff>
    </xdr:from>
    <xdr:to>
      <xdr:col>19</xdr:col>
      <xdr:colOff>184150</xdr:colOff>
      <xdr:row>82</xdr:row>
      <xdr:rowOff>114269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124446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840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37574</xdr:rowOff>
    </xdr:from>
    <xdr:to>
      <xdr:col>15</xdr:col>
      <xdr:colOff>82550</xdr:colOff>
      <xdr:row>83</xdr:row>
      <xdr:rowOff>54499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267924"/>
          <a:ext cx="889000" cy="1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12274</xdr:rowOff>
    </xdr:from>
    <xdr:to>
      <xdr:col>15</xdr:col>
      <xdr:colOff>133350</xdr:colOff>
      <xdr:row>82</xdr:row>
      <xdr:rowOff>113874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124051</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37574</xdr:rowOff>
    </xdr:from>
    <xdr:to>
      <xdr:col>11</xdr:col>
      <xdr:colOff>31750</xdr:colOff>
      <xdr:row>83</xdr:row>
      <xdr:rowOff>45603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7800" y="14267924"/>
          <a:ext cx="889000" cy="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14717</xdr:rowOff>
    </xdr:from>
    <xdr:to>
      <xdr:col>11</xdr:col>
      <xdr:colOff>82550</xdr:colOff>
      <xdr:row>82</xdr:row>
      <xdr:rowOff>116317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126494</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9320</xdr:rowOff>
    </xdr:from>
    <xdr:to>
      <xdr:col>7</xdr:col>
      <xdr:colOff>31750</xdr:colOff>
      <xdr:row>82</xdr:row>
      <xdr:rowOff>110920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121097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9820</xdr:rowOff>
    </xdr:from>
    <xdr:to>
      <xdr:col>23</xdr:col>
      <xdr:colOff>184150</xdr:colOff>
      <xdr:row>83</xdr:row>
      <xdr:rowOff>111420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2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153347</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212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6756</xdr:rowOff>
    </xdr:from>
    <xdr:to>
      <xdr:col>19</xdr:col>
      <xdr:colOff>184150</xdr:colOff>
      <xdr:row>83</xdr:row>
      <xdr:rowOff>108356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23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93133</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323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3699</xdr:rowOff>
    </xdr:from>
    <xdr:to>
      <xdr:col>15</xdr:col>
      <xdr:colOff>133350</xdr:colOff>
      <xdr:row>83</xdr:row>
      <xdr:rowOff>105299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23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90076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32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158224</xdr:rowOff>
    </xdr:from>
    <xdr:to>
      <xdr:col>11</xdr:col>
      <xdr:colOff>82550</xdr:colOff>
      <xdr:row>83</xdr:row>
      <xdr:rowOff>88374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21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73151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30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166253</xdr:rowOff>
    </xdr:from>
    <xdr:to>
      <xdr:col>7</xdr:col>
      <xdr:colOff>31750</xdr:colOff>
      <xdr:row>83</xdr:row>
      <xdr:rowOff>96403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22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81180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31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96.3%</a:t>
          </a:r>
          <a:r>
            <a:rPr kumimoji="1" lang="ja-JP" altLang="en-US" sz="1300">
              <a:latin typeface="ＭＳ Ｐゴシック" panose="020B0600070205080204" pitchFamily="50" charset="-128"/>
              <a:ea typeface="ＭＳ Ｐゴシック" panose="020B0600070205080204" pitchFamily="50" charset="-128"/>
            </a:rPr>
            <a:t>と国家公務員給与よりも抑制はされているが、類似団体平均を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上回った。今後も財政事情等を勘案し、より一層の給与適正化に努める。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a:extLst>
            <a:ext uri="{FF2B5EF4-FFF2-40B4-BE49-F238E27FC236}">
              <a16:creationId xmlns:a16="http://schemas.microsoft.com/office/drawing/2014/main" id="{00000000-0008-0000-0300-0000F1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3" name="給与水準   （国との比較）最小値テキスト">
          <a:extLst>
            <a:ext uri="{FF2B5EF4-FFF2-40B4-BE49-F238E27FC236}">
              <a16:creationId xmlns:a16="http://schemas.microsoft.com/office/drawing/2014/main" id="{00000000-0008-0000-0300-0000F3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5" name="給与水準   （国との比較）最大値テキスト">
          <a:extLst>
            <a:ext uri="{FF2B5EF4-FFF2-40B4-BE49-F238E27FC236}">
              <a16:creationId xmlns:a16="http://schemas.microsoft.com/office/drawing/2014/main" id="{00000000-0008-0000-0300-0000F5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167957</xdr:rowOff>
    </xdr:from>
    <xdr:to>
      <xdr:col>81</xdr:col>
      <xdr:colOff>44450</xdr:colOff>
      <xdr:row>87</xdr:row>
      <xdr:rowOff>68898</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6179800" y="14912657"/>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85425</xdr:rowOff>
    </xdr:from>
    <xdr:ext cx="762000" cy="259045"/>
    <xdr:sp macro="" textlink="">
      <xdr:nvSpPr>
        <xdr:cNvPr id="248" name="給与水準   （国との比較）平均値テキスト">
          <a:extLst>
            <a:ext uri="{FF2B5EF4-FFF2-40B4-BE49-F238E27FC236}">
              <a16:creationId xmlns:a16="http://schemas.microsoft.com/office/drawing/2014/main" id="{00000000-0008-0000-0300-0000F8000000}"/>
            </a:ext>
          </a:extLst>
        </xdr:cNvPr>
        <xdr:cNvSpPr txBox="1"/>
      </xdr:nvSpPr>
      <xdr:spPr>
        <a:xfrm>
          <a:off x="17106900" y="14658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68898</xdr:rowOff>
    </xdr:from>
    <xdr:to>
      <xdr:col>81</xdr:col>
      <xdr:colOff>95250</xdr:colOff>
      <xdr:row>86</xdr:row>
      <xdr:rowOff>170498</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9672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131763</xdr:rowOff>
    </xdr:from>
    <xdr:to>
      <xdr:col>77</xdr:col>
      <xdr:colOff>44450</xdr:colOff>
      <xdr:row>86</xdr:row>
      <xdr:rowOff>167957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5290800" y="14876463"/>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32702</xdr:rowOff>
    </xdr:from>
    <xdr:to>
      <xdr:col>77</xdr:col>
      <xdr:colOff>95250</xdr:colOff>
      <xdr:row>86</xdr:row>
      <xdr:rowOff>134302</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129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144479</xdr:rowOff>
    </xdr:from>
    <xdr:ext cx="7366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5798800" y="14546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71438</xdr:rowOff>
    </xdr:from>
    <xdr:to>
      <xdr:col>72</xdr:col>
      <xdr:colOff>203200</xdr:colOff>
      <xdr:row>86</xdr:row>
      <xdr:rowOff>131763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4401800" y="1481613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144479</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4909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53339</xdr:rowOff>
    </xdr:from>
    <xdr:to>
      <xdr:col>68</xdr:col>
      <xdr:colOff>152400</xdr:colOff>
      <xdr:row>86</xdr:row>
      <xdr:rowOff>71438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3512800" y="14798039"/>
          <a:ext cx="889000" cy="1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62864</xdr:rowOff>
    </xdr:from>
    <xdr:to>
      <xdr:col>64</xdr:col>
      <xdr:colOff>152400</xdr:colOff>
      <xdr:row>86</xdr:row>
      <xdr:rowOff>164464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3462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149241</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3131800" y="1489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18098</xdr:rowOff>
    </xdr:from>
    <xdr:to>
      <xdr:col>81</xdr:col>
      <xdr:colOff>95250</xdr:colOff>
      <xdr:row>87</xdr:row>
      <xdr:rowOff>119698</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967200" y="149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161625</xdr:rowOff>
    </xdr:from>
    <xdr:ext cx="762000" cy="259045"/>
    <xdr:sp macro="" textlink="">
      <xdr:nvSpPr>
        <xdr:cNvPr id="267" name="給与水準   （国との比較）該当値テキスト">
          <a:extLst>
            <a:ext uri="{FF2B5EF4-FFF2-40B4-BE49-F238E27FC236}">
              <a16:creationId xmlns:a16="http://schemas.microsoft.com/office/drawing/2014/main" id="{00000000-0008-0000-0300-00000B010000}"/>
            </a:ext>
          </a:extLst>
        </xdr:cNvPr>
        <xdr:cNvSpPr txBox="1"/>
      </xdr:nvSpPr>
      <xdr:spPr>
        <a:xfrm>
          <a:off x="17106900" y="1490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117157</xdr:rowOff>
    </xdr:from>
    <xdr:to>
      <xdr:col>77</xdr:col>
      <xdr:colOff>95250</xdr:colOff>
      <xdr:row>87</xdr:row>
      <xdr:rowOff>47307</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129000" y="1486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32084</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948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80963</xdr:rowOff>
    </xdr:from>
    <xdr:to>
      <xdr:col>73</xdr:col>
      <xdr:colOff>44450</xdr:colOff>
      <xdr:row>87</xdr:row>
      <xdr:rowOff>11113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5240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20638</xdr:rowOff>
    </xdr:from>
    <xdr:to>
      <xdr:col>68</xdr:col>
      <xdr:colOff>203200</xdr:colOff>
      <xdr:row>86</xdr:row>
      <xdr:rowOff>122238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4351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132415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2539</xdr:rowOff>
    </xdr:from>
    <xdr:to>
      <xdr:col>64</xdr:col>
      <xdr:colOff>152400</xdr:colOff>
      <xdr:row>86</xdr:row>
      <xdr:rowOff>104139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3462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114316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a:extLst>
            <a:ext uri="{FF2B5EF4-FFF2-40B4-BE49-F238E27FC236}">
              <a16:creationId xmlns:a16="http://schemas.microsoft.com/office/drawing/2014/main" id="{00000000-0008-0000-0300-00001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日現在で</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人（一般職）となっている。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退職者に対する職員の非補充など、職員数の削減を実施する。令和１３年までに現在の職員数に対して４名削減する計画を検討している。</a:t>
          </a: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85749</xdr:rowOff>
    </xdr:from>
    <xdr:to>
      <xdr:col>81</xdr:col>
      <xdr:colOff>44450</xdr:colOff>
      <xdr:row>67</xdr:row>
      <xdr:rowOff>47722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029849"/>
          <a:ext cx="0" cy="15050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19799</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50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47722</xdr:rowOff>
    </xdr:from>
    <xdr:to>
      <xdr:col>81</xdr:col>
      <xdr:colOff>133350</xdr:colOff>
      <xdr:row>67</xdr:row>
      <xdr:rowOff>47722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5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676</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977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85749</xdr:rowOff>
    </xdr:from>
    <xdr:to>
      <xdr:col>81</xdr:col>
      <xdr:colOff>133350</xdr:colOff>
      <xdr:row>58</xdr:row>
      <xdr:rowOff>85749</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02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63996</xdr:rowOff>
    </xdr:from>
    <xdr:to>
      <xdr:col>81</xdr:col>
      <xdr:colOff>44450</xdr:colOff>
      <xdr:row>61</xdr:row>
      <xdr:rowOff>111222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179800" y="10522446"/>
          <a:ext cx="838200" cy="4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65598</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009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49071</xdr:rowOff>
    </xdr:from>
    <xdr:to>
      <xdr:col>81</xdr:col>
      <xdr:colOff>95250</xdr:colOff>
      <xdr:row>59</xdr:row>
      <xdr:rowOff>150671</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54114</xdr:rowOff>
    </xdr:from>
    <xdr:to>
      <xdr:col>77</xdr:col>
      <xdr:colOff>44450</xdr:colOff>
      <xdr:row>61</xdr:row>
      <xdr:rowOff>63996</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290800" y="10512564"/>
          <a:ext cx="889000" cy="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59412</xdr:rowOff>
    </xdr:from>
    <xdr:to>
      <xdr:col>77</xdr:col>
      <xdr:colOff>95250</xdr:colOff>
      <xdr:row>59</xdr:row>
      <xdr:rowOff>161012</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171189</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9943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20447</xdr:rowOff>
    </xdr:from>
    <xdr:to>
      <xdr:col>72</xdr:col>
      <xdr:colOff>203200</xdr:colOff>
      <xdr:row>61</xdr:row>
      <xdr:rowOff>54114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4401800" y="10478897"/>
          <a:ext cx="889000" cy="3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54815</xdr:rowOff>
    </xdr:from>
    <xdr:to>
      <xdr:col>73</xdr:col>
      <xdr:colOff>44450</xdr:colOff>
      <xdr:row>59</xdr:row>
      <xdr:rowOff>156415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166592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169950</xdr:rowOff>
    </xdr:from>
    <xdr:to>
      <xdr:col>68</xdr:col>
      <xdr:colOff>152400</xdr:colOff>
      <xdr:row>61</xdr:row>
      <xdr:rowOff>20447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3512800" y="10456950"/>
          <a:ext cx="889000" cy="2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59872</xdr:rowOff>
    </xdr:from>
    <xdr:to>
      <xdr:col>68</xdr:col>
      <xdr:colOff>203200</xdr:colOff>
      <xdr:row>59</xdr:row>
      <xdr:rowOff>161472</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199</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50909</xdr:rowOff>
    </xdr:from>
    <xdr:to>
      <xdr:col>64</xdr:col>
      <xdr:colOff>152400</xdr:colOff>
      <xdr:row>59</xdr:row>
      <xdr:rowOff>152509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162686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60422</xdr:rowOff>
    </xdr:from>
    <xdr:to>
      <xdr:col>81</xdr:col>
      <xdr:colOff>95250</xdr:colOff>
      <xdr:row>61</xdr:row>
      <xdr:rowOff>162022</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051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32499</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049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13196</xdr:rowOff>
    </xdr:from>
    <xdr:to>
      <xdr:col>77</xdr:col>
      <xdr:colOff>95250</xdr:colOff>
      <xdr:row>61</xdr:row>
      <xdr:rowOff>114796</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047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99573</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558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3314</xdr:rowOff>
    </xdr:from>
    <xdr:to>
      <xdr:col>73</xdr:col>
      <xdr:colOff>44450</xdr:colOff>
      <xdr:row>61</xdr:row>
      <xdr:rowOff>104914</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046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89691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054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141097</xdr:rowOff>
    </xdr:from>
    <xdr:to>
      <xdr:col>68</xdr:col>
      <xdr:colOff>203200</xdr:colOff>
      <xdr:row>61</xdr:row>
      <xdr:rowOff>71247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04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56024</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514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119150</xdr:rowOff>
    </xdr:from>
    <xdr:to>
      <xdr:col>64</xdr:col>
      <xdr:colOff>152400</xdr:colOff>
      <xdr:row>61</xdr:row>
      <xdr:rowOff>49300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04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34077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類似団体平均を下回っているが、今後は地方債残高が増えていくことや基準財政規模が縮小していくことから、令和１０年ごろには１０％近くまで上昇する見込みをたてている。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財政状況を考慮しながら利率の高い地方債については繰上償還の検討や、地方債の対象となる事業については必要性を慎重に検討し、地方債発行の抑制に努めたい。</a:t>
          </a: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25908</xdr:rowOff>
    </xdr:from>
    <xdr:to>
      <xdr:col>81</xdr:col>
      <xdr:colOff>44450</xdr:colOff>
      <xdr:row>43</xdr:row>
      <xdr:rowOff>143510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flipV="1">
          <a:off x="17018000" y="6541008"/>
          <a:ext cx="0" cy="97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66" name="公債費負担の状況最小値テキスト">
          <a:extLst>
            <a:ext uri="{FF2B5EF4-FFF2-40B4-BE49-F238E27FC236}">
              <a16:creationId xmlns:a16="http://schemas.microsoft.com/office/drawing/2014/main" id="{00000000-0008-0000-0300-00006E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112285</xdr:rowOff>
    </xdr:from>
    <xdr:ext cx="762000" cy="259045"/>
    <xdr:sp macro="" textlink="">
      <xdr:nvSpPr>
        <xdr:cNvPr id="368" name="公債費負担の状況最大値テキスト">
          <a:extLst>
            <a:ext uri="{FF2B5EF4-FFF2-40B4-BE49-F238E27FC236}">
              <a16:creationId xmlns:a16="http://schemas.microsoft.com/office/drawing/2014/main" id="{00000000-0008-0000-0300-000070010000}"/>
            </a:ext>
          </a:extLst>
        </xdr:cNvPr>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25908</xdr:rowOff>
    </xdr:from>
    <xdr:to>
      <xdr:col>81</xdr:col>
      <xdr:colOff>133350</xdr:colOff>
      <xdr:row>38</xdr:row>
      <xdr:rowOff>25908</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131826</xdr:rowOff>
    </xdr:from>
    <xdr:to>
      <xdr:col>81</xdr:col>
      <xdr:colOff>44450</xdr:colOff>
      <xdr:row>40</xdr:row>
      <xdr:rowOff>170434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179800" y="698982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1" name="公債費負担の状況平均値テキスト">
          <a:extLst>
            <a:ext uri="{FF2B5EF4-FFF2-40B4-BE49-F238E27FC236}">
              <a16:creationId xmlns:a16="http://schemas.microsoft.com/office/drawing/2014/main" id="{00000000-0008-0000-0300-000073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117348</xdr:rowOff>
    </xdr:from>
    <xdr:to>
      <xdr:col>77</xdr:col>
      <xdr:colOff>44450</xdr:colOff>
      <xdr:row>40</xdr:row>
      <xdr:rowOff>131826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5290800" y="697534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106951</xdr:rowOff>
    </xdr:from>
    <xdr:ext cx="7366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5798800" y="713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93218</xdr:rowOff>
    </xdr:from>
    <xdr:to>
      <xdr:col>72</xdr:col>
      <xdr:colOff>203200</xdr:colOff>
      <xdr:row>40</xdr:row>
      <xdr:rowOff>117348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4401800" y="695121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93218</xdr:rowOff>
    </xdr:from>
    <xdr:to>
      <xdr:col>68</xdr:col>
      <xdr:colOff>152400</xdr:colOff>
      <xdr:row>40</xdr:row>
      <xdr:rowOff>136652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3512800" y="695121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6096</xdr:rowOff>
    </xdr:from>
    <xdr:to>
      <xdr:col>68</xdr:col>
      <xdr:colOff>203200</xdr:colOff>
      <xdr:row>41</xdr:row>
      <xdr:rowOff>107696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4351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92473</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020800" y="71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3462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82821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3131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119634</xdr:rowOff>
    </xdr:from>
    <xdr:to>
      <xdr:col>81</xdr:col>
      <xdr:colOff>95250</xdr:colOff>
      <xdr:row>41</xdr:row>
      <xdr:rowOff>49784</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967200" y="6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136161</xdr:rowOff>
    </xdr:from>
    <xdr:ext cx="762000" cy="259045"/>
    <xdr:sp macro="" textlink="">
      <xdr:nvSpPr>
        <xdr:cNvPr id="390" name="公債費負担の状況該当値テキスト">
          <a:extLst>
            <a:ext uri="{FF2B5EF4-FFF2-40B4-BE49-F238E27FC236}">
              <a16:creationId xmlns:a16="http://schemas.microsoft.com/office/drawing/2014/main" id="{00000000-0008-0000-0300-000086010000}"/>
            </a:ext>
          </a:extLst>
        </xdr:cNvPr>
        <xdr:cNvSpPr txBox="1"/>
      </xdr:nvSpPr>
      <xdr:spPr>
        <a:xfrm>
          <a:off x="17106900" y="682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81026</xdr:rowOff>
    </xdr:from>
    <xdr:to>
      <xdr:col>77</xdr:col>
      <xdr:colOff>95250</xdr:colOff>
      <xdr:row>41</xdr:row>
      <xdr:rowOff>11176</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129000" y="693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21353</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70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66548</xdr:rowOff>
    </xdr:from>
    <xdr:to>
      <xdr:col>73</xdr:col>
      <xdr:colOff>44450</xdr:colOff>
      <xdr:row>40</xdr:row>
      <xdr:rowOff>168148</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5240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6875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69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42418</xdr:rowOff>
    </xdr:from>
    <xdr:to>
      <xdr:col>68</xdr:col>
      <xdr:colOff>203200</xdr:colOff>
      <xdr:row>40</xdr:row>
      <xdr:rowOff>144018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4351000" y="69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154195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6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85852</xdr:rowOff>
    </xdr:from>
    <xdr:to>
      <xdr:col>64</xdr:col>
      <xdr:colOff>152400</xdr:colOff>
      <xdr:row>41</xdr:row>
      <xdr:rowOff>16002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3462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26179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a:extLst>
            <a:ext uri="{FF2B5EF4-FFF2-40B4-BE49-F238E27FC236}">
              <a16:creationId xmlns:a16="http://schemas.microsoft.com/office/drawing/2014/main" id="{00000000-0008-0000-0300-00008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さくら広域環境衛生組合が行うごみ処理施設整備事業や、令和２年から令和１０年にかけて行う簡易水道改良事業などで、地方債残高が増えることから、基金残高を増やすことで０％を上回らないよう務める。</a:t>
          </a:r>
        </a:p>
      </xdr:txBody>
    </xdr:sp>
    <xdr:clientData/>
  </xdr:twoCellAnchor>
  <xdr:oneCellAnchor>
    <xdr:from>
      <xdr:col>61</xdr:col>
      <xdr:colOff>6350</xdr:colOff>
      <xdr:row>10</xdr:row>
      <xdr:rowOff>63500</xdr:rowOff>
    </xdr:from>
    <xdr:ext cx="298543" cy="22570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69306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7018000" y="2313214"/>
          <a:ext cx="0" cy="1699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41383</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9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69306</xdr:rowOff>
    </xdr:from>
    <xdr:to>
      <xdr:col>81</xdr:col>
      <xdr:colOff>133350</xdr:colOff>
      <xdr:row>23</xdr:row>
      <xdr:rowOff>69306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401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4" name="将来負担の状況平均値テキスト">
          <a:extLst>
            <a:ext uri="{FF2B5EF4-FFF2-40B4-BE49-F238E27FC236}">
              <a16:creationId xmlns:a16="http://schemas.microsoft.com/office/drawing/2014/main" id="{00000000-0008-0000-0300-0000B2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668
663
47.70
1,599,592
1,564,223
35,362
775,738
1,408,721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勤続年数の長い職員の割合が年々増加しているため、職員一人あたりの人件費が増加傾向にある。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今後は管理職手当制度の見直し、時間外勤務手当の抑制、退職者に対する職員非補充などで人件費の削減に務める。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125367</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83217"/>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40294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2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125367</xdr:rowOff>
    </xdr:from>
    <xdr:to>
      <xdr:col>24</xdr:col>
      <xdr:colOff>114300</xdr:colOff>
      <xdr:row>33</xdr:row>
      <xdr:rowOff>125367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8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87812</xdr:rowOff>
    </xdr:from>
    <xdr:to>
      <xdr:col>24</xdr:col>
      <xdr:colOff>25400</xdr:colOff>
      <xdr:row>38</xdr:row>
      <xdr:rowOff>166188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602912"/>
          <a:ext cx="8382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130283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59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113756</xdr:rowOff>
    </xdr:from>
    <xdr:to>
      <xdr:col>24</xdr:col>
      <xdr:colOff>76200</xdr:colOff>
      <xdr:row>36</xdr:row>
      <xdr:rowOff>43906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146594</xdr:rowOff>
    </xdr:from>
    <xdr:to>
      <xdr:col>19</xdr:col>
      <xdr:colOff>187325</xdr:colOff>
      <xdr:row>38</xdr:row>
      <xdr:rowOff>166188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66169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61504</xdr:rowOff>
    </xdr:from>
    <xdr:to>
      <xdr:col>20</xdr:col>
      <xdr:colOff>38100</xdr:colOff>
      <xdr:row>35</xdr:row>
      <xdr:rowOff>163104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6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1831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31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74749</xdr:rowOff>
    </xdr:from>
    <xdr:to>
      <xdr:col>15</xdr:col>
      <xdr:colOff>98425</xdr:colOff>
      <xdr:row>38</xdr:row>
      <xdr:rowOff>146594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58984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68036</xdr:rowOff>
    </xdr:from>
    <xdr:to>
      <xdr:col>15</xdr:col>
      <xdr:colOff>149225</xdr:colOff>
      <xdr:row>35</xdr:row>
      <xdr:rowOff>169636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6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8363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38</xdr:row>
      <xdr:rowOff>74749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55066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54973</xdr:rowOff>
    </xdr:from>
    <xdr:to>
      <xdr:col>6</xdr:col>
      <xdr:colOff>171450</xdr:colOff>
      <xdr:row>35</xdr:row>
      <xdr:rowOff>156573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166750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37012</xdr:rowOff>
    </xdr:from>
    <xdr:to>
      <xdr:col>24</xdr:col>
      <xdr:colOff>76200</xdr:colOff>
      <xdr:row>38</xdr:row>
      <xdr:rowOff>138612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5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9089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2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115388</xdr:rowOff>
    </xdr:from>
    <xdr:to>
      <xdr:col>20</xdr:col>
      <xdr:colOff>38100</xdr:colOff>
      <xdr:row>39</xdr:row>
      <xdr:rowOff>45538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63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30315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716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95794</xdr:rowOff>
    </xdr:from>
    <xdr:to>
      <xdr:col>15</xdr:col>
      <xdr:colOff>149225</xdr:colOff>
      <xdr:row>39</xdr:row>
      <xdr:rowOff>25944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61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10721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69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23949</xdr:rowOff>
    </xdr:from>
    <xdr:to>
      <xdr:col>11</xdr:col>
      <xdr:colOff>60325</xdr:colOff>
      <xdr:row>38</xdr:row>
      <xdr:rowOff>125549</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53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110326</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62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経費の削減に務めているが、様々な業務での電算化が進み、システムリース料などの運営経費が年々増加している。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今後は、各種委託業務等の契約見直しや、他市町村との共同調達などにより経費の削減に務める。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21</xdr:row>
      <xdr:rowOff>115570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44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101854</xdr:rowOff>
    </xdr:from>
    <xdr:to>
      <xdr:col>82</xdr:col>
      <xdr:colOff>107950</xdr:colOff>
      <xdr:row>18</xdr:row>
      <xdr:rowOff>90424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3016504"/>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147591</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19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90424</xdr:rowOff>
    </xdr:from>
    <xdr:to>
      <xdr:col>78</xdr:col>
      <xdr:colOff>69850</xdr:colOff>
      <xdr:row>18</xdr:row>
      <xdr:rowOff>113284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31765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32766</xdr:rowOff>
    </xdr:from>
    <xdr:to>
      <xdr:col>78</xdr:col>
      <xdr:colOff>120650</xdr:colOff>
      <xdr:row>17</xdr:row>
      <xdr:rowOff>134366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144543</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716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62992</xdr:rowOff>
    </xdr:from>
    <xdr:to>
      <xdr:col>73</xdr:col>
      <xdr:colOff>180975</xdr:colOff>
      <xdr:row>18</xdr:row>
      <xdr:rowOff>113284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31490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147574</xdr:rowOff>
    </xdr:from>
    <xdr:to>
      <xdr:col>69</xdr:col>
      <xdr:colOff>92075</xdr:colOff>
      <xdr:row>18</xdr:row>
      <xdr:rowOff>62992</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306222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23622</xdr:rowOff>
    </xdr:from>
    <xdr:to>
      <xdr:col>69</xdr:col>
      <xdr:colOff>142875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135399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126255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23131</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39624</xdr:rowOff>
    </xdr:from>
    <xdr:to>
      <xdr:col>78</xdr:col>
      <xdr:colOff>120650</xdr:colOff>
      <xdr:row>18</xdr:row>
      <xdr:rowOff>141224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31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126001</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21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62484</xdr:rowOff>
    </xdr:from>
    <xdr:to>
      <xdr:col>74</xdr:col>
      <xdr:colOff>31750</xdr:colOff>
      <xdr:row>18</xdr:row>
      <xdr:rowOff>164084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314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148861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23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12192</xdr:rowOff>
    </xdr:from>
    <xdr:to>
      <xdr:col>69</xdr:col>
      <xdr:colOff>142875</xdr:colOff>
      <xdr:row>18</xdr:row>
      <xdr:rowOff>113792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98569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1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96774</xdr:rowOff>
    </xdr:from>
    <xdr:to>
      <xdr:col>65</xdr:col>
      <xdr:colOff>53975</xdr:colOff>
      <xdr:row>18</xdr:row>
      <xdr:rowOff>26924</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11701</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0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ここ数年はほぼ横ばいで推移している。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今後、少子高齢化施策、障害者福祉施策の充実や利用者（対象者）の増加に伴う増額も見込まれる。</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18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88900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99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499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55</xdr:row>
      <xdr:rowOff>165100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56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165100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4996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114300</xdr:rowOff>
    </xdr:from>
    <xdr:to>
      <xdr:col>11</xdr:col>
      <xdr:colOff>60325</xdr:colOff>
      <xdr:row>56</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維持補修費は約</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百万円増加した。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公共施設の老朽化が著しく、維持補修に要する経費がかさんだ。令和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年度に公共施設総合管理計画の見直しを実施し、公共施設の長期的な修繕計画を立てることで、維持補修費の削減を図る。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繰出金は約</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百万円増加した。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今後も簡易水道改良事業に伴う償還金に対する繰出金の増加が見込まれる。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85090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57</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8806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43197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44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58</xdr:row>
      <xdr:rowOff>20320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8806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146067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7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58</xdr:row>
      <xdr:rowOff>20320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933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87630</xdr:rowOff>
    </xdr:from>
    <xdr:to>
      <xdr:col>74</xdr:col>
      <xdr:colOff>31750</xdr:colOff>
      <xdr:row>58</xdr:row>
      <xdr:rowOff>17780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27957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138430</xdr:rowOff>
    </xdr:from>
    <xdr:to>
      <xdr:col>69</xdr:col>
      <xdr:colOff>92075</xdr:colOff>
      <xdr:row>57</xdr:row>
      <xdr:rowOff>161290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911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20337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102870</xdr:rowOff>
    </xdr:from>
    <xdr:to>
      <xdr:col>82</xdr:col>
      <xdr:colOff>158750</xdr:colOff>
      <xdr:row>58</xdr:row>
      <xdr:rowOff>33020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74947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140970</xdr:rowOff>
    </xdr:from>
    <xdr:to>
      <xdr:col>74</xdr:col>
      <xdr:colOff>31750</xdr:colOff>
      <xdr:row>58</xdr:row>
      <xdr:rowOff>71120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55897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110490</xdr:rowOff>
    </xdr:from>
    <xdr:to>
      <xdr:col>69</xdr:col>
      <xdr:colOff>142875</xdr:colOff>
      <xdr:row>58</xdr:row>
      <xdr:rowOff>40640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25417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決算額では約</a:t>
          </a:r>
          <a:r>
            <a:rPr kumimoji="1" lang="en-US" altLang="ja-JP" sz="1300">
              <a:latin typeface="ＭＳ Ｐゴシック" panose="020B0600070205080204" pitchFamily="50" charset="-128"/>
              <a:ea typeface="ＭＳ Ｐゴシック" panose="020B0600070205080204" pitchFamily="50" charset="-128"/>
            </a:rPr>
            <a:t>33.6</a:t>
          </a:r>
          <a:r>
            <a:rPr kumimoji="1" lang="ja-JP" altLang="en-US" sz="1300">
              <a:latin typeface="ＭＳ Ｐゴシック" panose="020B0600070205080204" pitchFamily="50" charset="-128"/>
              <a:ea typeface="ＭＳ Ｐゴシック" panose="020B0600070205080204" pitchFamily="50" charset="-128"/>
            </a:rPr>
            <a:t>百万円増加した。主な要因は一部事務組合に対する負担金である。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行財政改革において、各種団体への補助金の在り方を見直し、令和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年度より補助金の削減を実施する。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74422</xdr:rowOff>
    </xdr:from>
    <xdr:to>
      <xdr:col>82</xdr:col>
      <xdr:colOff>107950</xdr:colOff>
      <xdr:row>41</xdr:row>
      <xdr:rowOff>28702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322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160799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74422</xdr:rowOff>
    </xdr:from>
    <xdr:to>
      <xdr:col>82</xdr:col>
      <xdr:colOff>196850</xdr:colOff>
      <xdr:row>33</xdr:row>
      <xdr:rowOff>74422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74422</xdr:rowOff>
    </xdr:from>
    <xdr:to>
      <xdr:col>82</xdr:col>
      <xdr:colOff>107950</xdr:colOff>
      <xdr:row>38</xdr:row>
      <xdr:rowOff>62992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418072"/>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83583</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65278</xdr:rowOff>
    </xdr:from>
    <xdr:to>
      <xdr:col>78</xdr:col>
      <xdr:colOff>69850</xdr:colOff>
      <xdr:row>37</xdr:row>
      <xdr:rowOff>74422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4089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65278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3906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46990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3220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xdr:rowOff>
    </xdr:from>
    <xdr:to>
      <xdr:col>82</xdr:col>
      <xdr:colOff>158750</xdr:colOff>
      <xdr:row>38</xdr:row>
      <xdr:rowOff>113792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155719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23622</xdr:rowOff>
    </xdr:from>
    <xdr:to>
      <xdr:col>78</xdr:col>
      <xdr:colOff>120650</xdr:colOff>
      <xdr:row>37</xdr:row>
      <xdr:rowOff>125222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109999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14478</xdr:rowOff>
    </xdr:from>
    <xdr:to>
      <xdr:col>74</xdr:col>
      <xdr:colOff>31750</xdr:colOff>
      <xdr:row>37</xdr:row>
      <xdr:rowOff>116078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令和２年度は昨年度に比べて決算額で、約</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百万円増加した。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主な増加の要因としては、平成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年度に実施した防災行政無線</a:t>
          </a:r>
          <a:r>
            <a:rPr kumimoji="1" lang="en-US" altLang="ja-JP" sz="1300">
              <a:latin typeface="ＭＳ Ｐゴシック" panose="020B0600070205080204" pitchFamily="50" charset="-128"/>
              <a:ea typeface="ＭＳ Ｐゴシック" panose="020B0600070205080204" pitchFamily="50" charset="-128"/>
            </a:rPr>
            <a:t>FM</a:t>
          </a:r>
          <a:r>
            <a:rPr kumimoji="1" lang="ja-JP" altLang="en-US" sz="1300">
              <a:latin typeface="ＭＳ Ｐゴシック" panose="020B0600070205080204" pitchFamily="50" charset="-128"/>
              <a:ea typeface="ＭＳ Ｐゴシック" panose="020B0600070205080204" pitchFamily="50" charset="-128"/>
            </a:rPr>
            <a:t>告知機整備事業（緊急防災・減災事業債）などが挙げられる。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今後も、大規模事業である、わかすぎふれあいセンター改修事業（過疎対策債）やさくら広域環境衛生組合が行うごみ処理施設整備事業（過疎対策債）の償還も控えており、増加する見込みである。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142239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33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114316</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0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142239</xdr:rowOff>
    </xdr:from>
    <xdr:to>
      <xdr:col>24</xdr:col>
      <xdr:colOff>114300</xdr:colOff>
      <xdr:row>81</xdr:row>
      <xdr:rowOff>142239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29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69850</xdr:rowOff>
    </xdr:from>
    <xdr:to>
      <xdr:col>24</xdr:col>
      <xdr:colOff>25400</xdr:colOff>
      <xdr:row>76</xdr:row>
      <xdr:rowOff>73661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1000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73661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0657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157480</xdr:rowOff>
    </xdr:from>
    <xdr:to>
      <xdr:col>15</xdr:col>
      <xdr:colOff>98425</xdr:colOff>
      <xdr:row>76</xdr:row>
      <xdr:rowOff>35561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01623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157480</xdr:rowOff>
    </xdr:from>
    <xdr:to>
      <xdr:col>11</xdr:col>
      <xdr:colOff>9525</xdr:colOff>
      <xdr:row>76</xdr:row>
      <xdr:rowOff>85089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1623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0</xdr:rowOff>
    </xdr:from>
    <xdr:to>
      <xdr:col>11</xdr:col>
      <xdr:colOff>60325</xdr:colOff>
      <xdr:row>77</xdr:row>
      <xdr:rowOff>101600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86377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40657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19050</xdr:rowOff>
    </xdr:from>
    <xdr:to>
      <xdr:col>24</xdr:col>
      <xdr:colOff>76200</xdr:colOff>
      <xdr:row>76</xdr:row>
      <xdr:rowOff>120650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35577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22861</xdr:rowOff>
    </xdr:from>
    <xdr:to>
      <xdr:col>20</xdr:col>
      <xdr:colOff>38100</xdr:colOff>
      <xdr:row>76</xdr:row>
      <xdr:rowOff>124461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134637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156211</xdr:rowOff>
    </xdr:from>
    <xdr:to>
      <xdr:col>15</xdr:col>
      <xdr:colOff>149225</xdr:colOff>
      <xdr:row>76</xdr:row>
      <xdr:rowOff>86361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106680</xdr:rowOff>
    </xdr:from>
    <xdr:to>
      <xdr:col>11</xdr:col>
      <xdr:colOff>60325</xdr:colOff>
      <xdr:row>76</xdr:row>
      <xdr:rowOff>36830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47007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令和２年度の経常一般財源において、普通交付税の構成比は</a:t>
          </a:r>
          <a:r>
            <a:rPr kumimoji="1" lang="en-US" altLang="ja-JP" sz="1300">
              <a:latin typeface="ＭＳ Ｐゴシック" panose="020B0600070205080204" pitchFamily="50" charset="-128"/>
              <a:ea typeface="ＭＳ Ｐゴシック" panose="020B0600070205080204" pitchFamily="50" charset="-128"/>
            </a:rPr>
            <a:t>82.0%</a:t>
          </a:r>
          <a:r>
            <a:rPr kumimoji="1" lang="ja-JP" altLang="en-US" sz="1300">
              <a:latin typeface="ＭＳ Ｐゴシック" panose="020B0600070205080204" pitchFamily="50" charset="-128"/>
              <a:ea typeface="ＭＳ Ｐゴシック" panose="020B0600070205080204" pitchFamily="50" charset="-128"/>
            </a:rPr>
            <a:t>であり、普通交付税額の増減が大きく経常収支比率に影響を与える。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高齢化による医療費負担、電算化経費など、様々な増加要因が存在しているため、その抑制に向けて今後も引き続き経費の削減に務める。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44704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69698"/>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149861</xdr:rowOff>
    </xdr:from>
    <xdr:to>
      <xdr:col>82</xdr:col>
      <xdr:colOff>107950</xdr:colOff>
      <xdr:row>80</xdr:row>
      <xdr:rowOff>17272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694411"/>
          <a:ext cx="8382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127016</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17272</xdr:rowOff>
    </xdr:from>
    <xdr:to>
      <xdr:col>78</xdr:col>
      <xdr:colOff>69850</xdr:colOff>
      <xdr:row>80</xdr:row>
      <xdr:rowOff>42418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73327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124713</xdr:rowOff>
    </xdr:from>
    <xdr:to>
      <xdr:col>73</xdr:col>
      <xdr:colOff>180975</xdr:colOff>
      <xdr:row>80</xdr:row>
      <xdr:rowOff>42418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669263"/>
          <a:ext cx="889000" cy="8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163068</xdr:rowOff>
    </xdr:from>
    <xdr:to>
      <xdr:col>74</xdr:col>
      <xdr:colOff>31750</xdr:colOff>
      <xdr:row>77</xdr:row>
      <xdr:rowOff>93218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103395</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1270</xdr:rowOff>
    </xdr:from>
    <xdr:to>
      <xdr:col>69</xdr:col>
      <xdr:colOff>92075</xdr:colOff>
      <xdr:row>79</xdr:row>
      <xdr:rowOff>124713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545820"/>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99061</xdr:rowOff>
    </xdr:from>
    <xdr:to>
      <xdr:col>82</xdr:col>
      <xdr:colOff>158750</xdr:colOff>
      <xdr:row>80</xdr:row>
      <xdr:rowOff>29211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6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7638</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137922</xdr:rowOff>
    </xdr:from>
    <xdr:to>
      <xdr:col>78</xdr:col>
      <xdr:colOff>120650</xdr:colOff>
      <xdr:row>80</xdr:row>
      <xdr:rowOff>68072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52849</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76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163068</xdr:rowOff>
    </xdr:from>
    <xdr:to>
      <xdr:col>74</xdr:col>
      <xdr:colOff>31750</xdr:colOff>
      <xdr:row>80</xdr:row>
      <xdr:rowOff>93218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70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77995</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793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73913</xdr:rowOff>
    </xdr:from>
    <xdr:to>
      <xdr:col>69</xdr:col>
      <xdr:colOff>142875</xdr:colOff>
      <xdr:row>80</xdr:row>
      <xdr:rowOff>4063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160290</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70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121920</xdr:rowOff>
    </xdr:from>
    <xdr:to>
      <xdr:col>65</xdr:col>
      <xdr:colOff>53975</xdr:colOff>
      <xdr:row>79</xdr:row>
      <xdr:rowOff>52070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36847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2612</xdr:rowOff>
    </xdr:from>
    <xdr:to>
      <xdr:col>29</xdr:col>
      <xdr:colOff>127000</xdr:colOff>
      <xdr:row>19</xdr:row>
      <xdr:rowOff>127331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936187"/>
          <a:ext cx="0" cy="14963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99408</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0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127331</xdr:rowOff>
    </xdr:from>
    <xdr:to>
      <xdr:col>30</xdr:col>
      <xdr:colOff>25400</xdr:colOff>
      <xdr:row>19</xdr:row>
      <xdr:rowOff>127331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2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88989</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2612</xdr:rowOff>
    </xdr:from>
    <xdr:to>
      <xdr:col>30</xdr:col>
      <xdr:colOff>25400</xdr:colOff>
      <xdr:row>11</xdr:row>
      <xdr:rowOff>2612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936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90170</xdr:rowOff>
    </xdr:from>
    <xdr:to>
      <xdr:col>29</xdr:col>
      <xdr:colOff>127000</xdr:colOff>
      <xdr:row>15</xdr:row>
      <xdr:rowOff>34787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2538095"/>
          <a:ext cx="647700" cy="116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139538</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101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167461</xdr:rowOff>
    </xdr:from>
    <xdr:to>
      <xdr:col>29</xdr:col>
      <xdr:colOff>177800</xdr:colOff>
      <xdr:row>18</xdr:row>
      <xdr:rowOff>97611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34787</xdr:rowOff>
    </xdr:from>
    <xdr:to>
      <xdr:col>26</xdr:col>
      <xdr:colOff>50800</xdr:colOff>
      <xdr:row>15</xdr:row>
      <xdr:rowOff>78830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2654162"/>
          <a:ext cx="698500" cy="44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154531</xdr:rowOff>
    </xdr:from>
    <xdr:to>
      <xdr:col>26</xdr:col>
      <xdr:colOff>101600</xdr:colOff>
      <xdr:row>18</xdr:row>
      <xdr:rowOff>84681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69458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78830</xdr:rowOff>
    </xdr:from>
    <xdr:to>
      <xdr:col>22</xdr:col>
      <xdr:colOff>114300</xdr:colOff>
      <xdr:row>15</xdr:row>
      <xdr:rowOff>116432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2698205"/>
          <a:ext cx="698500" cy="37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160884</xdr:rowOff>
    </xdr:from>
    <xdr:to>
      <xdr:col>22</xdr:col>
      <xdr:colOff>165100</xdr:colOff>
      <xdr:row>18</xdr:row>
      <xdr:rowOff>91034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75811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116432</xdr:rowOff>
    </xdr:from>
    <xdr:to>
      <xdr:col>18</xdr:col>
      <xdr:colOff>177800</xdr:colOff>
      <xdr:row>15</xdr:row>
      <xdr:rowOff>126480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2735807"/>
          <a:ext cx="698500" cy="10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159284</xdr:rowOff>
    </xdr:from>
    <xdr:to>
      <xdr:col>19</xdr:col>
      <xdr:colOff>38100</xdr:colOff>
      <xdr:row>18</xdr:row>
      <xdr:rowOff>89434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74211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167324</xdr:rowOff>
    </xdr:from>
    <xdr:to>
      <xdr:col>15</xdr:col>
      <xdr:colOff>101600</xdr:colOff>
      <xdr:row>18</xdr:row>
      <xdr:rowOff>97474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82251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39370</xdr:rowOff>
    </xdr:from>
    <xdr:to>
      <xdr:col>29</xdr:col>
      <xdr:colOff>177800</xdr:colOff>
      <xdr:row>14</xdr:row>
      <xdr:rowOff>140970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487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55897</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33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155437</xdr:rowOff>
    </xdr:from>
    <xdr:to>
      <xdr:col>26</xdr:col>
      <xdr:colOff>101600</xdr:colOff>
      <xdr:row>15</xdr:row>
      <xdr:rowOff>85587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603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95764</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372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28030</xdr:rowOff>
    </xdr:from>
    <xdr:to>
      <xdr:col>22</xdr:col>
      <xdr:colOff>165100</xdr:colOff>
      <xdr:row>15</xdr:row>
      <xdr:rowOff>129630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647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139807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416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65632</xdr:rowOff>
    </xdr:from>
    <xdr:to>
      <xdr:col>19</xdr:col>
      <xdr:colOff>38100</xdr:colOff>
      <xdr:row>15</xdr:row>
      <xdr:rowOff>167232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685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5959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453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75680</xdr:rowOff>
    </xdr:from>
    <xdr:to>
      <xdr:col>15</xdr:col>
      <xdr:colOff>101600</xdr:colOff>
      <xdr:row>16</xdr:row>
      <xdr:rowOff>5830</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695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16007</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463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258302</xdr:rowOff>
    </xdr:from>
    <xdr:to>
      <xdr:col>29</xdr:col>
      <xdr:colOff>127000</xdr:colOff>
      <xdr:row>37</xdr:row>
      <xdr:rowOff>329174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82852"/>
          <a:ext cx="0" cy="1271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301251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2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329174</xdr:rowOff>
    </xdr:from>
    <xdr:to>
      <xdr:col>30</xdr:col>
      <xdr:colOff>25400</xdr:colOff>
      <xdr:row>37</xdr:row>
      <xdr:rowOff>329174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538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1779</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258302</xdr:rowOff>
    </xdr:from>
    <xdr:to>
      <xdr:col>30</xdr:col>
      <xdr:colOff>25400</xdr:colOff>
      <xdr:row>33</xdr:row>
      <xdr:rowOff>258302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82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28851</xdr:rowOff>
    </xdr:from>
    <xdr:to>
      <xdr:col>29</xdr:col>
      <xdr:colOff>127000</xdr:colOff>
      <xdr:row>36</xdr:row>
      <xdr:rowOff>142470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82101"/>
          <a:ext cx="647700" cy="113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56335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09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84258</xdr:rowOff>
    </xdr:from>
    <xdr:to>
      <xdr:col>29</xdr:col>
      <xdr:colOff>177800</xdr:colOff>
      <xdr:row>37</xdr:row>
      <xdr:rowOff>14408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142470</xdr:rowOff>
    </xdr:from>
    <xdr:to>
      <xdr:col>26</xdr:col>
      <xdr:colOff>50800</xdr:colOff>
      <xdr:row>36</xdr:row>
      <xdr:rowOff>146728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095720"/>
          <a:ext cx="698500" cy="4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97609</xdr:rowOff>
    </xdr:from>
    <xdr:to>
      <xdr:col>26</xdr:col>
      <xdr:colOff>101600</xdr:colOff>
      <xdr:row>37</xdr:row>
      <xdr:rowOff>27759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12536</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37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146728</xdr:rowOff>
    </xdr:from>
    <xdr:to>
      <xdr:col>22</xdr:col>
      <xdr:colOff>114300</xdr:colOff>
      <xdr:row>37</xdr:row>
      <xdr:rowOff>25696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099978"/>
          <a:ext cx="698500" cy="50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102312</xdr:rowOff>
    </xdr:from>
    <xdr:to>
      <xdr:col>22</xdr:col>
      <xdr:colOff>165100</xdr:colOff>
      <xdr:row>37</xdr:row>
      <xdr:rowOff>32462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17239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4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6151</xdr:rowOff>
    </xdr:from>
    <xdr:to>
      <xdr:col>18</xdr:col>
      <xdr:colOff>177800</xdr:colOff>
      <xdr:row>37</xdr:row>
      <xdr:rowOff>25696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130851"/>
          <a:ext cx="698500" cy="19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99460</xdr:rowOff>
    </xdr:from>
    <xdr:to>
      <xdr:col>19</xdr:col>
      <xdr:colOff>38100</xdr:colOff>
      <xdr:row>37</xdr:row>
      <xdr:rowOff>29610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211237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122548</xdr:rowOff>
    </xdr:from>
    <xdr:to>
      <xdr:col>15</xdr:col>
      <xdr:colOff>101600</xdr:colOff>
      <xdr:row>37</xdr:row>
      <xdr:rowOff>52698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234325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320951</xdr:rowOff>
    </xdr:from>
    <xdr:to>
      <xdr:col>29</xdr:col>
      <xdr:colOff>177800</xdr:colOff>
      <xdr:row>36</xdr:row>
      <xdr:rowOff>79651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31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166028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7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91670</xdr:rowOff>
    </xdr:from>
    <xdr:to>
      <xdr:col>26</xdr:col>
      <xdr:colOff>101600</xdr:colOff>
      <xdr:row>37</xdr:row>
      <xdr:rowOff>21820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44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203447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1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95928</xdr:rowOff>
    </xdr:from>
    <xdr:to>
      <xdr:col>22</xdr:col>
      <xdr:colOff>165100</xdr:colOff>
      <xdr:row>37</xdr:row>
      <xdr:rowOff>26078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49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207705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1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146346</xdr:rowOff>
    </xdr:from>
    <xdr:to>
      <xdr:col>19</xdr:col>
      <xdr:colOff>38100</xdr:colOff>
      <xdr:row>37</xdr:row>
      <xdr:rowOff>76496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99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61273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18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126801</xdr:rowOff>
    </xdr:from>
    <xdr:to>
      <xdr:col>15</xdr:col>
      <xdr:colOff>101600</xdr:colOff>
      <xdr:row>37</xdr:row>
      <xdr:rowOff>56951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80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41728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1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668
663
47.70
1,599,592
1,564,223
35,362
775,738
1,408,721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30</xdr:row>
      <xdr:rowOff>111777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255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28</xdr:row>
      <xdr:rowOff>168927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969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7" name="テキスト ボックス 56">
          <a:extLst>
            <a:ext uri="{FF2B5EF4-FFF2-40B4-BE49-F238E27FC236}">
              <a16:creationId xmlns:a16="http://schemas.microsoft.com/office/drawing/2014/main" id="{00000000-0008-0000-0600-000039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人件費グラフ枠">
          <a:extLst>
            <a:ext uri="{FF2B5EF4-FFF2-40B4-BE49-F238E27FC236}">
              <a16:creationId xmlns:a16="http://schemas.microsoft.com/office/drawing/2014/main" id="{00000000-0008-0000-06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142385</xdr:rowOff>
    </xdr:from>
    <xdr:to>
      <xdr:col>24</xdr:col>
      <xdr:colOff>62865</xdr:colOff>
      <xdr:row>39</xdr:row>
      <xdr:rowOff>1068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4633595" y="5285885"/>
          <a:ext cx="1270" cy="140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4895</xdr:rowOff>
    </xdr:from>
    <xdr:ext cx="534377" cy="259045"/>
    <xdr:sp macro="" textlink="">
      <xdr:nvSpPr>
        <xdr:cNvPr id="60" name="人件費最小値テキスト">
          <a:extLst>
            <a:ext uri="{FF2B5EF4-FFF2-40B4-BE49-F238E27FC236}">
              <a16:creationId xmlns:a16="http://schemas.microsoft.com/office/drawing/2014/main" id="{00000000-0008-0000-0600-00003C000000}"/>
            </a:ext>
          </a:extLst>
        </xdr:cNvPr>
        <xdr:cNvSpPr txBox="1"/>
      </xdr:nvSpPr>
      <xdr:spPr>
        <a:xfrm>
          <a:off x="4686300" y="66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1068</xdr:rowOff>
    </xdr:from>
    <xdr:to>
      <xdr:col>24</xdr:col>
      <xdr:colOff>152400</xdr:colOff>
      <xdr:row>39</xdr:row>
      <xdr:rowOff>1068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668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89062</xdr:rowOff>
    </xdr:from>
    <xdr:ext cx="690189" cy="259045"/>
    <xdr:sp macro="" textlink="">
      <xdr:nvSpPr>
        <xdr:cNvPr id="62" name="人件費最大値テキスト">
          <a:extLst>
            <a:ext uri="{FF2B5EF4-FFF2-40B4-BE49-F238E27FC236}">
              <a16:creationId xmlns:a16="http://schemas.microsoft.com/office/drawing/2014/main" id="{00000000-0008-0000-0600-00003E000000}"/>
            </a:ext>
          </a:extLst>
        </xdr:cNvPr>
        <xdr:cNvSpPr txBox="1"/>
      </xdr:nvSpPr>
      <xdr:spPr>
        <a:xfrm>
          <a:off x="4686300" y="5061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142385</xdr:rowOff>
    </xdr:from>
    <xdr:to>
      <xdr:col>24</xdr:col>
      <xdr:colOff>152400</xdr:colOff>
      <xdr:row>30</xdr:row>
      <xdr:rowOff>142385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4546600" y="528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4673</xdr:rowOff>
    </xdr:from>
    <xdr:to>
      <xdr:col>24</xdr:col>
      <xdr:colOff>63500</xdr:colOff>
      <xdr:row>35</xdr:row>
      <xdr:rowOff>157452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3797300" y="6005423"/>
          <a:ext cx="838200" cy="15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67348</xdr:rowOff>
    </xdr:from>
    <xdr:ext cx="599010" cy="259045"/>
    <xdr:sp macro="" textlink="">
      <xdr:nvSpPr>
        <xdr:cNvPr id="65" name="人件費平均値テキスト">
          <a:extLst>
            <a:ext uri="{FF2B5EF4-FFF2-40B4-BE49-F238E27FC236}">
              <a16:creationId xmlns:a16="http://schemas.microsoft.com/office/drawing/2014/main" id="{00000000-0008-0000-0600-000041000000}"/>
            </a:ext>
          </a:extLst>
        </xdr:cNvPr>
        <xdr:cNvSpPr txBox="1"/>
      </xdr:nvSpPr>
      <xdr:spPr>
        <a:xfrm>
          <a:off x="4686300" y="6410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88921</xdr:rowOff>
    </xdr:from>
    <xdr:to>
      <xdr:col>24</xdr:col>
      <xdr:colOff>114300</xdr:colOff>
      <xdr:row>38</xdr:row>
      <xdr:rowOff>19072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4584700" y="64325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157452</xdr:rowOff>
    </xdr:from>
    <xdr:to>
      <xdr:col>19</xdr:col>
      <xdr:colOff>177800</xdr:colOff>
      <xdr:row>36</xdr:row>
      <xdr:rowOff>29692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908300" y="6158202"/>
          <a:ext cx="889000" cy="4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120068</xdr:rowOff>
    </xdr:from>
    <xdr:to>
      <xdr:col>20</xdr:col>
      <xdr:colOff>38100</xdr:colOff>
      <xdr:row>38</xdr:row>
      <xdr:rowOff>50219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3746500" y="64637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41345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3497795" y="655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29692</xdr:rowOff>
    </xdr:from>
    <xdr:to>
      <xdr:col>15</xdr:col>
      <xdr:colOff>50800</xdr:colOff>
      <xdr:row>36</xdr:row>
      <xdr:rowOff>51873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2019300" y="6201892"/>
          <a:ext cx="889000" cy="2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126656</xdr:rowOff>
    </xdr:from>
    <xdr:to>
      <xdr:col>15</xdr:col>
      <xdr:colOff>101600</xdr:colOff>
      <xdr:row>38</xdr:row>
      <xdr:rowOff>56806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2857500" y="647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47933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2608795" y="656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34153</xdr:rowOff>
    </xdr:from>
    <xdr:to>
      <xdr:col>10</xdr:col>
      <xdr:colOff>114300</xdr:colOff>
      <xdr:row>36</xdr:row>
      <xdr:rowOff>51873</xdr:rowOff>
    </xdr:to>
    <xdr:cxnSp macro="">
      <xdr:nvCxnSpPr>
        <xdr:cNvPr id="73" name="直線コネクタ 72">
          <a:extLst>
            <a:ext uri="{FF2B5EF4-FFF2-40B4-BE49-F238E27FC236}">
              <a16:creationId xmlns:a16="http://schemas.microsoft.com/office/drawing/2014/main" id="{00000000-0008-0000-0600-000049000000}"/>
            </a:ext>
          </a:extLst>
        </xdr:cNvPr>
        <xdr:cNvCxnSpPr/>
      </xdr:nvCxnSpPr>
      <xdr:spPr>
        <a:xfrm>
          <a:off x="1130300" y="6206353"/>
          <a:ext cx="889000" cy="1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121900</xdr:rowOff>
    </xdr:from>
    <xdr:to>
      <xdr:col>10</xdr:col>
      <xdr:colOff>165100</xdr:colOff>
      <xdr:row>38</xdr:row>
      <xdr:rowOff>52050</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968500" y="646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43177</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719795" y="655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124864</xdr:rowOff>
    </xdr:from>
    <xdr:to>
      <xdr:col>6</xdr:col>
      <xdr:colOff>38100</xdr:colOff>
      <xdr:row>38</xdr:row>
      <xdr:rowOff>55014</xdr:rowOff>
    </xdr:to>
    <xdr:sp macro="" textlink="">
      <xdr:nvSpPr>
        <xdr:cNvPr id="76" name="フローチャート: 判断 75">
          <a:extLst>
            <a:ext uri="{FF2B5EF4-FFF2-40B4-BE49-F238E27FC236}">
              <a16:creationId xmlns:a16="http://schemas.microsoft.com/office/drawing/2014/main" id="{00000000-0008-0000-0600-00004C000000}"/>
            </a:ext>
          </a:extLst>
        </xdr:cNvPr>
        <xdr:cNvSpPr/>
      </xdr:nvSpPr>
      <xdr:spPr>
        <a:xfrm>
          <a:off x="1079500" y="6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46141</xdr:rowOff>
    </xdr:from>
    <xdr:ext cx="59901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830795" y="656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125323</xdr:rowOff>
    </xdr:from>
    <xdr:to>
      <xdr:col>24</xdr:col>
      <xdr:colOff>114300</xdr:colOff>
      <xdr:row>35</xdr:row>
      <xdr:rowOff>55473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4584700" y="595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148200</xdr:rowOff>
    </xdr:from>
    <xdr:ext cx="599010" cy="259045"/>
    <xdr:sp macro="" textlink="">
      <xdr:nvSpPr>
        <xdr:cNvPr id="84" name="人件費該当値テキスト">
          <a:extLst>
            <a:ext uri="{FF2B5EF4-FFF2-40B4-BE49-F238E27FC236}">
              <a16:creationId xmlns:a16="http://schemas.microsoft.com/office/drawing/2014/main" id="{00000000-0008-0000-0600-000054000000}"/>
            </a:ext>
          </a:extLst>
        </xdr:cNvPr>
        <xdr:cNvSpPr txBox="1"/>
      </xdr:nvSpPr>
      <xdr:spPr>
        <a:xfrm>
          <a:off x="4686300" y="5806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106652</xdr:rowOff>
    </xdr:from>
    <xdr:to>
      <xdr:col>20</xdr:col>
      <xdr:colOff>38100</xdr:colOff>
      <xdr:row>36</xdr:row>
      <xdr:rowOff>36802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3746500" y="610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53329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3497795" y="5882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150342</xdr:rowOff>
    </xdr:from>
    <xdr:to>
      <xdr:col>15</xdr:col>
      <xdr:colOff>101600</xdr:colOff>
      <xdr:row>36</xdr:row>
      <xdr:rowOff>80492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2857500" y="615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97019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2608795" y="592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1073</xdr:rowOff>
    </xdr:from>
    <xdr:to>
      <xdr:col>10</xdr:col>
      <xdr:colOff>165100</xdr:colOff>
      <xdr:row>36</xdr:row>
      <xdr:rowOff>102673</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968500" y="617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119200</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1719795" y="5948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154803</xdr:rowOff>
    </xdr:from>
    <xdr:to>
      <xdr:col>6</xdr:col>
      <xdr:colOff>38100</xdr:colOff>
      <xdr:row>36</xdr:row>
      <xdr:rowOff>84953</xdr:rowOff>
    </xdr:to>
    <xdr:sp macro="" textlink="">
      <xdr:nvSpPr>
        <xdr:cNvPr id="91" name="楕円 90">
          <a:extLst>
            <a:ext uri="{FF2B5EF4-FFF2-40B4-BE49-F238E27FC236}">
              <a16:creationId xmlns:a16="http://schemas.microsoft.com/office/drawing/2014/main" id="{00000000-0008-0000-0600-00005B000000}"/>
            </a:ext>
          </a:extLst>
        </xdr:cNvPr>
        <xdr:cNvSpPr/>
      </xdr:nvSpPr>
      <xdr:spPr>
        <a:xfrm>
          <a:off x="1079500" y="615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101480</xdr:rowOff>
    </xdr:from>
    <xdr:ext cx="599010" cy="259045"/>
    <xdr:sp macro="" textlink="">
      <xdr:nvSpPr>
        <xdr:cNvPr id="92" name="テキスト ボックス 91">
          <a:extLst>
            <a:ext uri="{FF2B5EF4-FFF2-40B4-BE49-F238E27FC236}">
              <a16:creationId xmlns:a16="http://schemas.microsoft.com/office/drawing/2014/main" id="{00000000-0008-0000-0600-00005C000000}"/>
            </a:ext>
          </a:extLst>
        </xdr:cNvPr>
        <xdr:cNvSpPr txBox="1"/>
      </xdr:nvSpPr>
      <xdr:spPr>
        <a:xfrm>
          <a:off x="830795" y="593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84279</xdr:rowOff>
    </xdr:from>
    <xdr:to>
      <xdr:col>24</xdr:col>
      <xdr:colOff>62865</xdr:colOff>
      <xdr:row>58</xdr:row>
      <xdr:rowOff>147893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485329"/>
          <a:ext cx="1270" cy="16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151720</xdr:rowOff>
    </xdr:from>
    <xdr:ext cx="599010"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9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147893</xdr:rowOff>
    </xdr:from>
    <xdr:to>
      <xdr:col>24</xdr:col>
      <xdr:colOff>152400</xdr:colOff>
      <xdr:row>58</xdr:row>
      <xdr:rowOff>147893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9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30956</xdr:rowOff>
    </xdr:from>
    <xdr:ext cx="690189"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605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84279</xdr:rowOff>
    </xdr:from>
    <xdr:to>
      <xdr:col>24</xdr:col>
      <xdr:colOff>152400</xdr:colOff>
      <xdr:row>49</xdr:row>
      <xdr:rowOff>84279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48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9280</xdr:rowOff>
    </xdr:from>
    <xdr:to>
      <xdr:col>24</xdr:col>
      <xdr:colOff>63500</xdr:colOff>
      <xdr:row>57</xdr:row>
      <xdr:rowOff>119447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781930"/>
          <a:ext cx="838200" cy="11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80897</xdr:rowOff>
    </xdr:from>
    <xdr:ext cx="599010"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853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102470</xdr:rowOff>
    </xdr:from>
    <xdr:to>
      <xdr:col>24</xdr:col>
      <xdr:colOff>114300</xdr:colOff>
      <xdr:row>58</xdr:row>
      <xdr:rowOff>32620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8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167877</xdr:rowOff>
    </xdr:from>
    <xdr:to>
      <xdr:col>19</xdr:col>
      <xdr:colOff>177800</xdr:colOff>
      <xdr:row>57</xdr:row>
      <xdr:rowOff>9280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769077"/>
          <a:ext cx="889000" cy="1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92070</xdr:rowOff>
    </xdr:from>
    <xdr:to>
      <xdr:col>20</xdr:col>
      <xdr:colOff>38100</xdr:colOff>
      <xdr:row>58</xdr:row>
      <xdr:rowOff>22220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86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13347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497795" y="995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167877</xdr:rowOff>
    </xdr:from>
    <xdr:to>
      <xdr:col>15</xdr:col>
      <xdr:colOff>50800</xdr:colOff>
      <xdr:row>57</xdr:row>
      <xdr:rowOff>12773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69077"/>
          <a:ext cx="889000" cy="1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90532</xdr:rowOff>
    </xdr:from>
    <xdr:to>
      <xdr:col>15</xdr:col>
      <xdr:colOff>101600</xdr:colOff>
      <xdr:row>58</xdr:row>
      <xdr:rowOff>20682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8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11809</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08795" y="995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168440</xdr:rowOff>
    </xdr:from>
    <xdr:to>
      <xdr:col>10</xdr:col>
      <xdr:colOff>114300</xdr:colOff>
      <xdr:row>57</xdr:row>
      <xdr:rowOff>12773</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769640"/>
          <a:ext cx="889000" cy="1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86760</xdr:rowOff>
    </xdr:from>
    <xdr:to>
      <xdr:col>10</xdr:col>
      <xdr:colOff>165100</xdr:colOff>
      <xdr:row>58</xdr:row>
      <xdr:rowOff>16910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8037</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19795" y="995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93965</xdr:rowOff>
    </xdr:from>
    <xdr:to>
      <xdr:col>6</xdr:col>
      <xdr:colOff>38100</xdr:colOff>
      <xdr:row>58</xdr:row>
      <xdr:rowOff>24115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6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15242</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30795" y="995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68647</xdr:rowOff>
    </xdr:from>
    <xdr:to>
      <xdr:col>24</xdr:col>
      <xdr:colOff>114300</xdr:colOff>
      <xdr:row>57</xdr:row>
      <xdr:rowOff>170247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84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91524</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92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129930</xdr:rowOff>
    </xdr:from>
    <xdr:to>
      <xdr:col>20</xdr:col>
      <xdr:colOff>38100</xdr:colOff>
      <xdr:row>57</xdr:row>
      <xdr:rowOff>60080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3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76607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9506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117077</xdr:rowOff>
    </xdr:from>
    <xdr:to>
      <xdr:col>15</xdr:col>
      <xdr:colOff>101600</xdr:colOff>
      <xdr:row>57</xdr:row>
      <xdr:rowOff>47227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1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63754</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9493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133423</xdr:rowOff>
    </xdr:from>
    <xdr:to>
      <xdr:col>10</xdr:col>
      <xdr:colOff>165100</xdr:colOff>
      <xdr:row>57</xdr:row>
      <xdr:rowOff>63573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3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80100</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19795" y="9509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117640</xdr:rowOff>
    </xdr:from>
    <xdr:to>
      <xdr:col>6</xdr:col>
      <xdr:colOff>38100</xdr:colOff>
      <xdr:row>57</xdr:row>
      <xdr:rowOff>47790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1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64317</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9494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50386</xdr:rowOff>
    </xdr:from>
    <xdr:to>
      <xdr:col>24</xdr:col>
      <xdr:colOff>62865</xdr:colOff>
      <xdr:row>79</xdr:row>
      <xdr:rowOff>43676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51886"/>
          <a:ext cx="1270" cy="153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47503</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9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43676</xdr:rowOff>
    </xdr:from>
    <xdr:to>
      <xdr:col>24</xdr:col>
      <xdr:colOff>152400</xdr:colOff>
      <xdr:row>79</xdr:row>
      <xdr:rowOff>43676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88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168513</xdr:rowOff>
    </xdr:from>
    <xdr:ext cx="599010"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2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50386</xdr:rowOff>
    </xdr:from>
    <xdr:to>
      <xdr:col>24</xdr:col>
      <xdr:colOff>152400</xdr:colOff>
      <xdr:row>70</xdr:row>
      <xdr:rowOff>50386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51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147503</xdr:rowOff>
    </xdr:from>
    <xdr:to>
      <xdr:col>24</xdr:col>
      <xdr:colOff>63500</xdr:colOff>
      <xdr:row>78</xdr:row>
      <xdr:rowOff>154246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520603"/>
          <a:ext cx="838200" cy="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100610</xdr:rowOff>
    </xdr:from>
    <xdr:ext cx="534377"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302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77733</xdr:rowOff>
    </xdr:from>
    <xdr:to>
      <xdr:col>24</xdr:col>
      <xdr:colOff>114300</xdr:colOff>
      <xdr:row>79</xdr:row>
      <xdr:rowOff>7883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149701</xdr:rowOff>
    </xdr:from>
    <xdr:to>
      <xdr:col>19</xdr:col>
      <xdr:colOff>177800</xdr:colOff>
      <xdr:row>78</xdr:row>
      <xdr:rowOff>154246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522801"/>
          <a:ext cx="889000" cy="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86655</xdr:rowOff>
    </xdr:from>
    <xdr:to>
      <xdr:col>20</xdr:col>
      <xdr:colOff>38100</xdr:colOff>
      <xdr:row>79</xdr:row>
      <xdr:rowOff>16805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4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33332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30111" y="132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149701</xdr:rowOff>
    </xdr:from>
    <xdr:to>
      <xdr:col>15</xdr:col>
      <xdr:colOff>50800</xdr:colOff>
      <xdr:row>78</xdr:row>
      <xdr:rowOff>151881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522801"/>
          <a:ext cx="889000" cy="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72989</xdr:rowOff>
    </xdr:from>
    <xdr:to>
      <xdr:col>15</xdr:col>
      <xdr:colOff>101600</xdr:colOff>
      <xdr:row>79</xdr:row>
      <xdr:rowOff>3139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19666</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41111" y="1322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147332</xdr:rowOff>
    </xdr:from>
    <xdr:to>
      <xdr:col>10</xdr:col>
      <xdr:colOff>114300</xdr:colOff>
      <xdr:row>78</xdr:row>
      <xdr:rowOff>151881</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520432"/>
          <a:ext cx="889000" cy="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76144</xdr:rowOff>
    </xdr:from>
    <xdr:to>
      <xdr:col>10</xdr:col>
      <xdr:colOff>165100</xdr:colOff>
      <xdr:row>79</xdr:row>
      <xdr:rowOff>6294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22821</xdr:rowOff>
    </xdr:from>
    <xdr:ext cx="534377"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52111" y="1322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80530</xdr:rowOff>
    </xdr:from>
    <xdr:to>
      <xdr:col>6</xdr:col>
      <xdr:colOff>38100</xdr:colOff>
      <xdr:row>79</xdr:row>
      <xdr:rowOff>10680</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27207</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63111" y="132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96703</xdr:rowOff>
    </xdr:from>
    <xdr:to>
      <xdr:col>24</xdr:col>
      <xdr:colOff>114300</xdr:colOff>
      <xdr:row>79</xdr:row>
      <xdr:rowOff>26853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6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56160</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42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103446</xdr:rowOff>
    </xdr:from>
    <xdr:to>
      <xdr:col>20</xdr:col>
      <xdr:colOff>38100</xdr:colOff>
      <xdr:row>79</xdr:row>
      <xdr:rowOff>33596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7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24723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30111" y="1356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98901</xdr:rowOff>
    </xdr:from>
    <xdr:to>
      <xdr:col>15</xdr:col>
      <xdr:colOff>101600</xdr:colOff>
      <xdr:row>79</xdr:row>
      <xdr:rowOff>29051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7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20178</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41111" y="1356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101081</xdr:rowOff>
    </xdr:from>
    <xdr:to>
      <xdr:col>10</xdr:col>
      <xdr:colOff>165100</xdr:colOff>
      <xdr:row>79</xdr:row>
      <xdr:rowOff>31231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7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22358</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52111" y="1356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96532</xdr:rowOff>
    </xdr:from>
    <xdr:to>
      <xdr:col>6</xdr:col>
      <xdr:colOff>38100</xdr:colOff>
      <xdr:row>79</xdr:row>
      <xdr:rowOff>26682</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6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17809</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63111" y="135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150847</xdr:rowOff>
    </xdr:from>
    <xdr:to>
      <xdr:col>24</xdr:col>
      <xdr:colOff>62865</xdr:colOff>
      <xdr:row>98</xdr:row>
      <xdr:rowOff>129609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409897"/>
          <a:ext cx="1270" cy="152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133436</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69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129609</xdr:rowOff>
    </xdr:from>
    <xdr:to>
      <xdr:col>24</xdr:col>
      <xdr:colOff>152400</xdr:colOff>
      <xdr:row>98</xdr:row>
      <xdr:rowOff>129609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693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97524</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18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150847</xdr:rowOff>
    </xdr:from>
    <xdr:to>
      <xdr:col>24</xdr:col>
      <xdr:colOff>152400</xdr:colOff>
      <xdr:row>89</xdr:row>
      <xdr:rowOff>150847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40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132809</xdr:rowOff>
    </xdr:from>
    <xdr:to>
      <xdr:col>24</xdr:col>
      <xdr:colOff>63500</xdr:colOff>
      <xdr:row>96</xdr:row>
      <xdr:rowOff>32998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420559"/>
          <a:ext cx="838200" cy="7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99716</xdr:rowOff>
    </xdr:from>
    <xdr:ext cx="534377"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04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76839</xdr:rowOff>
    </xdr:from>
    <xdr:to>
      <xdr:col>24</xdr:col>
      <xdr:colOff>114300</xdr:colOff>
      <xdr:row>95</xdr:row>
      <xdr:rowOff>6989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19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32998</xdr:rowOff>
    </xdr:from>
    <xdr:to>
      <xdr:col>19</xdr:col>
      <xdr:colOff>177800</xdr:colOff>
      <xdr:row>96</xdr:row>
      <xdr:rowOff>83018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492198"/>
          <a:ext cx="889000" cy="5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119521</xdr:rowOff>
    </xdr:from>
    <xdr:to>
      <xdr:col>20</xdr:col>
      <xdr:colOff>38100</xdr:colOff>
      <xdr:row>95</xdr:row>
      <xdr:rowOff>49671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66198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530111" y="1601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36776</xdr:rowOff>
    </xdr:from>
    <xdr:to>
      <xdr:col>15</xdr:col>
      <xdr:colOff>50800</xdr:colOff>
      <xdr:row>96</xdr:row>
      <xdr:rowOff>83018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495976"/>
          <a:ext cx="889000" cy="4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137004</xdr:rowOff>
    </xdr:from>
    <xdr:to>
      <xdr:col>15</xdr:col>
      <xdr:colOff>101600</xdr:colOff>
      <xdr:row>95</xdr:row>
      <xdr:rowOff>67154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83681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41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20720</xdr:rowOff>
    </xdr:from>
    <xdr:to>
      <xdr:col>10</xdr:col>
      <xdr:colOff>114300</xdr:colOff>
      <xdr:row>96</xdr:row>
      <xdr:rowOff>36776</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a:off x="1130300" y="16479920"/>
          <a:ext cx="889000" cy="1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148510</xdr:rowOff>
    </xdr:from>
    <xdr:to>
      <xdr:col>10</xdr:col>
      <xdr:colOff>165100</xdr:colOff>
      <xdr:row>95</xdr:row>
      <xdr:rowOff>78660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95187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52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135491</xdr:rowOff>
    </xdr:from>
    <xdr:to>
      <xdr:col>6</xdr:col>
      <xdr:colOff>38100</xdr:colOff>
      <xdr:row>95</xdr:row>
      <xdr:rowOff>65641</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82168</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82009</xdr:rowOff>
    </xdr:from>
    <xdr:to>
      <xdr:col>24</xdr:col>
      <xdr:colOff>114300</xdr:colOff>
      <xdr:row>96</xdr:row>
      <xdr:rowOff>12159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36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60436</xdr:rowOff>
    </xdr:from>
    <xdr:ext cx="534377"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34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153648</xdr:rowOff>
    </xdr:from>
    <xdr:to>
      <xdr:col>20</xdr:col>
      <xdr:colOff>38100</xdr:colOff>
      <xdr:row>96</xdr:row>
      <xdr:rowOff>83798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44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74925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530111" y="1653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32218</xdr:rowOff>
    </xdr:from>
    <xdr:to>
      <xdr:col>15</xdr:col>
      <xdr:colOff>101600</xdr:colOff>
      <xdr:row>96</xdr:row>
      <xdr:rowOff>133818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49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124945</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658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157426</xdr:rowOff>
    </xdr:from>
    <xdr:to>
      <xdr:col>10</xdr:col>
      <xdr:colOff>165100</xdr:colOff>
      <xdr:row>96</xdr:row>
      <xdr:rowOff>87576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44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78703</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52111" y="1653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141370</xdr:rowOff>
    </xdr:from>
    <xdr:to>
      <xdr:col>6</xdr:col>
      <xdr:colOff>38100</xdr:colOff>
      <xdr:row>96</xdr:row>
      <xdr:rowOff>71520</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4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62647</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652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152929</xdr:rowOff>
    </xdr:from>
    <xdr:to>
      <xdr:col>54</xdr:col>
      <xdr:colOff>189865</xdr:colOff>
      <xdr:row>39</xdr:row>
      <xdr:rowOff>67051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96429"/>
          <a:ext cx="1270" cy="14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70878</xdr:rowOff>
    </xdr:from>
    <xdr:ext cx="599010"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75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67051</xdr:rowOff>
    </xdr:from>
    <xdr:to>
      <xdr:col>55</xdr:col>
      <xdr:colOff>88900</xdr:colOff>
      <xdr:row>39</xdr:row>
      <xdr:rowOff>67051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75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99606</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07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152929</xdr:rowOff>
    </xdr:from>
    <xdr:to>
      <xdr:col>55</xdr:col>
      <xdr:colOff>88900</xdr:colOff>
      <xdr:row>30</xdr:row>
      <xdr:rowOff>152929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140774</xdr:rowOff>
    </xdr:from>
    <xdr:to>
      <xdr:col>55</xdr:col>
      <xdr:colOff>0</xdr:colOff>
      <xdr:row>38</xdr:row>
      <xdr:rowOff>17079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141524"/>
          <a:ext cx="838200" cy="39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121087</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93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142660</xdr:rowOff>
    </xdr:from>
    <xdr:to>
      <xdr:col>55</xdr:col>
      <xdr:colOff>50800</xdr:colOff>
      <xdr:row>37</xdr:row>
      <xdr:rowOff>72810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13732</xdr:rowOff>
    </xdr:from>
    <xdr:to>
      <xdr:col>50</xdr:col>
      <xdr:colOff>114300</xdr:colOff>
      <xdr:row>38</xdr:row>
      <xdr:rowOff>17079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528832"/>
          <a:ext cx="889000" cy="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105428</xdr:rowOff>
    </xdr:from>
    <xdr:to>
      <xdr:col>50</xdr:col>
      <xdr:colOff>165100</xdr:colOff>
      <xdr:row>39</xdr:row>
      <xdr:rowOff>35578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62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26705</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671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13732</xdr:rowOff>
    </xdr:from>
    <xdr:to>
      <xdr:col>45</xdr:col>
      <xdr:colOff>177800</xdr:colOff>
      <xdr:row>38</xdr:row>
      <xdr:rowOff>104969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528832"/>
          <a:ext cx="889000" cy="9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100337</xdr:rowOff>
    </xdr:from>
    <xdr:to>
      <xdr:col>46</xdr:col>
      <xdr:colOff>38100</xdr:colOff>
      <xdr:row>39</xdr:row>
      <xdr:rowOff>30487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61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21614</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50795" y="670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106562</xdr:rowOff>
    </xdr:from>
    <xdr:to>
      <xdr:col>41</xdr:col>
      <xdr:colOff>50800</xdr:colOff>
      <xdr:row>38</xdr:row>
      <xdr:rowOff>104969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450212"/>
          <a:ext cx="889000" cy="16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133109</xdr:rowOff>
    </xdr:from>
    <xdr:to>
      <xdr:col>41</xdr:col>
      <xdr:colOff>101600</xdr:colOff>
      <xdr:row>39</xdr:row>
      <xdr:rowOff>63259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64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54386</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6740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137313</xdr:rowOff>
    </xdr:from>
    <xdr:to>
      <xdr:col>36</xdr:col>
      <xdr:colOff>165100</xdr:colOff>
      <xdr:row>39</xdr:row>
      <xdr:rowOff>67463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65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58590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674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89974</xdr:rowOff>
    </xdr:from>
    <xdr:to>
      <xdr:col>55</xdr:col>
      <xdr:colOff>50800</xdr:colOff>
      <xdr:row>36</xdr:row>
      <xdr:rowOff>20124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09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112851</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42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137729</xdr:rowOff>
    </xdr:from>
    <xdr:to>
      <xdr:col>50</xdr:col>
      <xdr:colOff>165100</xdr:colOff>
      <xdr:row>38</xdr:row>
      <xdr:rowOff>67879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48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84406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6256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134382</xdr:rowOff>
    </xdr:from>
    <xdr:to>
      <xdr:col>46</xdr:col>
      <xdr:colOff>38100</xdr:colOff>
      <xdr:row>38</xdr:row>
      <xdr:rowOff>64532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7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81059</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625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54169</xdr:rowOff>
    </xdr:from>
    <xdr:to>
      <xdr:col>41</xdr:col>
      <xdr:colOff>101600</xdr:colOff>
      <xdr:row>38</xdr:row>
      <xdr:rowOff>155769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56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846</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634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55762</xdr:rowOff>
    </xdr:from>
    <xdr:to>
      <xdr:col>36</xdr:col>
      <xdr:colOff>165100</xdr:colOff>
      <xdr:row>37</xdr:row>
      <xdr:rowOff>157362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39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2439</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6174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12474</xdr:rowOff>
    </xdr:from>
    <xdr:to>
      <xdr:col>54</xdr:col>
      <xdr:colOff>189865</xdr:colOff>
      <xdr:row>58</xdr:row>
      <xdr:rowOff>6732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56424"/>
          <a:ext cx="1270" cy="119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10559</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5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6732</xdr:rowOff>
    </xdr:from>
    <xdr:to>
      <xdr:col>55</xdr:col>
      <xdr:colOff>88900</xdr:colOff>
      <xdr:row>58</xdr:row>
      <xdr:rowOff>6732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130601</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31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12474</xdr:rowOff>
    </xdr:from>
    <xdr:to>
      <xdr:col>55</xdr:col>
      <xdr:colOff>88900</xdr:colOff>
      <xdr:row>51</xdr:row>
      <xdr:rowOff>12474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5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51949</xdr:rowOff>
    </xdr:from>
    <xdr:to>
      <xdr:col>55</xdr:col>
      <xdr:colOff>0</xdr:colOff>
      <xdr:row>57</xdr:row>
      <xdr:rowOff>49015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653149"/>
          <a:ext cx="838200" cy="16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105989</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071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127562</xdr:rowOff>
    </xdr:from>
    <xdr:to>
      <xdr:col>55</xdr:col>
      <xdr:colOff>50800</xdr:colOff>
      <xdr:row>57</xdr:row>
      <xdr:rowOff>57712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2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103856</xdr:rowOff>
    </xdr:from>
    <xdr:to>
      <xdr:col>50</xdr:col>
      <xdr:colOff>114300</xdr:colOff>
      <xdr:row>57</xdr:row>
      <xdr:rowOff>49015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705056"/>
          <a:ext cx="889000" cy="11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136371</xdr:rowOff>
    </xdr:from>
    <xdr:to>
      <xdr:col>50</xdr:col>
      <xdr:colOff>165100</xdr:colOff>
      <xdr:row>57</xdr:row>
      <xdr:rowOff>66521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3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83048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512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103856</xdr:rowOff>
    </xdr:from>
    <xdr:to>
      <xdr:col>45</xdr:col>
      <xdr:colOff>177800</xdr:colOff>
      <xdr:row>56</xdr:row>
      <xdr:rowOff>166597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705056"/>
          <a:ext cx="889000" cy="6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151915</xdr:rowOff>
    </xdr:from>
    <xdr:to>
      <xdr:col>46</xdr:col>
      <xdr:colOff>38100</xdr:colOff>
      <xdr:row>57</xdr:row>
      <xdr:rowOff>82065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5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73192</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84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166597</xdr:rowOff>
    </xdr:from>
    <xdr:to>
      <xdr:col>41</xdr:col>
      <xdr:colOff>50800</xdr:colOff>
      <xdr:row>57</xdr:row>
      <xdr:rowOff>29752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767797"/>
          <a:ext cx="889000" cy="3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136152</xdr:rowOff>
    </xdr:from>
    <xdr:to>
      <xdr:col>41</xdr:col>
      <xdr:colOff>101600</xdr:colOff>
      <xdr:row>57</xdr:row>
      <xdr:rowOff>66302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3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57429</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83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140164</xdr:rowOff>
    </xdr:from>
    <xdr:to>
      <xdr:col>36</xdr:col>
      <xdr:colOff>165100</xdr:colOff>
      <xdr:row>57</xdr:row>
      <xdr:rowOff>70314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86841</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51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1149</xdr:rowOff>
    </xdr:from>
    <xdr:to>
      <xdr:col>55</xdr:col>
      <xdr:colOff>50800</xdr:colOff>
      <xdr:row>56</xdr:row>
      <xdr:rowOff>102749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0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24026</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45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169665</xdr:rowOff>
    </xdr:from>
    <xdr:to>
      <xdr:col>50</xdr:col>
      <xdr:colOff>165100</xdr:colOff>
      <xdr:row>57</xdr:row>
      <xdr:rowOff>99815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90942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863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53056</xdr:rowOff>
    </xdr:from>
    <xdr:to>
      <xdr:col>46</xdr:col>
      <xdr:colOff>38100</xdr:colOff>
      <xdr:row>56</xdr:row>
      <xdr:rowOff>154656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5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171183</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429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115797</xdr:rowOff>
    </xdr:from>
    <xdr:to>
      <xdr:col>41</xdr:col>
      <xdr:colOff>101600</xdr:colOff>
      <xdr:row>57</xdr:row>
      <xdr:rowOff>45947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1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62474</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492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150402</xdr:rowOff>
    </xdr:from>
    <xdr:to>
      <xdr:col>36</xdr:col>
      <xdr:colOff>165100</xdr:colOff>
      <xdr:row>57</xdr:row>
      <xdr:rowOff>80552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5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71679</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84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25601</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98551"/>
          <a:ext cx="1270" cy="1390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143728</xdr:rowOff>
    </xdr:from>
    <xdr:ext cx="690189"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73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25601</xdr:rowOff>
    </xdr:from>
    <xdr:to>
      <xdr:col>55</xdr:col>
      <xdr:colOff>88900</xdr:colOff>
      <xdr:row>71</xdr:row>
      <xdr:rowOff>25601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9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100363</xdr:rowOff>
    </xdr:from>
    <xdr:to>
      <xdr:col>55</xdr:col>
      <xdr:colOff>0</xdr:colOff>
      <xdr:row>78</xdr:row>
      <xdr:rowOff>161654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73463"/>
          <a:ext cx="838200" cy="6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54399</xdr:rowOff>
    </xdr:from>
    <xdr:ext cx="599010"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4274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75972</xdr:rowOff>
    </xdr:from>
    <xdr:to>
      <xdr:col>55</xdr:col>
      <xdr:colOff>50800</xdr:colOff>
      <xdr:row>79</xdr:row>
      <xdr:rowOff>6122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112885</xdr:rowOff>
    </xdr:from>
    <xdr:to>
      <xdr:col>50</xdr:col>
      <xdr:colOff>114300</xdr:colOff>
      <xdr:row>78</xdr:row>
      <xdr:rowOff>161654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485985"/>
          <a:ext cx="889000" cy="4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71865</xdr:rowOff>
    </xdr:from>
    <xdr:to>
      <xdr:col>50</xdr:col>
      <xdr:colOff>165100</xdr:colOff>
      <xdr:row>79</xdr:row>
      <xdr:rowOff>2015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44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18542</xdr:rowOff>
    </xdr:from>
    <xdr:ext cx="59901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39795" y="1322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85609</xdr:rowOff>
    </xdr:from>
    <xdr:to>
      <xdr:col>45</xdr:col>
      <xdr:colOff>177800</xdr:colOff>
      <xdr:row>78</xdr:row>
      <xdr:rowOff>112885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458709"/>
          <a:ext cx="889000" cy="2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79093</xdr:rowOff>
    </xdr:from>
    <xdr:to>
      <xdr:col>46</xdr:col>
      <xdr:colOff>38100</xdr:colOff>
      <xdr:row>79</xdr:row>
      <xdr:rowOff>9243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5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370</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50795" y="1354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73068</xdr:rowOff>
    </xdr:from>
    <xdr:to>
      <xdr:col>41</xdr:col>
      <xdr:colOff>50800</xdr:colOff>
      <xdr:row>78</xdr:row>
      <xdr:rowOff>85609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446168"/>
          <a:ext cx="889000" cy="1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71256</xdr:rowOff>
    </xdr:from>
    <xdr:to>
      <xdr:col>41</xdr:col>
      <xdr:colOff>101600</xdr:colOff>
      <xdr:row>79</xdr:row>
      <xdr:rowOff>1406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4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163983</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61795" y="13537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73884</xdr:rowOff>
    </xdr:from>
    <xdr:to>
      <xdr:col>36</xdr:col>
      <xdr:colOff>165100</xdr:colOff>
      <xdr:row>79</xdr:row>
      <xdr:rowOff>4034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4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166611</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672795" y="1353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49563</xdr:rowOff>
    </xdr:from>
    <xdr:to>
      <xdr:col>55</xdr:col>
      <xdr:colOff>50800</xdr:colOff>
      <xdr:row>78</xdr:row>
      <xdr:rowOff>151163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2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8940</xdr:rowOff>
    </xdr:from>
    <xdr:ext cx="599010"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21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110854</xdr:rowOff>
    </xdr:from>
    <xdr:to>
      <xdr:col>50</xdr:col>
      <xdr:colOff>165100</xdr:colOff>
      <xdr:row>79</xdr:row>
      <xdr:rowOff>41004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8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32131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57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62085</xdr:rowOff>
    </xdr:from>
    <xdr:to>
      <xdr:col>46</xdr:col>
      <xdr:colOff>38100</xdr:colOff>
      <xdr:row>78</xdr:row>
      <xdr:rowOff>163685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8762</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50795" y="1321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34809</xdr:rowOff>
    </xdr:from>
    <xdr:to>
      <xdr:col>41</xdr:col>
      <xdr:colOff>101600</xdr:colOff>
      <xdr:row>78</xdr:row>
      <xdr:rowOff>136409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0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152936</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61795" y="1318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22268</xdr:rowOff>
    </xdr:from>
    <xdr:to>
      <xdr:col>36</xdr:col>
      <xdr:colOff>165100</xdr:colOff>
      <xdr:row>78</xdr:row>
      <xdr:rowOff>123868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9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140395</xdr:rowOff>
    </xdr:from>
    <xdr:ext cx="59901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672795" y="13170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30042</xdr:rowOff>
    </xdr:from>
    <xdr:to>
      <xdr:col>54</xdr:col>
      <xdr:colOff>189865</xdr:colOff>
      <xdr:row>98</xdr:row>
      <xdr:rowOff>134714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60542"/>
          <a:ext cx="1270" cy="147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138541</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4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134714</xdr:rowOff>
    </xdr:from>
    <xdr:to>
      <xdr:col>55</xdr:col>
      <xdr:colOff>88900</xdr:colOff>
      <xdr:row>98</xdr:row>
      <xdr:rowOff>134714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3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148169</xdr:rowOff>
    </xdr:from>
    <xdr:ext cx="690189"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3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30042</xdr:rowOff>
    </xdr:from>
    <xdr:to>
      <xdr:col>55</xdr:col>
      <xdr:colOff>88900</xdr:colOff>
      <xdr:row>90</xdr:row>
      <xdr:rowOff>30042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6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9585</xdr:rowOff>
    </xdr:from>
    <xdr:to>
      <xdr:col>55</xdr:col>
      <xdr:colOff>0</xdr:colOff>
      <xdr:row>98</xdr:row>
      <xdr:rowOff>10951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640235"/>
          <a:ext cx="838200" cy="17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61453</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692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83026</xdr:rowOff>
    </xdr:from>
    <xdr:to>
      <xdr:col>55</xdr:col>
      <xdr:colOff>50800</xdr:colOff>
      <xdr:row>98</xdr:row>
      <xdr:rowOff>13176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1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53600</xdr:rowOff>
    </xdr:from>
    <xdr:to>
      <xdr:col>50</xdr:col>
      <xdr:colOff>114300</xdr:colOff>
      <xdr:row>98</xdr:row>
      <xdr:rowOff>10951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684250"/>
          <a:ext cx="889000" cy="12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104825</xdr:rowOff>
    </xdr:from>
    <xdr:to>
      <xdr:col>50</xdr:col>
      <xdr:colOff>165100</xdr:colOff>
      <xdr:row>98</xdr:row>
      <xdr:rowOff>34975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3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51502</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10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53600</xdr:rowOff>
    </xdr:from>
    <xdr:to>
      <xdr:col>45</xdr:col>
      <xdr:colOff>177800</xdr:colOff>
      <xdr:row>98</xdr:row>
      <xdr:rowOff>68616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684250"/>
          <a:ext cx="889000" cy="18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119765</xdr:rowOff>
    </xdr:from>
    <xdr:to>
      <xdr:col>46</xdr:col>
      <xdr:colOff>38100</xdr:colOff>
      <xdr:row>98</xdr:row>
      <xdr:rowOff>49915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41042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843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68616</xdr:rowOff>
    </xdr:from>
    <xdr:to>
      <xdr:col>41</xdr:col>
      <xdr:colOff>50800</xdr:colOff>
      <xdr:row>98</xdr:row>
      <xdr:rowOff>78429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870716"/>
          <a:ext cx="889000" cy="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107708</xdr:rowOff>
    </xdr:from>
    <xdr:to>
      <xdr:col>41</xdr:col>
      <xdr:colOff>101600</xdr:colOff>
      <xdr:row>98</xdr:row>
      <xdr:rowOff>37858</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54385</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1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115999</xdr:rowOff>
    </xdr:from>
    <xdr:to>
      <xdr:col>36</xdr:col>
      <xdr:colOff>165100</xdr:colOff>
      <xdr:row>98</xdr:row>
      <xdr:rowOff>46149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4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62676</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2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130235</xdr:rowOff>
    </xdr:from>
    <xdr:to>
      <xdr:col>55</xdr:col>
      <xdr:colOff>50800</xdr:colOff>
      <xdr:row>97</xdr:row>
      <xdr:rowOff>60385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58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153112</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440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131601</xdr:rowOff>
    </xdr:from>
    <xdr:to>
      <xdr:col>50</xdr:col>
      <xdr:colOff>165100</xdr:colOff>
      <xdr:row>98</xdr:row>
      <xdr:rowOff>61751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6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52878</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6854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2800</xdr:rowOff>
    </xdr:from>
    <xdr:to>
      <xdr:col>46</xdr:col>
      <xdr:colOff>38100</xdr:colOff>
      <xdr:row>97</xdr:row>
      <xdr:rowOff>104400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63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120927</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640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17816</xdr:rowOff>
    </xdr:from>
    <xdr:to>
      <xdr:col>41</xdr:col>
      <xdr:colOff>101600</xdr:colOff>
      <xdr:row>98</xdr:row>
      <xdr:rowOff>119416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1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110543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91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27629</xdr:rowOff>
    </xdr:from>
    <xdr:to>
      <xdr:col>36</xdr:col>
      <xdr:colOff>165100</xdr:colOff>
      <xdr:row>98</xdr:row>
      <xdr:rowOff>129229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120356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9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24290</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167790"/>
          <a:ext cx="1269" cy="1617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142417</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4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24290</xdr:rowOff>
    </xdr:from>
    <xdr:to>
      <xdr:col>86</xdr:col>
      <xdr:colOff>25400</xdr:colOff>
      <xdr:row>30</xdr:row>
      <xdr:rowOff>24290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16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158000</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0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135123</xdr:rowOff>
    </xdr:from>
    <xdr:to>
      <xdr:col>85</xdr:col>
      <xdr:colOff>177800</xdr:colOff>
      <xdr:row>39</xdr:row>
      <xdr:rowOff>65273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112692</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627792"/>
          <a:ext cx="889000" cy="15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161568</xdr:rowOff>
    </xdr:from>
    <xdr:to>
      <xdr:col>81</xdr:col>
      <xdr:colOff>101600</xdr:colOff>
      <xdr:row>39</xdr:row>
      <xdr:rowOff>91718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108246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4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112692</xdr:rowOff>
    </xdr:from>
    <xdr:to>
      <xdr:col>76</xdr:col>
      <xdr:colOff>114300</xdr:colOff>
      <xdr:row>38</xdr:row>
      <xdr:rowOff>148723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627792"/>
          <a:ext cx="889000" cy="3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166128</xdr:rowOff>
    </xdr:from>
    <xdr:to>
      <xdr:col>76</xdr:col>
      <xdr:colOff>165100</xdr:colOff>
      <xdr:row>39</xdr:row>
      <xdr:rowOff>96278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87405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77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143518</xdr:rowOff>
    </xdr:from>
    <xdr:to>
      <xdr:col>71</xdr:col>
      <xdr:colOff>177800</xdr:colOff>
      <xdr:row>38</xdr:row>
      <xdr:rowOff>148723</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58618"/>
          <a:ext cx="889000" cy="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169612</xdr:rowOff>
    </xdr:from>
    <xdr:to>
      <xdr:col>72</xdr:col>
      <xdr:colOff>38100</xdr:colOff>
      <xdr:row>39</xdr:row>
      <xdr:rowOff>99762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8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90889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77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12440</xdr:rowOff>
    </xdr:from>
    <xdr:to>
      <xdr:col>67</xdr:col>
      <xdr:colOff>101600</xdr:colOff>
      <xdr:row>39</xdr:row>
      <xdr:rowOff>114040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9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105167</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79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61892</xdr:rowOff>
    </xdr:from>
    <xdr:to>
      <xdr:col>76</xdr:col>
      <xdr:colOff>165100</xdr:colOff>
      <xdr:row>38</xdr:row>
      <xdr:rowOff>163492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57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8570</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3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97923</xdr:rowOff>
    </xdr:from>
    <xdr:to>
      <xdr:col>72</xdr:col>
      <xdr:colOff>38100</xdr:colOff>
      <xdr:row>39</xdr:row>
      <xdr:rowOff>28073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1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44600</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638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92718</xdr:rowOff>
    </xdr:from>
    <xdr:to>
      <xdr:col>67</xdr:col>
      <xdr:colOff>101600</xdr:colOff>
      <xdr:row>39</xdr:row>
      <xdr:rowOff>22868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0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39395</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638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101353</xdr:rowOff>
    </xdr:from>
    <xdr:to>
      <xdr:col>85</xdr:col>
      <xdr:colOff>126364</xdr:colOff>
      <xdr:row>79</xdr:row>
      <xdr:rowOff>21177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102853"/>
          <a:ext cx="1269" cy="146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25004</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21177</xdr:rowOff>
    </xdr:from>
    <xdr:to>
      <xdr:col>86</xdr:col>
      <xdr:colOff>25400</xdr:colOff>
      <xdr:row>79</xdr:row>
      <xdr:rowOff>21177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6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48030</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7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101353</xdr:rowOff>
    </xdr:from>
    <xdr:to>
      <xdr:col>86</xdr:col>
      <xdr:colOff>25400</xdr:colOff>
      <xdr:row>70</xdr:row>
      <xdr:rowOff>101353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102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36940</xdr:rowOff>
    </xdr:from>
    <xdr:to>
      <xdr:col>85</xdr:col>
      <xdr:colOff>127000</xdr:colOff>
      <xdr:row>77</xdr:row>
      <xdr:rowOff>72744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238590"/>
          <a:ext cx="838200" cy="3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24573</xdr:rowOff>
    </xdr:from>
    <xdr:ext cx="599010"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226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46146</xdr:rowOff>
    </xdr:from>
    <xdr:to>
      <xdr:col>85</xdr:col>
      <xdr:colOff>177800</xdr:colOff>
      <xdr:row>77</xdr:row>
      <xdr:rowOff>147746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72744</xdr:rowOff>
    </xdr:from>
    <xdr:to>
      <xdr:col>81</xdr:col>
      <xdr:colOff>50800</xdr:colOff>
      <xdr:row>77</xdr:row>
      <xdr:rowOff>103284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274394"/>
          <a:ext cx="889000" cy="3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20817</xdr:rowOff>
    </xdr:from>
    <xdr:to>
      <xdr:col>81</xdr:col>
      <xdr:colOff>101600</xdr:colOff>
      <xdr:row>77</xdr:row>
      <xdr:rowOff>122417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138944</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181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103284</xdr:rowOff>
    </xdr:from>
    <xdr:to>
      <xdr:col>76</xdr:col>
      <xdr:colOff>114300</xdr:colOff>
      <xdr:row>77</xdr:row>
      <xdr:rowOff>126609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304934"/>
          <a:ext cx="889000" cy="2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42956</xdr:rowOff>
    </xdr:from>
    <xdr:to>
      <xdr:col>76</xdr:col>
      <xdr:colOff>165100</xdr:colOff>
      <xdr:row>77</xdr:row>
      <xdr:rowOff>144556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161083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292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63201</xdr:rowOff>
    </xdr:from>
    <xdr:to>
      <xdr:col>71</xdr:col>
      <xdr:colOff>177800</xdr:colOff>
      <xdr:row>77</xdr:row>
      <xdr:rowOff>126609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264851"/>
          <a:ext cx="889000" cy="6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32449</xdr:rowOff>
    </xdr:from>
    <xdr:to>
      <xdr:col>72</xdr:col>
      <xdr:colOff>38100</xdr:colOff>
      <xdr:row>77</xdr:row>
      <xdr:rowOff>134049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150576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46951</xdr:rowOff>
    </xdr:from>
    <xdr:to>
      <xdr:col>67</xdr:col>
      <xdr:colOff>101600</xdr:colOff>
      <xdr:row>77</xdr:row>
      <xdr:rowOff>148551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139678</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157590</xdr:rowOff>
    </xdr:from>
    <xdr:to>
      <xdr:col>85</xdr:col>
      <xdr:colOff>177800</xdr:colOff>
      <xdr:row>77</xdr:row>
      <xdr:rowOff>87740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18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9017</xdr:rowOff>
    </xdr:from>
    <xdr:ext cx="599010"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03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21944</xdr:rowOff>
    </xdr:from>
    <xdr:to>
      <xdr:col>81</xdr:col>
      <xdr:colOff>101600</xdr:colOff>
      <xdr:row>77</xdr:row>
      <xdr:rowOff>123544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22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114671</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181795" y="13316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52484</xdr:rowOff>
    </xdr:from>
    <xdr:to>
      <xdr:col>76</xdr:col>
      <xdr:colOff>165100</xdr:colOff>
      <xdr:row>77</xdr:row>
      <xdr:rowOff>154084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25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145211</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292795" y="13346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75809</xdr:rowOff>
    </xdr:from>
    <xdr:to>
      <xdr:col>72</xdr:col>
      <xdr:colOff>38100</xdr:colOff>
      <xdr:row>78</xdr:row>
      <xdr:rowOff>5959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27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168536</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03795" y="1337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12401</xdr:rowOff>
    </xdr:from>
    <xdr:to>
      <xdr:col>67</xdr:col>
      <xdr:colOff>101600</xdr:colOff>
      <xdr:row>77</xdr:row>
      <xdr:rowOff>114001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1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130528</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14795" y="1298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27271</xdr:rowOff>
    </xdr:from>
    <xdr:to>
      <xdr:col>85</xdr:col>
      <xdr:colOff>126364</xdr:colOff>
      <xdr:row>99</xdr:row>
      <xdr:rowOff>43652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629221"/>
          <a:ext cx="1269" cy="138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47479</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2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43652</xdr:rowOff>
    </xdr:from>
    <xdr:to>
      <xdr:col>86</xdr:col>
      <xdr:colOff>25400</xdr:colOff>
      <xdr:row>99</xdr:row>
      <xdr:rowOff>43652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145398</xdr:rowOff>
    </xdr:from>
    <xdr:ext cx="690189"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404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27271</xdr:rowOff>
    </xdr:from>
    <xdr:to>
      <xdr:col>86</xdr:col>
      <xdr:colOff>25400</xdr:colOff>
      <xdr:row>91</xdr:row>
      <xdr:rowOff>27271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62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26081</xdr:rowOff>
    </xdr:from>
    <xdr:to>
      <xdr:col>85</xdr:col>
      <xdr:colOff>127000</xdr:colOff>
      <xdr:row>99</xdr:row>
      <xdr:rowOff>32251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999631"/>
          <a:ext cx="838200" cy="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130343</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760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107466</xdr:rowOff>
    </xdr:from>
    <xdr:to>
      <xdr:col>85</xdr:col>
      <xdr:colOff>177800</xdr:colOff>
      <xdr:row>99</xdr:row>
      <xdr:rowOff>37616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32251</xdr:rowOff>
    </xdr:from>
    <xdr:to>
      <xdr:col>81</xdr:col>
      <xdr:colOff>50800</xdr:colOff>
      <xdr:row>99</xdr:row>
      <xdr:rowOff>36785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7005801"/>
          <a:ext cx="8890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99589</xdr:rowOff>
    </xdr:from>
    <xdr:to>
      <xdr:col>81</xdr:col>
      <xdr:colOff>101600</xdr:colOff>
      <xdr:row>99</xdr:row>
      <xdr:rowOff>29739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46266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36785</xdr:rowOff>
    </xdr:from>
    <xdr:to>
      <xdr:col>76</xdr:col>
      <xdr:colOff>114300</xdr:colOff>
      <xdr:row>99</xdr:row>
      <xdr:rowOff>40111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7010335"/>
          <a:ext cx="889000" cy="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100044</xdr:rowOff>
    </xdr:from>
    <xdr:to>
      <xdr:col>76</xdr:col>
      <xdr:colOff>165100</xdr:colOff>
      <xdr:row>99</xdr:row>
      <xdr:rowOff>30194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46721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34849</xdr:rowOff>
    </xdr:from>
    <xdr:to>
      <xdr:col>71</xdr:col>
      <xdr:colOff>177800</xdr:colOff>
      <xdr:row>99</xdr:row>
      <xdr:rowOff>40111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7008399"/>
          <a:ext cx="889000" cy="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110576</xdr:rowOff>
    </xdr:from>
    <xdr:to>
      <xdr:col>72</xdr:col>
      <xdr:colOff>38100</xdr:colOff>
      <xdr:row>99</xdr:row>
      <xdr:rowOff>40726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57253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98020</xdr:rowOff>
    </xdr:from>
    <xdr:to>
      <xdr:col>67</xdr:col>
      <xdr:colOff>101600</xdr:colOff>
      <xdr:row>99</xdr:row>
      <xdr:rowOff>28170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44697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146731</xdr:rowOff>
    </xdr:from>
    <xdr:to>
      <xdr:col>85</xdr:col>
      <xdr:colOff>177800</xdr:colOff>
      <xdr:row>99</xdr:row>
      <xdr:rowOff>76881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94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85894</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88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152901</xdr:rowOff>
    </xdr:from>
    <xdr:to>
      <xdr:col>81</xdr:col>
      <xdr:colOff>101600</xdr:colOff>
      <xdr:row>99</xdr:row>
      <xdr:rowOff>83051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95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74178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704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157435</xdr:rowOff>
    </xdr:from>
    <xdr:to>
      <xdr:col>76</xdr:col>
      <xdr:colOff>165100</xdr:colOff>
      <xdr:row>99</xdr:row>
      <xdr:rowOff>87585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95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78712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705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160761</xdr:rowOff>
    </xdr:from>
    <xdr:to>
      <xdr:col>72</xdr:col>
      <xdr:colOff>38100</xdr:colOff>
      <xdr:row>99</xdr:row>
      <xdr:rowOff>90911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96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82038</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705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155499</xdr:rowOff>
    </xdr:from>
    <xdr:to>
      <xdr:col>67</xdr:col>
      <xdr:colOff>101600</xdr:colOff>
      <xdr:row>99</xdr:row>
      <xdr:rowOff>85649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95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76776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705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8987</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495387"/>
          <a:ext cx="1269" cy="115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127114</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2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8987</xdr:rowOff>
    </xdr:from>
    <xdr:to>
      <xdr:col>116</xdr:col>
      <xdr:colOff>152400</xdr:colOff>
      <xdr:row>32</xdr:row>
      <xdr:rowOff>8987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49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32041</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75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9165</xdr:rowOff>
    </xdr:from>
    <xdr:to>
      <xdr:col>116</xdr:col>
      <xdr:colOff>114300</xdr:colOff>
      <xdr:row>38</xdr:row>
      <xdr:rowOff>110765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2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3541</xdr:rowOff>
    </xdr:from>
    <xdr:to>
      <xdr:col>112</xdr:col>
      <xdr:colOff>38100</xdr:colOff>
      <xdr:row>38</xdr:row>
      <xdr:rowOff>105141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121668</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29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101871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7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59456</xdr:rowOff>
    </xdr:from>
    <xdr:to>
      <xdr:col>102</xdr:col>
      <xdr:colOff>165100</xdr:colOff>
      <xdr:row>38</xdr:row>
      <xdr:rowOff>161056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7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6133</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6017" y="6349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36825</xdr:rowOff>
    </xdr:from>
    <xdr:to>
      <xdr:col>98</xdr:col>
      <xdr:colOff>38100</xdr:colOff>
      <xdr:row>38</xdr:row>
      <xdr:rowOff>138425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154952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3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143180</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544230"/>
          <a:ext cx="1269" cy="1615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89857</xdr:rowOff>
    </xdr:from>
    <xdr:ext cx="599010"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31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143180</xdr:rowOff>
    </xdr:from>
    <xdr:to>
      <xdr:col>116</xdr:col>
      <xdr:colOff>152400</xdr:colOff>
      <xdr:row>49</xdr:row>
      <xdr:rowOff>143180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54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36461</xdr:rowOff>
    </xdr:from>
    <xdr:to>
      <xdr:col>116</xdr:col>
      <xdr:colOff>63500</xdr:colOff>
      <xdr:row>59</xdr:row>
      <xdr:rowOff>36855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10152011"/>
          <a:ext cx="838200" cy="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103877</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7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81000</xdr:rowOff>
    </xdr:from>
    <xdr:to>
      <xdr:col>116</xdr:col>
      <xdr:colOff>114300</xdr:colOff>
      <xdr:row>59</xdr:row>
      <xdr:rowOff>11150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100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36855</xdr:rowOff>
    </xdr:from>
    <xdr:to>
      <xdr:col>111</xdr:col>
      <xdr:colOff>177800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10152405"/>
          <a:ext cx="889000" cy="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91999</xdr:rowOff>
    </xdr:from>
    <xdr:to>
      <xdr:col>112</xdr:col>
      <xdr:colOff>38100</xdr:colOff>
      <xdr:row>59</xdr:row>
      <xdr:rowOff>22149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38676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81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117475</xdr:rowOff>
    </xdr:from>
    <xdr:to>
      <xdr:col>107</xdr:col>
      <xdr:colOff>101600</xdr:colOff>
      <xdr:row>59</xdr:row>
      <xdr:rowOff>47625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64152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83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122339</xdr:rowOff>
    </xdr:from>
    <xdr:to>
      <xdr:col>102</xdr:col>
      <xdr:colOff>165100</xdr:colOff>
      <xdr:row>59</xdr:row>
      <xdr:rowOff>52489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69016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84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11176</xdr:rowOff>
    </xdr:from>
    <xdr:to>
      <xdr:col>98</xdr:col>
      <xdr:colOff>38100</xdr:colOff>
      <xdr:row>58</xdr:row>
      <xdr:rowOff>112776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5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129303</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389111" y="973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157111</xdr:rowOff>
    </xdr:from>
    <xdr:to>
      <xdr:col>116</xdr:col>
      <xdr:colOff>114300</xdr:colOff>
      <xdr:row>59</xdr:row>
      <xdr:rowOff>87261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10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72038</xdr:rowOff>
    </xdr:from>
    <xdr:ext cx="378565"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10016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157505</xdr:rowOff>
    </xdr:from>
    <xdr:to>
      <xdr:col>112</xdr:col>
      <xdr:colOff>38100</xdr:colOff>
      <xdr:row>59</xdr:row>
      <xdr:rowOff>87655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10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78782</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4017" y="10194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60177</xdr:rowOff>
    </xdr:from>
    <xdr:to>
      <xdr:col>116</xdr:col>
      <xdr:colOff>62864</xdr:colOff>
      <xdr:row>78</xdr:row>
      <xdr:rowOff>149961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233127"/>
          <a:ext cx="1269" cy="128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153788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2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149961</xdr:rowOff>
    </xdr:from>
    <xdr:to>
      <xdr:col>116</xdr:col>
      <xdr:colOff>152400</xdr:colOff>
      <xdr:row>78</xdr:row>
      <xdr:rowOff>149961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2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6854</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00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60177</xdr:rowOff>
    </xdr:from>
    <xdr:to>
      <xdr:col>116</xdr:col>
      <xdr:colOff>152400</xdr:colOff>
      <xdr:row>71</xdr:row>
      <xdr:rowOff>60177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23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110468</xdr:rowOff>
    </xdr:from>
    <xdr:to>
      <xdr:col>116</xdr:col>
      <xdr:colOff>63500</xdr:colOff>
      <xdr:row>75</xdr:row>
      <xdr:rowOff>142263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969218"/>
          <a:ext cx="838200" cy="3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136309</xdr:rowOff>
    </xdr:from>
    <xdr:ext cx="599010"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166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157882</xdr:rowOff>
    </xdr:from>
    <xdr:to>
      <xdr:col>116</xdr:col>
      <xdr:colOff>114300</xdr:colOff>
      <xdr:row>77</xdr:row>
      <xdr:rowOff>88032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142263</xdr:rowOff>
    </xdr:from>
    <xdr:to>
      <xdr:col>111</xdr:col>
      <xdr:colOff>177800</xdr:colOff>
      <xdr:row>75</xdr:row>
      <xdr:rowOff>165867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001013"/>
          <a:ext cx="889000" cy="2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159913</xdr:rowOff>
    </xdr:from>
    <xdr:to>
      <xdr:col>112</xdr:col>
      <xdr:colOff>38100</xdr:colOff>
      <xdr:row>77</xdr:row>
      <xdr:rowOff>90063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81190</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23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165867</xdr:rowOff>
    </xdr:from>
    <xdr:to>
      <xdr:col>107</xdr:col>
      <xdr:colOff>50800</xdr:colOff>
      <xdr:row>76</xdr:row>
      <xdr:rowOff>66701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024617"/>
          <a:ext cx="889000" cy="7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145557</xdr:rowOff>
    </xdr:from>
    <xdr:to>
      <xdr:col>107</xdr:col>
      <xdr:colOff>101600</xdr:colOff>
      <xdr:row>77</xdr:row>
      <xdr:rowOff>75707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66834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34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43923</xdr:rowOff>
    </xdr:from>
    <xdr:to>
      <xdr:col>102</xdr:col>
      <xdr:colOff>114300</xdr:colOff>
      <xdr:row>76</xdr:row>
      <xdr:rowOff>66701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3074123"/>
          <a:ext cx="889000" cy="2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2054</xdr:rowOff>
    </xdr:from>
    <xdr:to>
      <xdr:col>102</xdr:col>
      <xdr:colOff>165100</xdr:colOff>
      <xdr:row>77</xdr:row>
      <xdr:rowOff>103654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94781</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45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168760</xdr:rowOff>
    </xdr:from>
    <xdr:to>
      <xdr:col>98</xdr:col>
      <xdr:colOff>38100</xdr:colOff>
      <xdr:row>77</xdr:row>
      <xdr:rowOff>98910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90037</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56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59668</xdr:rowOff>
    </xdr:from>
    <xdr:to>
      <xdr:col>116</xdr:col>
      <xdr:colOff>114300</xdr:colOff>
      <xdr:row>75</xdr:row>
      <xdr:rowOff>161268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91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82545</xdr:rowOff>
    </xdr:from>
    <xdr:ext cx="599010"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76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91463</xdr:rowOff>
    </xdr:from>
    <xdr:to>
      <xdr:col>112</xdr:col>
      <xdr:colOff>38100</xdr:colOff>
      <xdr:row>76</xdr:row>
      <xdr:rowOff>21614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9502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38140</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23795" y="1272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115068</xdr:rowOff>
    </xdr:from>
    <xdr:to>
      <xdr:col>107</xdr:col>
      <xdr:colOff>101600</xdr:colOff>
      <xdr:row>76</xdr:row>
      <xdr:rowOff>45219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9738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61745</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34795" y="12749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15901</xdr:rowOff>
    </xdr:from>
    <xdr:to>
      <xdr:col>102</xdr:col>
      <xdr:colOff>165100</xdr:colOff>
      <xdr:row>76</xdr:row>
      <xdr:rowOff>117501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04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134028</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45795" y="1282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164573</xdr:rowOff>
    </xdr:from>
    <xdr:to>
      <xdr:col>98</xdr:col>
      <xdr:colOff>38100</xdr:colOff>
      <xdr:row>76</xdr:row>
      <xdr:rowOff>94723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02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111250</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56795" y="12798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2,341,651</a:t>
          </a:r>
          <a:r>
            <a:rPr kumimoji="1" lang="ja-JP" altLang="en-US" sz="1300">
              <a:latin typeface="ＭＳ Ｐゴシック" panose="020B0600070205080204" pitchFamily="50" charset="-128"/>
              <a:ea typeface="ＭＳ Ｐゴシック" panose="020B0600070205080204" pitchFamily="50" charset="-128"/>
            </a:rPr>
            <a:t>円となっており、昨年度と比べて</a:t>
          </a:r>
          <a:r>
            <a:rPr kumimoji="1" lang="en-US" altLang="ja-JP" sz="1300">
              <a:latin typeface="ＭＳ Ｐゴシック" panose="020B0600070205080204" pitchFamily="50" charset="-128"/>
              <a:ea typeface="ＭＳ Ｐゴシック" panose="020B0600070205080204" pitchFamily="50" charset="-128"/>
            </a:rPr>
            <a:t>516,494</a:t>
          </a:r>
          <a:r>
            <a:rPr kumimoji="1" lang="ja-JP" altLang="en-US" sz="1300">
              <a:latin typeface="ＭＳ Ｐゴシック" panose="020B0600070205080204" pitchFamily="50" charset="-128"/>
              <a:ea typeface="ＭＳ Ｐゴシック" panose="020B0600070205080204" pitchFamily="50" charset="-128"/>
            </a:rPr>
            <a:t>円の増加。主な要因は、特別定額給付金事業</a:t>
          </a:r>
          <a:r>
            <a:rPr kumimoji="1" lang="en-US" altLang="ja-JP" sz="1300">
              <a:latin typeface="ＭＳ Ｐゴシック" panose="020B0600070205080204" pitchFamily="50" charset="-128"/>
              <a:ea typeface="ＭＳ Ｐゴシック" panose="020B0600070205080204" pitchFamily="50" charset="-128"/>
            </a:rPr>
            <a:t>69,933</a:t>
          </a:r>
          <a:r>
            <a:rPr kumimoji="1" lang="ja-JP" altLang="en-US" sz="1300">
              <a:latin typeface="ＭＳ Ｐゴシック" panose="020B0600070205080204" pitchFamily="50" charset="-128"/>
              <a:ea typeface="ＭＳ Ｐゴシック" panose="020B0600070205080204" pitchFamily="50" charset="-128"/>
            </a:rPr>
            <a:t>千円や新型コロナウイルス感染症対策関連事業</a:t>
          </a:r>
          <a:r>
            <a:rPr kumimoji="1" lang="en-US" altLang="ja-JP" sz="1300">
              <a:latin typeface="ＭＳ Ｐゴシック" panose="020B0600070205080204" pitchFamily="50" charset="-128"/>
              <a:ea typeface="ＭＳ Ｐゴシック" panose="020B0600070205080204" pitchFamily="50" charset="-128"/>
            </a:rPr>
            <a:t>80,076</a:t>
          </a:r>
          <a:r>
            <a:rPr kumimoji="1" lang="ja-JP" altLang="en-US" sz="1300">
              <a:latin typeface="ＭＳ Ｐゴシック" panose="020B0600070205080204" pitchFamily="50" charset="-128"/>
              <a:ea typeface="ＭＳ Ｐゴシック" panose="020B0600070205080204" pitchFamily="50" charset="-128"/>
            </a:rPr>
            <a:t>千円であり、補助費等と普通建設事業費が著しく増加した。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人件費は類似団体と比較しても極めて高く、定員管理を見直す必要がある。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今後も人口減少は避けられないことから、村の規模に見合った行政運営に務める。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668
663
47.70
1,599,592
1,564,223
35,362
775,738
1,408,721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98683</xdr:rowOff>
    </xdr:from>
    <xdr:to>
      <xdr:col>24</xdr:col>
      <xdr:colOff>62865</xdr:colOff>
      <xdr:row>38</xdr:row>
      <xdr:rowOff>108463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070733"/>
          <a:ext cx="1270" cy="155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112290</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108463</xdr:rowOff>
    </xdr:from>
    <xdr:to>
      <xdr:col>24</xdr:col>
      <xdr:colOff>152400</xdr:colOff>
      <xdr:row>38</xdr:row>
      <xdr:rowOff>108463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2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45360</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84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98683</xdr:rowOff>
    </xdr:from>
    <xdr:to>
      <xdr:col>24</xdr:col>
      <xdr:colOff>152400</xdr:colOff>
      <xdr:row>29</xdr:row>
      <xdr:rowOff>98683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07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167361</xdr:rowOff>
    </xdr:from>
    <xdr:to>
      <xdr:col>24</xdr:col>
      <xdr:colOff>63500</xdr:colOff>
      <xdr:row>35</xdr:row>
      <xdr:rowOff>14737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5996661"/>
          <a:ext cx="838200" cy="1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55472</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77045</xdr:rowOff>
    </xdr:from>
    <xdr:to>
      <xdr:col>24</xdr:col>
      <xdr:colOff>114300</xdr:colOff>
      <xdr:row>38</xdr:row>
      <xdr:rowOff>7195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167361</xdr:rowOff>
    </xdr:from>
    <xdr:to>
      <xdr:col>19</xdr:col>
      <xdr:colOff>177800</xdr:colOff>
      <xdr:row>35</xdr:row>
      <xdr:rowOff>7684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5996661"/>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64293</xdr:rowOff>
    </xdr:from>
    <xdr:to>
      <xdr:col>20</xdr:col>
      <xdr:colOff>38100</xdr:colOff>
      <xdr:row>37</xdr:row>
      <xdr:rowOff>165893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157020</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7684</xdr:rowOff>
    </xdr:from>
    <xdr:to>
      <xdr:col>15</xdr:col>
      <xdr:colOff>50800</xdr:colOff>
      <xdr:row>35</xdr:row>
      <xdr:rowOff>14493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008434"/>
          <a:ext cx="889000" cy="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70367</xdr:rowOff>
    </xdr:from>
    <xdr:to>
      <xdr:col>15</xdr:col>
      <xdr:colOff>101600</xdr:colOff>
      <xdr:row>38</xdr:row>
      <xdr:rowOff>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163094</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14493</xdr:rowOff>
    </xdr:from>
    <xdr:to>
      <xdr:col>10</xdr:col>
      <xdr:colOff>114300</xdr:colOff>
      <xdr:row>35</xdr:row>
      <xdr:rowOff>70075</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015243"/>
          <a:ext cx="889000" cy="5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60472</xdr:rowOff>
    </xdr:from>
    <xdr:to>
      <xdr:col>10</xdr:col>
      <xdr:colOff>165100</xdr:colOff>
      <xdr:row>37</xdr:row>
      <xdr:rowOff>162072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153199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4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55737</xdr:rowOff>
    </xdr:from>
    <xdr:to>
      <xdr:col>6</xdr:col>
      <xdr:colOff>38100</xdr:colOff>
      <xdr:row>37</xdr:row>
      <xdr:rowOff>157337</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148464</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49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135387</xdr:rowOff>
    </xdr:from>
    <xdr:to>
      <xdr:col>24</xdr:col>
      <xdr:colOff>114300</xdr:colOff>
      <xdr:row>35</xdr:row>
      <xdr:rowOff>65537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596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158264</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581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116561</xdr:rowOff>
    </xdr:from>
    <xdr:to>
      <xdr:col>20</xdr:col>
      <xdr:colOff>38100</xdr:colOff>
      <xdr:row>35</xdr:row>
      <xdr:rowOff>46711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594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63238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572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128334</xdr:rowOff>
    </xdr:from>
    <xdr:to>
      <xdr:col>15</xdr:col>
      <xdr:colOff>101600</xdr:colOff>
      <xdr:row>35</xdr:row>
      <xdr:rowOff>58484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595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75011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573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135143</xdr:rowOff>
    </xdr:from>
    <xdr:to>
      <xdr:col>10</xdr:col>
      <xdr:colOff>165100</xdr:colOff>
      <xdr:row>35</xdr:row>
      <xdr:rowOff>65293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59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81820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573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19275</xdr:rowOff>
    </xdr:from>
    <xdr:to>
      <xdr:col>6</xdr:col>
      <xdr:colOff>38100</xdr:colOff>
      <xdr:row>35</xdr:row>
      <xdr:rowOff>120875</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02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137402</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579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40346</xdr:rowOff>
    </xdr:from>
    <xdr:to>
      <xdr:col>24</xdr:col>
      <xdr:colOff>62865</xdr:colOff>
      <xdr:row>58</xdr:row>
      <xdr:rowOff>136391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12846"/>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140218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136391</xdr:rowOff>
    </xdr:from>
    <xdr:to>
      <xdr:col>24</xdr:col>
      <xdr:colOff>152400</xdr:colOff>
      <xdr:row>58</xdr:row>
      <xdr:rowOff>136391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158473</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88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4,060,770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40346</xdr:rowOff>
    </xdr:from>
    <xdr:to>
      <xdr:col>24</xdr:col>
      <xdr:colOff>152400</xdr:colOff>
      <xdr:row>50</xdr:row>
      <xdr:rowOff>40346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1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29502</xdr:rowOff>
    </xdr:from>
    <xdr:to>
      <xdr:col>24</xdr:col>
      <xdr:colOff>63500</xdr:colOff>
      <xdr:row>58</xdr:row>
      <xdr:rowOff>56772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73602"/>
          <a:ext cx="838200" cy="2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139190</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118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160763</xdr:rowOff>
    </xdr:from>
    <xdr:to>
      <xdr:col>24</xdr:col>
      <xdr:colOff>114300</xdr:colOff>
      <xdr:row>58</xdr:row>
      <xdr:rowOff>90913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159379</xdr:rowOff>
    </xdr:from>
    <xdr:to>
      <xdr:col>19</xdr:col>
      <xdr:colOff>177800</xdr:colOff>
      <xdr:row>58</xdr:row>
      <xdr:rowOff>56772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32029"/>
          <a:ext cx="889000" cy="6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38850</xdr:rowOff>
    </xdr:from>
    <xdr:to>
      <xdr:col>20</xdr:col>
      <xdr:colOff>38100</xdr:colOff>
      <xdr:row>58</xdr:row>
      <xdr:rowOff>140450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131577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159379</xdr:rowOff>
    </xdr:from>
    <xdr:to>
      <xdr:col>15</xdr:col>
      <xdr:colOff>50800</xdr:colOff>
      <xdr:row>58</xdr:row>
      <xdr:rowOff>72037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32029"/>
          <a:ext cx="889000" cy="8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35769</xdr:rowOff>
    </xdr:from>
    <xdr:to>
      <xdr:col>15</xdr:col>
      <xdr:colOff>101600</xdr:colOff>
      <xdr:row>58</xdr:row>
      <xdr:rowOff>137369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128496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54670</xdr:rowOff>
    </xdr:from>
    <xdr:to>
      <xdr:col>10</xdr:col>
      <xdr:colOff>114300</xdr:colOff>
      <xdr:row>58</xdr:row>
      <xdr:rowOff>72037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998770"/>
          <a:ext cx="889000" cy="1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35978</xdr:rowOff>
    </xdr:from>
    <xdr:to>
      <xdr:col>10</xdr:col>
      <xdr:colOff>165100</xdr:colOff>
      <xdr:row>58</xdr:row>
      <xdr:rowOff>137578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128705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1007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28017</xdr:rowOff>
    </xdr:from>
    <xdr:to>
      <xdr:col>6</xdr:col>
      <xdr:colOff>38100</xdr:colOff>
      <xdr:row>58</xdr:row>
      <xdr:rowOff>129617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120744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100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150152</xdr:rowOff>
    </xdr:from>
    <xdr:to>
      <xdr:col>24</xdr:col>
      <xdr:colOff>114300</xdr:colOff>
      <xdr:row>58</xdr:row>
      <xdr:rowOff>80302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2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109529</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1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5972</xdr:rowOff>
    </xdr:from>
    <xdr:to>
      <xdr:col>20</xdr:col>
      <xdr:colOff>38100</xdr:colOff>
      <xdr:row>58</xdr:row>
      <xdr:rowOff>107572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5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124099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72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108579</xdr:rowOff>
    </xdr:from>
    <xdr:to>
      <xdr:col>15</xdr:col>
      <xdr:colOff>101600</xdr:colOff>
      <xdr:row>58</xdr:row>
      <xdr:rowOff>38729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8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55256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65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21237</xdr:rowOff>
    </xdr:from>
    <xdr:to>
      <xdr:col>10</xdr:col>
      <xdr:colOff>165100</xdr:colOff>
      <xdr:row>58</xdr:row>
      <xdr:rowOff>122837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6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139364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74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3870</xdr:rowOff>
    </xdr:from>
    <xdr:to>
      <xdr:col>6</xdr:col>
      <xdr:colOff>38100</xdr:colOff>
      <xdr:row>58</xdr:row>
      <xdr:rowOff>105470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4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121997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723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39798</xdr:rowOff>
    </xdr:from>
    <xdr:to>
      <xdr:col>24</xdr:col>
      <xdr:colOff>62865</xdr:colOff>
      <xdr:row>78</xdr:row>
      <xdr:rowOff>57336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41298"/>
          <a:ext cx="1270" cy="13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61163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3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57336</xdr:rowOff>
    </xdr:from>
    <xdr:to>
      <xdr:col>24</xdr:col>
      <xdr:colOff>152400</xdr:colOff>
      <xdr:row>78</xdr:row>
      <xdr:rowOff>57336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3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157925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1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39798</xdr:rowOff>
    </xdr:from>
    <xdr:to>
      <xdr:col>24</xdr:col>
      <xdr:colOff>152400</xdr:colOff>
      <xdr:row>70</xdr:row>
      <xdr:rowOff>39798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67702</xdr:rowOff>
    </xdr:from>
    <xdr:to>
      <xdr:col>24</xdr:col>
      <xdr:colOff>63500</xdr:colOff>
      <xdr:row>74</xdr:row>
      <xdr:rowOff>111723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583552"/>
          <a:ext cx="838200" cy="21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96222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54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117795</xdr:rowOff>
    </xdr:from>
    <xdr:to>
      <xdr:col>24</xdr:col>
      <xdr:colOff>114300</xdr:colOff>
      <xdr:row>76</xdr:row>
      <xdr:rowOff>47944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765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111723</xdr:rowOff>
    </xdr:from>
    <xdr:to>
      <xdr:col>19</xdr:col>
      <xdr:colOff>177800</xdr:colOff>
      <xdr:row>74</xdr:row>
      <xdr:rowOff>128552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799023"/>
          <a:ext cx="889000" cy="1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163965</xdr:rowOff>
    </xdr:from>
    <xdr:to>
      <xdr:col>20</xdr:col>
      <xdr:colOff>38100</xdr:colOff>
      <xdr:row>76</xdr:row>
      <xdr:rowOff>94115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2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85242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1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128552</xdr:rowOff>
    </xdr:from>
    <xdr:to>
      <xdr:col>15</xdr:col>
      <xdr:colOff>50800</xdr:colOff>
      <xdr:row>75</xdr:row>
      <xdr:rowOff>3679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815852"/>
          <a:ext cx="889000" cy="4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156508</xdr:rowOff>
    </xdr:from>
    <xdr:to>
      <xdr:col>15</xdr:col>
      <xdr:colOff>101600</xdr:colOff>
      <xdr:row>76</xdr:row>
      <xdr:rowOff>86658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1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77785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0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3679</xdr:rowOff>
    </xdr:from>
    <xdr:to>
      <xdr:col>10</xdr:col>
      <xdr:colOff>114300</xdr:colOff>
      <xdr:row>75</xdr:row>
      <xdr:rowOff>29431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862429"/>
          <a:ext cx="889000" cy="2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5948</xdr:rowOff>
    </xdr:from>
    <xdr:to>
      <xdr:col>10</xdr:col>
      <xdr:colOff>165100</xdr:colOff>
      <xdr:row>76</xdr:row>
      <xdr:rowOff>107548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3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98675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2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40959</xdr:rowOff>
    </xdr:from>
    <xdr:to>
      <xdr:col>6</xdr:col>
      <xdr:colOff>38100</xdr:colOff>
      <xdr:row>76</xdr:row>
      <xdr:rowOff>142559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7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133686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6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16902</xdr:rowOff>
    </xdr:from>
    <xdr:to>
      <xdr:col>24</xdr:col>
      <xdr:colOff>114300</xdr:colOff>
      <xdr:row>73</xdr:row>
      <xdr:rowOff>118502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53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39779</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384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60923</xdr:rowOff>
    </xdr:from>
    <xdr:to>
      <xdr:col>20</xdr:col>
      <xdr:colOff>38100</xdr:colOff>
      <xdr:row>74</xdr:row>
      <xdr:rowOff>162523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74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7600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52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77752</xdr:rowOff>
    </xdr:from>
    <xdr:to>
      <xdr:col>15</xdr:col>
      <xdr:colOff>101600</xdr:colOff>
      <xdr:row>75</xdr:row>
      <xdr:rowOff>7902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76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24429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540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124329</xdr:rowOff>
    </xdr:from>
    <xdr:to>
      <xdr:col>10</xdr:col>
      <xdr:colOff>165100</xdr:colOff>
      <xdr:row>75</xdr:row>
      <xdr:rowOff>54479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81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71006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586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150081</xdr:rowOff>
    </xdr:from>
    <xdr:to>
      <xdr:col>6</xdr:col>
      <xdr:colOff>38100</xdr:colOff>
      <xdr:row>75</xdr:row>
      <xdr:rowOff>80231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83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96758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61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134624</xdr:rowOff>
    </xdr:from>
    <xdr:to>
      <xdr:col>24</xdr:col>
      <xdr:colOff>62865</xdr:colOff>
      <xdr:row>98</xdr:row>
      <xdr:rowOff>170259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3674"/>
          <a:ext cx="1270" cy="157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170259</xdr:rowOff>
    </xdr:from>
    <xdr:to>
      <xdr:col>24</xdr:col>
      <xdr:colOff>152400</xdr:colOff>
      <xdr:row>98</xdr:row>
      <xdr:rowOff>170259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81301</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134624</xdr:rowOff>
    </xdr:from>
    <xdr:to>
      <xdr:col>24</xdr:col>
      <xdr:colOff>152400</xdr:colOff>
      <xdr:row>89</xdr:row>
      <xdr:rowOff>134624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3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75899</xdr:rowOff>
    </xdr:from>
    <xdr:to>
      <xdr:col>24</xdr:col>
      <xdr:colOff>63500</xdr:colOff>
      <xdr:row>97</xdr:row>
      <xdr:rowOff>11426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535099"/>
          <a:ext cx="838200" cy="10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57576</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88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79149</xdr:rowOff>
    </xdr:from>
    <xdr:to>
      <xdr:col>24</xdr:col>
      <xdr:colOff>114300</xdr:colOff>
      <xdr:row>98</xdr:row>
      <xdr:rowOff>9299</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11426</xdr:rowOff>
    </xdr:from>
    <xdr:to>
      <xdr:col>19</xdr:col>
      <xdr:colOff>177800</xdr:colOff>
      <xdr:row>97</xdr:row>
      <xdr:rowOff>22510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642076"/>
          <a:ext cx="889000" cy="1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77510</xdr:rowOff>
    </xdr:from>
    <xdr:to>
      <xdr:col>20</xdr:col>
      <xdr:colOff>38100</xdr:colOff>
      <xdr:row>98</xdr:row>
      <xdr:rowOff>7660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170237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8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22510</xdr:rowOff>
    </xdr:from>
    <xdr:to>
      <xdr:col>15</xdr:col>
      <xdr:colOff>50800</xdr:colOff>
      <xdr:row>97</xdr:row>
      <xdr:rowOff>62240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53160"/>
          <a:ext cx="889000" cy="3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52591</xdr:rowOff>
    </xdr:from>
    <xdr:to>
      <xdr:col>15</xdr:col>
      <xdr:colOff>101600</xdr:colOff>
      <xdr:row>97</xdr:row>
      <xdr:rowOff>154191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145318</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77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122515</xdr:rowOff>
    </xdr:from>
    <xdr:to>
      <xdr:col>10</xdr:col>
      <xdr:colOff>114300</xdr:colOff>
      <xdr:row>97</xdr:row>
      <xdr:rowOff>62240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581715"/>
          <a:ext cx="889000" cy="11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43842</xdr:rowOff>
    </xdr:from>
    <xdr:to>
      <xdr:col>10</xdr:col>
      <xdr:colOff>165100</xdr:colOff>
      <xdr:row>97</xdr:row>
      <xdr:rowOff>145442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136569</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76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61785</xdr:rowOff>
    </xdr:from>
    <xdr:to>
      <xdr:col>6</xdr:col>
      <xdr:colOff>38100</xdr:colOff>
      <xdr:row>97</xdr:row>
      <xdr:rowOff>163385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154512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78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25099</xdr:rowOff>
    </xdr:from>
    <xdr:to>
      <xdr:col>24</xdr:col>
      <xdr:colOff>114300</xdr:colOff>
      <xdr:row>96</xdr:row>
      <xdr:rowOff>126699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8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47976</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35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132076</xdr:rowOff>
    </xdr:from>
    <xdr:to>
      <xdr:col>20</xdr:col>
      <xdr:colOff>38100</xdr:colOff>
      <xdr:row>97</xdr:row>
      <xdr:rowOff>62226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9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78753</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36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143160</xdr:rowOff>
    </xdr:from>
    <xdr:to>
      <xdr:col>15</xdr:col>
      <xdr:colOff>101600</xdr:colOff>
      <xdr:row>97</xdr:row>
      <xdr:rowOff>73310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0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89837</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377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11440</xdr:rowOff>
    </xdr:from>
    <xdr:to>
      <xdr:col>10</xdr:col>
      <xdr:colOff>165100</xdr:colOff>
      <xdr:row>97</xdr:row>
      <xdr:rowOff>113040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4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129567</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41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71715</xdr:rowOff>
    </xdr:from>
    <xdr:to>
      <xdr:col>6</xdr:col>
      <xdr:colOff>38100</xdr:colOff>
      <xdr:row>97</xdr:row>
      <xdr:rowOff>1865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3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18392</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306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44158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59108"/>
          <a:ext cx="1270" cy="137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58628</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5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162285</xdr:rowOff>
    </xdr:from>
    <xdr:ext cx="599010"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3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44158</xdr:rowOff>
    </xdr:from>
    <xdr:to>
      <xdr:col>55</xdr:col>
      <xdr:colOff>88900</xdr:colOff>
      <xdr:row>31</xdr:row>
      <xdr:rowOff>44158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59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7277</xdr:rowOff>
    </xdr:from>
    <xdr:to>
      <xdr:col>55</xdr:col>
      <xdr:colOff>0</xdr:colOff>
      <xdr:row>39</xdr:row>
      <xdr:rowOff>10896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93827"/>
          <a:ext cx="8382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147528</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91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124651</xdr:rowOff>
    </xdr:from>
    <xdr:to>
      <xdr:col>55</xdr:col>
      <xdr:colOff>50800</xdr:colOff>
      <xdr:row>39</xdr:row>
      <xdr:rowOff>54801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10896</xdr:rowOff>
    </xdr:from>
    <xdr:to>
      <xdr:col>50</xdr:col>
      <xdr:colOff>114300</xdr:colOff>
      <xdr:row>39</xdr:row>
      <xdr:rowOff>13601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697446"/>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121018</xdr:rowOff>
    </xdr:from>
    <xdr:to>
      <xdr:col>50</xdr:col>
      <xdr:colOff>165100</xdr:colOff>
      <xdr:row>39</xdr:row>
      <xdr:rowOff>51168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67695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1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13601</xdr:rowOff>
    </xdr:from>
    <xdr:to>
      <xdr:col>45</xdr:col>
      <xdr:colOff>177800</xdr:colOff>
      <xdr:row>39</xdr:row>
      <xdr:rowOff>14795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700151"/>
          <a:ext cx="889000" cy="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129934</xdr:rowOff>
    </xdr:from>
    <xdr:to>
      <xdr:col>46</xdr:col>
      <xdr:colOff>38100</xdr:colOff>
      <xdr:row>39</xdr:row>
      <xdr:rowOff>60084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76611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9106</xdr:rowOff>
    </xdr:from>
    <xdr:to>
      <xdr:col>41</xdr:col>
      <xdr:colOff>50800</xdr:colOff>
      <xdr:row>39</xdr:row>
      <xdr:rowOff>14795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95656"/>
          <a:ext cx="889000" cy="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142545</xdr:rowOff>
    </xdr:from>
    <xdr:to>
      <xdr:col>41</xdr:col>
      <xdr:colOff>101600</xdr:colOff>
      <xdr:row>39</xdr:row>
      <xdr:rowOff>72695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63822</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75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138608</xdr:rowOff>
    </xdr:from>
    <xdr:to>
      <xdr:col>36</xdr:col>
      <xdr:colOff>165100</xdr:colOff>
      <xdr:row>39</xdr:row>
      <xdr:rowOff>68758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59885</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74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127927</xdr:rowOff>
    </xdr:from>
    <xdr:to>
      <xdr:col>55</xdr:col>
      <xdr:colOff>50800</xdr:colOff>
      <xdr:row>39</xdr:row>
      <xdr:rowOff>58077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4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103077</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131546</xdr:rowOff>
    </xdr:from>
    <xdr:to>
      <xdr:col>50</xdr:col>
      <xdr:colOff>165100</xdr:colOff>
      <xdr:row>39</xdr:row>
      <xdr:rowOff>61696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4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52823</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73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134251</xdr:rowOff>
    </xdr:from>
    <xdr:to>
      <xdr:col>46</xdr:col>
      <xdr:colOff>38100</xdr:colOff>
      <xdr:row>39</xdr:row>
      <xdr:rowOff>64401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4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55528</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74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135445</xdr:rowOff>
    </xdr:from>
    <xdr:to>
      <xdr:col>41</xdr:col>
      <xdr:colOff>101600</xdr:colOff>
      <xdr:row>39</xdr:row>
      <xdr:rowOff>65595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5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82123</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42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129756</xdr:rowOff>
    </xdr:from>
    <xdr:to>
      <xdr:col>36</xdr:col>
      <xdr:colOff>165100</xdr:colOff>
      <xdr:row>39</xdr:row>
      <xdr:rowOff>59906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4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76433</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420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170959</xdr:rowOff>
    </xdr:from>
    <xdr:to>
      <xdr:col>54</xdr:col>
      <xdr:colOff>189865</xdr:colOff>
      <xdr:row>59</xdr:row>
      <xdr:rowOff>42621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43459"/>
          <a:ext cx="1270" cy="141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46448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42621</xdr:rowOff>
    </xdr:from>
    <xdr:to>
      <xdr:col>55</xdr:col>
      <xdr:colOff>88900</xdr:colOff>
      <xdr:row>59</xdr:row>
      <xdr:rowOff>42621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117636</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18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1,115,387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170959</xdr:rowOff>
    </xdr:from>
    <xdr:to>
      <xdr:col>55</xdr:col>
      <xdr:colOff>88900</xdr:colOff>
      <xdr:row>50</xdr:row>
      <xdr:rowOff>170959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43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44145</xdr:rowOff>
    </xdr:from>
    <xdr:to>
      <xdr:col>55</xdr:col>
      <xdr:colOff>0</xdr:colOff>
      <xdr:row>57</xdr:row>
      <xdr:rowOff>122138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816795"/>
          <a:ext cx="838200" cy="7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151023</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23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1146</xdr:rowOff>
    </xdr:from>
    <xdr:to>
      <xdr:col>55</xdr:col>
      <xdr:colOff>50800</xdr:colOff>
      <xdr:row>58</xdr:row>
      <xdr:rowOff>102746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4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122138</xdr:rowOff>
    </xdr:from>
    <xdr:to>
      <xdr:col>50</xdr:col>
      <xdr:colOff>114300</xdr:colOff>
      <xdr:row>57</xdr:row>
      <xdr:rowOff>131954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894788"/>
          <a:ext cx="889000" cy="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18113</xdr:rowOff>
    </xdr:from>
    <xdr:to>
      <xdr:col>50</xdr:col>
      <xdr:colOff>165100</xdr:colOff>
      <xdr:row>58</xdr:row>
      <xdr:rowOff>119713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6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110840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10054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131954</xdr:rowOff>
    </xdr:from>
    <xdr:to>
      <xdr:col>45</xdr:col>
      <xdr:colOff>177800</xdr:colOff>
      <xdr:row>58</xdr:row>
      <xdr:rowOff>18881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04604"/>
          <a:ext cx="889000" cy="5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25391</xdr:rowOff>
    </xdr:from>
    <xdr:to>
      <xdr:col>46</xdr:col>
      <xdr:colOff>38100</xdr:colOff>
      <xdr:row>58</xdr:row>
      <xdr:rowOff>126991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6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118118</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1006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12709</xdr:rowOff>
    </xdr:from>
    <xdr:to>
      <xdr:col>41</xdr:col>
      <xdr:colOff>50800</xdr:colOff>
      <xdr:row>58</xdr:row>
      <xdr:rowOff>18881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56809"/>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26498</xdr:rowOff>
    </xdr:from>
    <xdr:to>
      <xdr:col>41</xdr:col>
      <xdr:colOff>101600</xdr:colOff>
      <xdr:row>58</xdr:row>
      <xdr:rowOff>128098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7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119225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1006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44366</xdr:rowOff>
    </xdr:from>
    <xdr:to>
      <xdr:col>36</xdr:col>
      <xdr:colOff>165100</xdr:colOff>
      <xdr:row>58</xdr:row>
      <xdr:rowOff>145966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8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137093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1008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164795</xdr:rowOff>
    </xdr:from>
    <xdr:to>
      <xdr:col>55</xdr:col>
      <xdr:colOff>50800</xdr:colOff>
      <xdr:row>57</xdr:row>
      <xdr:rowOff>94945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7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16222</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1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71338</xdr:rowOff>
    </xdr:from>
    <xdr:to>
      <xdr:col>50</xdr:col>
      <xdr:colOff>165100</xdr:colOff>
      <xdr:row>58</xdr:row>
      <xdr:rowOff>1488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4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18015</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619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81154</xdr:rowOff>
    </xdr:from>
    <xdr:to>
      <xdr:col>46</xdr:col>
      <xdr:colOff>38100</xdr:colOff>
      <xdr:row>58</xdr:row>
      <xdr:rowOff>11304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5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27831</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62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139531</xdr:rowOff>
    </xdr:from>
    <xdr:to>
      <xdr:col>41</xdr:col>
      <xdr:colOff>101600</xdr:colOff>
      <xdr:row>58</xdr:row>
      <xdr:rowOff>69681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1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86208</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68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133359</xdr:rowOff>
    </xdr:from>
    <xdr:to>
      <xdr:col>36</xdr:col>
      <xdr:colOff>165100</xdr:colOff>
      <xdr:row>58</xdr:row>
      <xdr:rowOff>63509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0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80036</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681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42176</xdr:rowOff>
    </xdr:from>
    <xdr:to>
      <xdr:col>54</xdr:col>
      <xdr:colOff>189865</xdr:colOff>
      <xdr:row>79</xdr:row>
      <xdr:rowOff>43035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15126"/>
          <a:ext cx="1270" cy="137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46862</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43035</xdr:rowOff>
    </xdr:from>
    <xdr:to>
      <xdr:col>55</xdr:col>
      <xdr:colOff>88900</xdr:colOff>
      <xdr:row>79</xdr:row>
      <xdr:rowOff>43035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160303</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903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42176</xdr:rowOff>
    </xdr:from>
    <xdr:to>
      <xdr:col>55</xdr:col>
      <xdr:colOff>88900</xdr:colOff>
      <xdr:row>71</xdr:row>
      <xdr:rowOff>42176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15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88598</xdr:rowOff>
    </xdr:from>
    <xdr:to>
      <xdr:col>55</xdr:col>
      <xdr:colOff>0</xdr:colOff>
      <xdr:row>78</xdr:row>
      <xdr:rowOff>122980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61698"/>
          <a:ext cx="838200" cy="3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55742</xdr:rowOff>
    </xdr:from>
    <xdr:ext cx="599010"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7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32865</xdr:rowOff>
    </xdr:from>
    <xdr:to>
      <xdr:col>55</xdr:col>
      <xdr:colOff>50800</xdr:colOff>
      <xdr:row>78</xdr:row>
      <xdr:rowOff>134465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88598</xdr:rowOff>
    </xdr:from>
    <xdr:to>
      <xdr:col>50</xdr:col>
      <xdr:colOff>114300</xdr:colOff>
      <xdr:row>78</xdr:row>
      <xdr:rowOff>112314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61698"/>
          <a:ext cx="889000" cy="2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62512</xdr:rowOff>
    </xdr:from>
    <xdr:to>
      <xdr:col>50</xdr:col>
      <xdr:colOff>165100</xdr:colOff>
      <xdr:row>78</xdr:row>
      <xdr:rowOff>164112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155239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2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112314</xdr:rowOff>
    </xdr:from>
    <xdr:to>
      <xdr:col>45</xdr:col>
      <xdr:colOff>177800</xdr:colOff>
      <xdr:row>78</xdr:row>
      <xdr:rowOff>131364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8541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67363</xdr:rowOff>
    </xdr:from>
    <xdr:to>
      <xdr:col>46</xdr:col>
      <xdr:colOff>38100</xdr:colOff>
      <xdr:row>78</xdr:row>
      <xdr:rowOff>168963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160090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95197</xdr:rowOff>
    </xdr:from>
    <xdr:to>
      <xdr:col>41</xdr:col>
      <xdr:colOff>50800</xdr:colOff>
      <xdr:row>78</xdr:row>
      <xdr:rowOff>131364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68297"/>
          <a:ext cx="889000" cy="3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72095</xdr:rowOff>
    </xdr:from>
    <xdr:to>
      <xdr:col>41</xdr:col>
      <xdr:colOff>101600</xdr:colOff>
      <xdr:row>79</xdr:row>
      <xdr:rowOff>2245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18772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2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62534</xdr:rowOff>
    </xdr:from>
    <xdr:to>
      <xdr:col>36</xdr:col>
      <xdr:colOff>165100</xdr:colOff>
      <xdr:row>78</xdr:row>
      <xdr:rowOff>164134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155261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2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72180</xdr:rowOff>
    </xdr:from>
    <xdr:to>
      <xdr:col>55</xdr:col>
      <xdr:colOff>50800</xdr:colOff>
      <xdr:row>79</xdr:row>
      <xdr:rowOff>2330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4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11292</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8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37798</xdr:rowOff>
    </xdr:from>
    <xdr:to>
      <xdr:col>50</xdr:col>
      <xdr:colOff>165100</xdr:colOff>
      <xdr:row>78</xdr:row>
      <xdr:rowOff>139398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1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155925</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18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61514</xdr:rowOff>
    </xdr:from>
    <xdr:to>
      <xdr:col>46</xdr:col>
      <xdr:colOff>38100</xdr:colOff>
      <xdr:row>78</xdr:row>
      <xdr:rowOff>163114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3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8191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2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80564</xdr:rowOff>
    </xdr:from>
    <xdr:to>
      <xdr:col>41</xdr:col>
      <xdr:colOff>101600</xdr:colOff>
      <xdr:row>79</xdr:row>
      <xdr:rowOff>10714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5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1841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54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44397</xdr:rowOff>
    </xdr:from>
    <xdr:to>
      <xdr:col>36</xdr:col>
      <xdr:colOff>165100</xdr:colOff>
      <xdr:row>78</xdr:row>
      <xdr:rowOff>145997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1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162524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19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104527</xdr:rowOff>
    </xdr:from>
    <xdr:to>
      <xdr:col>54</xdr:col>
      <xdr:colOff>189865</xdr:colOff>
      <xdr:row>99</xdr:row>
      <xdr:rowOff>31724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5027"/>
          <a:ext cx="1270" cy="1470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35551</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0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31724</xdr:rowOff>
    </xdr:from>
    <xdr:to>
      <xdr:col>55</xdr:col>
      <xdr:colOff>88900</xdr:colOff>
      <xdr:row>99</xdr:row>
      <xdr:rowOff>31724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05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51204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1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941,541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104527</xdr:rowOff>
    </xdr:from>
    <xdr:to>
      <xdr:col>55</xdr:col>
      <xdr:colOff>88900</xdr:colOff>
      <xdr:row>90</xdr:row>
      <xdr:rowOff>104527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92225</xdr:rowOff>
    </xdr:from>
    <xdr:to>
      <xdr:col>55</xdr:col>
      <xdr:colOff>0</xdr:colOff>
      <xdr:row>98</xdr:row>
      <xdr:rowOff>112785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894325"/>
          <a:ext cx="838200" cy="2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147914</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607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125037</xdr:rowOff>
    </xdr:from>
    <xdr:to>
      <xdr:col>55</xdr:col>
      <xdr:colOff>50800</xdr:colOff>
      <xdr:row>98</xdr:row>
      <xdr:rowOff>55187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7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112785</xdr:rowOff>
    </xdr:from>
    <xdr:to>
      <xdr:col>50</xdr:col>
      <xdr:colOff>114300</xdr:colOff>
      <xdr:row>98</xdr:row>
      <xdr:rowOff>115956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914885"/>
          <a:ext cx="889000" cy="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118374</xdr:rowOff>
    </xdr:from>
    <xdr:to>
      <xdr:col>50</xdr:col>
      <xdr:colOff>165100</xdr:colOff>
      <xdr:row>98</xdr:row>
      <xdr:rowOff>48524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74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65051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52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156166</xdr:rowOff>
    </xdr:from>
    <xdr:to>
      <xdr:col>45</xdr:col>
      <xdr:colOff>177800</xdr:colOff>
      <xdr:row>98</xdr:row>
      <xdr:rowOff>115956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786816"/>
          <a:ext cx="889000" cy="13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127797</xdr:rowOff>
    </xdr:from>
    <xdr:to>
      <xdr:col>46</xdr:col>
      <xdr:colOff>38100</xdr:colOff>
      <xdr:row>98</xdr:row>
      <xdr:rowOff>57947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7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74474</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53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156166</xdr:rowOff>
    </xdr:from>
    <xdr:to>
      <xdr:col>41</xdr:col>
      <xdr:colOff>50800</xdr:colOff>
      <xdr:row>98</xdr:row>
      <xdr:rowOff>30981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786816"/>
          <a:ext cx="8890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126648</xdr:rowOff>
    </xdr:from>
    <xdr:to>
      <xdr:col>41</xdr:col>
      <xdr:colOff>101600</xdr:colOff>
      <xdr:row>98</xdr:row>
      <xdr:rowOff>56798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5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47925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85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138387</xdr:rowOff>
    </xdr:from>
    <xdr:to>
      <xdr:col>36</xdr:col>
      <xdr:colOff>165100</xdr:colOff>
      <xdr:row>98</xdr:row>
      <xdr:rowOff>68537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76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85064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544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41425</xdr:rowOff>
    </xdr:from>
    <xdr:to>
      <xdr:col>55</xdr:col>
      <xdr:colOff>50800</xdr:colOff>
      <xdr:row>98</xdr:row>
      <xdr:rowOff>143025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84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127802</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75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61985</xdr:rowOff>
    </xdr:from>
    <xdr:to>
      <xdr:col>50</xdr:col>
      <xdr:colOff>165100</xdr:colOff>
      <xdr:row>98</xdr:row>
      <xdr:rowOff>163585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86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154712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95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65156</xdr:rowOff>
    </xdr:from>
    <xdr:to>
      <xdr:col>46</xdr:col>
      <xdr:colOff>38100</xdr:colOff>
      <xdr:row>98</xdr:row>
      <xdr:rowOff>166756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86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157883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95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105366</xdr:rowOff>
    </xdr:from>
    <xdr:to>
      <xdr:col>41</xdr:col>
      <xdr:colOff>101600</xdr:colOff>
      <xdr:row>98</xdr:row>
      <xdr:rowOff>35516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3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52043</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6511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151631</xdr:rowOff>
    </xdr:from>
    <xdr:to>
      <xdr:col>36</xdr:col>
      <xdr:colOff>165100</xdr:colOff>
      <xdr:row>98</xdr:row>
      <xdr:rowOff>81781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8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72908</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687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95587</xdr:rowOff>
    </xdr:from>
    <xdr:to>
      <xdr:col>85</xdr:col>
      <xdr:colOff>126364</xdr:colOff>
      <xdr:row>38</xdr:row>
      <xdr:rowOff>100038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10537"/>
          <a:ext cx="1269" cy="12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103865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100038</xdr:rowOff>
    </xdr:from>
    <xdr:to>
      <xdr:col>86</xdr:col>
      <xdr:colOff>25400</xdr:colOff>
      <xdr:row>38</xdr:row>
      <xdr:rowOff>100038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42264</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8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544,297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95587</xdr:rowOff>
    </xdr:from>
    <xdr:to>
      <xdr:col>86</xdr:col>
      <xdr:colOff>25400</xdr:colOff>
      <xdr:row>31</xdr:row>
      <xdr:rowOff>95587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10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137249</xdr:rowOff>
    </xdr:from>
    <xdr:to>
      <xdr:col>85</xdr:col>
      <xdr:colOff>127000</xdr:colOff>
      <xdr:row>37</xdr:row>
      <xdr:rowOff>139423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137999"/>
          <a:ext cx="838200" cy="34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66040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9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87613</xdr:rowOff>
    </xdr:from>
    <xdr:to>
      <xdr:col>85</xdr:col>
      <xdr:colOff>177800</xdr:colOff>
      <xdr:row>38</xdr:row>
      <xdr:rowOff>17763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122955</xdr:rowOff>
    </xdr:from>
    <xdr:to>
      <xdr:col>81</xdr:col>
      <xdr:colOff>50800</xdr:colOff>
      <xdr:row>37</xdr:row>
      <xdr:rowOff>139423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295155"/>
          <a:ext cx="889000" cy="18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86008</xdr:rowOff>
    </xdr:from>
    <xdr:to>
      <xdr:col>81</xdr:col>
      <xdr:colOff>101600</xdr:colOff>
      <xdr:row>38</xdr:row>
      <xdr:rowOff>16159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32685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31597</xdr:rowOff>
    </xdr:from>
    <xdr:to>
      <xdr:col>76</xdr:col>
      <xdr:colOff>114300</xdr:colOff>
      <xdr:row>36</xdr:row>
      <xdr:rowOff>122955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203797"/>
          <a:ext cx="889000" cy="9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109915</xdr:rowOff>
    </xdr:from>
    <xdr:to>
      <xdr:col>76</xdr:col>
      <xdr:colOff>165100</xdr:colOff>
      <xdr:row>38</xdr:row>
      <xdr:rowOff>40066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535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31192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4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31597</xdr:rowOff>
    </xdr:from>
    <xdr:to>
      <xdr:col>71</xdr:col>
      <xdr:colOff>177800</xdr:colOff>
      <xdr:row>36</xdr:row>
      <xdr:rowOff>119252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203797"/>
          <a:ext cx="889000" cy="8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118163</xdr:rowOff>
    </xdr:from>
    <xdr:to>
      <xdr:col>72</xdr:col>
      <xdr:colOff>38100</xdr:colOff>
      <xdr:row>38</xdr:row>
      <xdr:rowOff>48313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39440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5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108903</xdr:rowOff>
    </xdr:from>
    <xdr:to>
      <xdr:col>67</xdr:col>
      <xdr:colOff>101600</xdr:colOff>
      <xdr:row>38</xdr:row>
      <xdr:rowOff>39053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30180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86449</xdr:rowOff>
    </xdr:from>
    <xdr:to>
      <xdr:col>85</xdr:col>
      <xdr:colOff>177800</xdr:colOff>
      <xdr:row>36</xdr:row>
      <xdr:rowOff>16599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08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109326</xdr:rowOff>
    </xdr:from>
    <xdr:ext cx="599010"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938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88623</xdr:rowOff>
    </xdr:from>
    <xdr:to>
      <xdr:col>81</xdr:col>
      <xdr:colOff>101600</xdr:colOff>
      <xdr:row>38</xdr:row>
      <xdr:rowOff>18773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3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9900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2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72155</xdr:rowOff>
    </xdr:from>
    <xdr:to>
      <xdr:col>76</xdr:col>
      <xdr:colOff>165100</xdr:colOff>
      <xdr:row>37</xdr:row>
      <xdr:rowOff>2305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24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18832</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292795" y="6019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152247</xdr:rowOff>
    </xdr:from>
    <xdr:to>
      <xdr:col>72</xdr:col>
      <xdr:colOff>38100</xdr:colOff>
      <xdr:row>36</xdr:row>
      <xdr:rowOff>82397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15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98924</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03795" y="592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68452</xdr:rowOff>
    </xdr:from>
    <xdr:to>
      <xdr:col>67</xdr:col>
      <xdr:colOff>101600</xdr:colOff>
      <xdr:row>36</xdr:row>
      <xdr:rowOff>170052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24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15129</xdr:rowOff>
    </xdr:from>
    <xdr:ext cx="59901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14795" y="601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102087</xdr:rowOff>
    </xdr:from>
    <xdr:to>
      <xdr:col>85</xdr:col>
      <xdr:colOff>126364</xdr:colOff>
      <xdr:row>58</xdr:row>
      <xdr:rowOff>136219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74587"/>
          <a:ext cx="1269" cy="140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140046</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8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136219</xdr:rowOff>
    </xdr:from>
    <xdr:to>
      <xdr:col>86</xdr:col>
      <xdr:colOff>25400</xdr:colOff>
      <xdr:row>58</xdr:row>
      <xdr:rowOff>136219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8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48764</xdr:rowOff>
    </xdr:from>
    <xdr:ext cx="690189"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498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1,169,617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102087</xdr:rowOff>
    </xdr:from>
    <xdr:to>
      <xdr:col>86</xdr:col>
      <xdr:colOff>25400</xdr:colOff>
      <xdr:row>50</xdr:row>
      <xdr:rowOff>102087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7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149278</xdr:rowOff>
    </xdr:from>
    <xdr:to>
      <xdr:col>85</xdr:col>
      <xdr:colOff>127000</xdr:colOff>
      <xdr:row>57</xdr:row>
      <xdr:rowOff>125663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750478"/>
          <a:ext cx="838200" cy="14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147877</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92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169450</xdr:rowOff>
    </xdr:from>
    <xdr:to>
      <xdr:col>85</xdr:col>
      <xdr:colOff>177800</xdr:colOff>
      <xdr:row>58</xdr:row>
      <xdr:rowOff>99600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125663</xdr:rowOff>
    </xdr:from>
    <xdr:to>
      <xdr:col>81</xdr:col>
      <xdr:colOff>50800</xdr:colOff>
      <xdr:row>58</xdr:row>
      <xdr:rowOff>22575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898313"/>
          <a:ext cx="889000" cy="6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151764</xdr:rowOff>
    </xdr:from>
    <xdr:to>
      <xdr:col>81</xdr:col>
      <xdr:colOff>101600</xdr:colOff>
      <xdr:row>58</xdr:row>
      <xdr:rowOff>81914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2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73041</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1001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22575</xdr:rowOff>
    </xdr:from>
    <xdr:to>
      <xdr:col>76</xdr:col>
      <xdr:colOff>114300</xdr:colOff>
      <xdr:row>58</xdr:row>
      <xdr:rowOff>32837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966675"/>
          <a:ext cx="889000" cy="1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14767</xdr:rowOff>
    </xdr:from>
    <xdr:to>
      <xdr:col>76</xdr:col>
      <xdr:colOff>165100</xdr:colOff>
      <xdr:row>58</xdr:row>
      <xdr:rowOff>116367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107494</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10051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32837</xdr:rowOff>
    </xdr:from>
    <xdr:to>
      <xdr:col>71</xdr:col>
      <xdr:colOff>177800</xdr:colOff>
      <xdr:row>58</xdr:row>
      <xdr:rowOff>37519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976937"/>
          <a:ext cx="889000" cy="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6069</xdr:rowOff>
    </xdr:from>
    <xdr:to>
      <xdr:col>72</xdr:col>
      <xdr:colOff>38100</xdr:colOff>
      <xdr:row>58</xdr:row>
      <xdr:rowOff>107669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5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98796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1004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153486</xdr:rowOff>
    </xdr:from>
    <xdr:to>
      <xdr:col>67</xdr:col>
      <xdr:colOff>101600</xdr:colOff>
      <xdr:row>58</xdr:row>
      <xdr:rowOff>83636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100163</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701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98478</xdr:rowOff>
    </xdr:from>
    <xdr:to>
      <xdr:col>85</xdr:col>
      <xdr:colOff>177800</xdr:colOff>
      <xdr:row>57</xdr:row>
      <xdr:rowOff>28628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69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121355</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551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74863</xdr:rowOff>
    </xdr:from>
    <xdr:to>
      <xdr:col>81</xdr:col>
      <xdr:colOff>101600</xdr:colOff>
      <xdr:row>58</xdr:row>
      <xdr:rowOff>5013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4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21540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9622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143225</xdr:rowOff>
    </xdr:from>
    <xdr:to>
      <xdr:col>76</xdr:col>
      <xdr:colOff>165100</xdr:colOff>
      <xdr:row>58</xdr:row>
      <xdr:rowOff>73375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1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89902</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9691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153487</xdr:rowOff>
    </xdr:from>
    <xdr:to>
      <xdr:col>72</xdr:col>
      <xdr:colOff>38100</xdr:colOff>
      <xdr:row>58</xdr:row>
      <xdr:rowOff>83637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2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100164</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9701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158169</xdr:rowOff>
    </xdr:from>
    <xdr:to>
      <xdr:col>67</xdr:col>
      <xdr:colOff>101600</xdr:colOff>
      <xdr:row>58</xdr:row>
      <xdr:rowOff>88319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3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79446</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1002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24290</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25790"/>
          <a:ext cx="1269" cy="1617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142417</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0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24290</xdr:rowOff>
    </xdr:from>
    <xdr:to>
      <xdr:col>86</xdr:col>
      <xdr:colOff>25400</xdr:colOff>
      <xdr:row>70</xdr:row>
      <xdr:rowOff>24290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2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157925</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5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135048</xdr:rowOff>
    </xdr:from>
    <xdr:to>
      <xdr:col>85</xdr:col>
      <xdr:colOff>177800</xdr:colOff>
      <xdr:row>79</xdr:row>
      <xdr:rowOff>65198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112692</xdr:rowOff>
    </xdr:from>
    <xdr:to>
      <xdr:col>81</xdr:col>
      <xdr:colOff>50800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485792"/>
          <a:ext cx="889000" cy="15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161568</xdr:rowOff>
    </xdr:from>
    <xdr:to>
      <xdr:col>81</xdr:col>
      <xdr:colOff>101600</xdr:colOff>
      <xdr:row>79</xdr:row>
      <xdr:rowOff>91718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108245</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30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112692</xdr:rowOff>
    </xdr:from>
    <xdr:to>
      <xdr:col>76</xdr:col>
      <xdr:colOff>114300</xdr:colOff>
      <xdr:row>78</xdr:row>
      <xdr:rowOff>148723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485792"/>
          <a:ext cx="889000" cy="3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166108</xdr:rowOff>
    </xdr:from>
    <xdr:to>
      <xdr:col>76</xdr:col>
      <xdr:colOff>165100</xdr:colOff>
      <xdr:row>79</xdr:row>
      <xdr:rowOff>96258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87385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63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143518</xdr:rowOff>
    </xdr:from>
    <xdr:to>
      <xdr:col>71</xdr:col>
      <xdr:colOff>177800</xdr:colOff>
      <xdr:row>78</xdr:row>
      <xdr:rowOff>148723</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16618"/>
          <a:ext cx="889000" cy="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169613</xdr:rowOff>
    </xdr:from>
    <xdr:to>
      <xdr:col>72</xdr:col>
      <xdr:colOff>38100</xdr:colOff>
      <xdr:row>79</xdr:row>
      <xdr:rowOff>99763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4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90890</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63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12427</xdr:rowOff>
    </xdr:from>
    <xdr:to>
      <xdr:col>67</xdr:col>
      <xdr:colOff>101600</xdr:colOff>
      <xdr:row>79</xdr:row>
      <xdr:rowOff>114027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5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105154</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64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61892</xdr:rowOff>
    </xdr:from>
    <xdr:to>
      <xdr:col>76</xdr:col>
      <xdr:colOff>165100</xdr:colOff>
      <xdr:row>78</xdr:row>
      <xdr:rowOff>163492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3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8569</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21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97923</xdr:rowOff>
    </xdr:from>
    <xdr:to>
      <xdr:col>72</xdr:col>
      <xdr:colOff>38100</xdr:colOff>
      <xdr:row>79</xdr:row>
      <xdr:rowOff>28073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7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44600</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36111" y="1324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92718</xdr:rowOff>
    </xdr:from>
    <xdr:to>
      <xdr:col>67</xdr:col>
      <xdr:colOff>101600</xdr:colOff>
      <xdr:row>79</xdr:row>
      <xdr:rowOff>22868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39395</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24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101352</xdr:rowOff>
    </xdr:from>
    <xdr:to>
      <xdr:col>85</xdr:col>
      <xdr:colOff>126364</xdr:colOff>
      <xdr:row>99</xdr:row>
      <xdr:rowOff>21177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31852"/>
          <a:ext cx="1269" cy="146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25004</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21177</xdr:rowOff>
    </xdr:from>
    <xdr:to>
      <xdr:col>86</xdr:col>
      <xdr:colOff>25400</xdr:colOff>
      <xdr:row>99</xdr:row>
      <xdr:rowOff>21177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9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48029</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780,130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101352</xdr:rowOff>
    </xdr:from>
    <xdr:to>
      <xdr:col>86</xdr:col>
      <xdr:colOff>25400</xdr:colOff>
      <xdr:row>90</xdr:row>
      <xdr:rowOff>101352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36940</xdr:rowOff>
    </xdr:from>
    <xdr:to>
      <xdr:col>85</xdr:col>
      <xdr:colOff>127000</xdr:colOff>
      <xdr:row>97</xdr:row>
      <xdr:rowOff>72744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667590"/>
          <a:ext cx="838200" cy="3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24573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55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46146</xdr:rowOff>
    </xdr:from>
    <xdr:to>
      <xdr:col>85</xdr:col>
      <xdr:colOff>177800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72744</xdr:rowOff>
    </xdr:from>
    <xdr:to>
      <xdr:col>81</xdr:col>
      <xdr:colOff>50800</xdr:colOff>
      <xdr:row>97</xdr:row>
      <xdr:rowOff>103284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703394"/>
          <a:ext cx="889000" cy="3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20718</xdr:rowOff>
    </xdr:from>
    <xdr:to>
      <xdr:col>81</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138845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103284</xdr:rowOff>
    </xdr:from>
    <xdr:to>
      <xdr:col>76</xdr:col>
      <xdr:colOff>114300</xdr:colOff>
      <xdr:row>97</xdr:row>
      <xdr:rowOff>126609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733934"/>
          <a:ext cx="889000" cy="2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42956</xdr:rowOff>
    </xdr:from>
    <xdr:to>
      <xdr:col>76</xdr:col>
      <xdr:colOff>165100</xdr:colOff>
      <xdr:row>97</xdr:row>
      <xdr:rowOff>144556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161083</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63201</xdr:rowOff>
    </xdr:from>
    <xdr:to>
      <xdr:col>71</xdr:col>
      <xdr:colOff>177800</xdr:colOff>
      <xdr:row>97</xdr:row>
      <xdr:rowOff>126609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693851"/>
          <a:ext cx="889000" cy="6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32339</xdr:rowOff>
    </xdr:from>
    <xdr:to>
      <xdr:col>72</xdr:col>
      <xdr:colOff>38100</xdr:colOff>
      <xdr:row>97</xdr:row>
      <xdr:rowOff>133939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150466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46951</xdr:rowOff>
    </xdr:from>
    <xdr:to>
      <xdr:col>67</xdr:col>
      <xdr:colOff>101600</xdr:colOff>
      <xdr:row>97</xdr:row>
      <xdr:rowOff>148551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139678</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157590</xdr:rowOff>
    </xdr:from>
    <xdr:to>
      <xdr:col>85</xdr:col>
      <xdr:colOff>177800</xdr:colOff>
      <xdr:row>97</xdr:row>
      <xdr:rowOff>87740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1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9017</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46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21944</xdr:rowOff>
    </xdr:from>
    <xdr:to>
      <xdr:col>81</xdr:col>
      <xdr:colOff>101600</xdr:colOff>
      <xdr:row>97</xdr:row>
      <xdr:rowOff>123544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65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114671</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745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52484</xdr:rowOff>
    </xdr:from>
    <xdr:to>
      <xdr:col>76</xdr:col>
      <xdr:colOff>165100</xdr:colOff>
      <xdr:row>97</xdr:row>
      <xdr:rowOff>154084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68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145211</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77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75809</xdr:rowOff>
    </xdr:from>
    <xdr:to>
      <xdr:col>72</xdr:col>
      <xdr:colOff>38100</xdr:colOff>
      <xdr:row>98</xdr:row>
      <xdr:rowOff>5959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70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168536</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799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12401</xdr:rowOff>
    </xdr:from>
    <xdr:to>
      <xdr:col>67</xdr:col>
      <xdr:colOff>101600</xdr:colOff>
      <xdr:row>97</xdr:row>
      <xdr:rowOff>114001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4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130528</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41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174386"/>
          <a:ext cx="1269" cy="1611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114643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801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32093</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7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9216</xdr:rowOff>
    </xdr:from>
    <xdr:to>
      <xdr:col>116</xdr:col>
      <xdr:colOff>114300</xdr:colOff>
      <xdr:row>39</xdr:row>
      <xdr:rowOff>110816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25055</xdr:rowOff>
    </xdr:from>
    <xdr:to>
      <xdr:col>112</xdr:col>
      <xdr:colOff>38100</xdr:colOff>
      <xdr:row>39</xdr:row>
      <xdr:rowOff>126655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71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143182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486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141315</xdr:rowOff>
    </xdr:from>
    <xdr:to>
      <xdr:col>107</xdr:col>
      <xdr:colOff>101600</xdr:colOff>
      <xdr:row>38</xdr:row>
      <xdr:rowOff>71465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8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87992</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199428" y="626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2424</xdr:rowOff>
    </xdr:from>
    <xdr:to>
      <xdr:col>98</xdr:col>
      <xdr:colOff>38100</xdr:colOff>
      <xdr:row>39</xdr:row>
      <xdr:rowOff>104024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8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120551</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21428" y="646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159093</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7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人口の減少に伴い、多くの分類において住民一人当たりコストは増加している。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議会費が類似団体平均を大きく上回っているのは、類似団体と比べて人口千人当たりの議員数が多いためである。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民生費</a:t>
          </a:r>
          <a:r>
            <a:rPr kumimoji="1" lang="ja-JP" altLang="ja-JP" sz="1100" b="0" i="0" u="none" strike="noStrike" kern="0" cap="none" spc="0" normalizeH="0" baseline="0" noProof="0">
              <a:ln>
                <a:noFill/>
              </a:ln>
              <a:solidFill>
                <a:prstClr val="black"/>
              </a:solidFill>
              <a:effectLst/>
              <a:uLnTx/>
              <a:uFillTx/>
              <a:latin typeface="+mn-lt"/>
              <a:ea typeface="+mn-ea"/>
              <a:cs typeface="+mn-cs"/>
            </a:rPr>
            <a:t>の増加の要因は</a:t>
          </a:r>
          <a:r>
            <a:rPr kumimoji="1" lang="ja-JP" altLang="en-US" sz="1100" b="0" i="0" u="none" strike="noStrike" kern="0" cap="none" spc="0" normalizeH="0" baseline="0" noProof="0">
              <a:ln>
                <a:noFill/>
              </a:ln>
              <a:solidFill>
                <a:prstClr val="black"/>
              </a:solidFill>
              <a:effectLst/>
              <a:uLnTx/>
              <a:uFillTx/>
              <a:latin typeface="+mn-lt"/>
              <a:ea typeface="+mn-ea"/>
              <a:cs typeface="+mn-cs"/>
            </a:rPr>
            <a:t>新型コロナウイルス感染症対策に係る施設改修</a:t>
          </a:r>
          <a:r>
            <a:rPr kumimoji="1" lang="ja-JP" altLang="ja-JP" sz="1100" b="0" i="0" u="none" strike="noStrike" kern="0" cap="none" spc="0" normalizeH="0" baseline="0" noProof="0">
              <a:ln>
                <a:noFill/>
              </a:ln>
              <a:solidFill>
                <a:prstClr val="black"/>
              </a:solidFill>
              <a:effectLst/>
              <a:uLnTx/>
              <a:uFillTx/>
              <a:latin typeface="+mn-lt"/>
              <a:ea typeface="+mn-ea"/>
              <a:cs typeface="+mn-cs"/>
            </a:rPr>
            <a:t>の実施</a:t>
          </a:r>
          <a:r>
            <a:rPr kumimoji="1" lang="ja-JP" altLang="en-US" sz="1100" b="0" i="0" u="none" strike="noStrike" kern="0" cap="none" spc="0" normalizeH="0" baseline="0" noProof="0">
              <a:ln>
                <a:noFill/>
              </a:ln>
              <a:solidFill>
                <a:prstClr val="black"/>
              </a:solidFill>
              <a:effectLst/>
              <a:uLnTx/>
              <a:uFillTx/>
              <a:latin typeface="+mn-lt"/>
              <a:ea typeface="+mn-ea"/>
              <a:cs typeface="+mn-cs"/>
            </a:rPr>
            <a:t>による。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衛生費と教育費</a:t>
          </a:r>
          <a:r>
            <a:rPr kumimoji="1" lang="ja-JP" altLang="ja-JP" sz="1100" b="0" i="0" u="none" strike="noStrike" kern="0" cap="none" spc="0" normalizeH="0" baseline="0" noProof="0">
              <a:ln>
                <a:noFill/>
              </a:ln>
              <a:solidFill>
                <a:prstClr val="black"/>
              </a:solidFill>
              <a:effectLst/>
              <a:uLnTx/>
              <a:uFillTx/>
              <a:latin typeface="+mn-lt"/>
              <a:ea typeface="+mn-ea"/>
              <a:cs typeface="+mn-cs"/>
            </a:rPr>
            <a:t>の増加の要因は</a:t>
          </a:r>
          <a:r>
            <a:rPr kumimoji="1" lang="ja-JP" altLang="en-US" sz="1100" b="0" i="0" u="none" strike="noStrike" kern="0" cap="none" spc="0" normalizeH="0" baseline="0" noProof="0">
              <a:ln>
                <a:noFill/>
              </a:ln>
              <a:solidFill>
                <a:prstClr val="black"/>
              </a:solidFill>
              <a:effectLst/>
              <a:uLnTx/>
              <a:uFillTx/>
              <a:latin typeface="+mn-lt"/>
              <a:ea typeface="+mn-ea"/>
              <a:cs typeface="+mn-cs"/>
            </a:rPr>
            <a:t>新型コロナウイルス感染症対策関連事業の</a:t>
          </a:r>
          <a:r>
            <a:rPr kumimoji="1" lang="ja-JP" altLang="ja-JP" sz="1100" b="0" i="0" u="none" strike="noStrike" kern="0" cap="none" spc="0" normalizeH="0" baseline="0" noProof="0">
              <a:ln>
                <a:noFill/>
              </a:ln>
              <a:solidFill>
                <a:prstClr val="black"/>
              </a:solidFill>
              <a:effectLst/>
              <a:uLnTx/>
              <a:uFillTx/>
              <a:latin typeface="+mn-lt"/>
              <a:ea typeface="+mn-ea"/>
              <a:cs typeface="+mn-cs"/>
            </a:rPr>
            <a:t>実施</a:t>
          </a:r>
          <a:r>
            <a:rPr kumimoji="1" lang="ja-JP" altLang="en-US" sz="1100" b="0" i="0" u="none" strike="noStrike" kern="0" cap="none" spc="0" normalizeH="0" baseline="0" noProof="0">
              <a:ln>
                <a:noFill/>
              </a:ln>
              <a:solidFill>
                <a:prstClr val="black"/>
              </a:solidFill>
              <a:effectLst/>
              <a:uLnTx/>
              <a:uFillTx/>
              <a:latin typeface="+mn-lt"/>
              <a:ea typeface="+mn-ea"/>
              <a:cs typeface="+mn-cs"/>
            </a:rPr>
            <a:t>による</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消防費の増加の要因は、一部事務組合負担金の増加、防災行政</a:t>
          </a:r>
          <a:r>
            <a:rPr kumimoji="1" lang="en-US" altLang="ja-JP" sz="1100" b="0" i="0" u="none" strike="noStrike" kern="0" cap="none" spc="0" normalizeH="0" baseline="0" noProof="0">
              <a:ln>
                <a:noFill/>
              </a:ln>
              <a:solidFill>
                <a:prstClr val="black"/>
              </a:solidFill>
              <a:effectLst/>
              <a:uLnTx/>
              <a:uFillTx/>
              <a:latin typeface="+mn-lt"/>
              <a:ea typeface="+mn-ea"/>
              <a:cs typeface="+mn-cs"/>
            </a:rPr>
            <a:t>FM</a:t>
          </a:r>
          <a:r>
            <a:rPr kumimoji="1" lang="ja-JP" altLang="en-US" sz="1100" b="0" i="0" u="none" strike="noStrike" kern="0" cap="none" spc="0" normalizeH="0" baseline="0" noProof="0">
              <a:ln>
                <a:noFill/>
              </a:ln>
              <a:solidFill>
                <a:prstClr val="black"/>
              </a:solidFill>
              <a:effectLst/>
              <a:uLnTx/>
              <a:uFillTx/>
              <a:latin typeface="+mn-lt"/>
              <a:ea typeface="+mn-ea"/>
              <a:cs typeface="+mn-cs"/>
            </a:rPr>
            <a:t>告知屋外拡声設備整備の実施、防災拠点施設非常用発電機設置事業の実施による。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年度から令和元年度にかけて実質単年度収支が赤字となったが、令和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年度は普通交付税が想定よりも大きかったこともあり黒字決算となった。令和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年度以降についても、行財政改革による歳出見直しなどの効果もあり、黒字決算となる見込み。</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100">
              <a:solidFill>
                <a:schemeClr val="dk1"/>
              </a:solidFill>
              <a:effectLst/>
              <a:latin typeface="+mn-lt"/>
              <a:ea typeface="+mn-ea"/>
              <a:cs typeface="+mn-cs"/>
            </a:rPr>
            <a:t>村内各種団体に対する補助金や職員手当の削減をはじめ、行政経費の節減を実現し、黒字を維持している。特別会計でも赤字額が存在せず、連結実質赤字比率も黒字となっている。</a:t>
          </a:r>
          <a:endParaRPr lang="ja-JP" altLang="ja-JP" sz="1400">
            <a:effectLst/>
          </a:endParaRPr>
        </a:p>
        <a:p>
          <a:r>
            <a:rPr kumimoji="1" lang="ja-JP" altLang="ja-JP" sz="1100">
              <a:solidFill>
                <a:schemeClr val="dk1"/>
              </a:solidFill>
              <a:effectLst/>
              <a:latin typeface="+mn-lt"/>
              <a:ea typeface="+mn-ea"/>
              <a:cs typeface="+mn-cs"/>
            </a:rPr>
            <a:t>　しかしながら、交付税をはじめとする歳入が年々減少の一途を辿っているため、今後赤字額を発生させないよう、これまで以上に行政経費の削減に努めなければならない。</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1599592</v>
      </c>
      <c r="BO4" s="395"/>
      <c r="BP4" s="395"/>
      <c r="BQ4" s="395"/>
      <c r="BR4" s="395"/>
      <c r="BS4" s="395"/>
      <c r="BT4" s="395"/>
      <c r="BU4" s="396"/>
      <c r="BV4" s="394">
        <v>1323652</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4.5999999999999996</v>
      </c>
      <c r="CU4" s="401"/>
      <c r="CV4" s="401"/>
      <c r="CW4" s="401"/>
      <c r="CX4" s="401"/>
      <c r="CY4" s="401"/>
      <c r="CZ4" s="401"/>
      <c r="DA4" s="402"/>
      <c r="DB4" s="400">
        <v>2.4</v>
      </c>
      <c r="DC4" s="401"/>
      <c r="DD4" s="401"/>
      <c r="DE4" s="401"/>
      <c r="DF4" s="401"/>
      <c r="DG4" s="401"/>
      <c r="DH4" s="401"/>
      <c r="DI4" s="402"/>
      <c r="DJ4" s="186"/>
      <c r="DK4" s="186"/>
      <c r="DL4" s="186"/>
      <c r="DM4" s="186"/>
      <c r="DN4" s="186"/>
      <c r="DO4" s="186"/>
    </row>
    <row r="5" spans="1:119" ht="18.75" customHeight="1">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1564223</v>
      </c>
      <c r="BO5" s="432"/>
      <c r="BP5" s="432"/>
      <c r="BQ5" s="432"/>
      <c r="BR5" s="432"/>
      <c r="BS5" s="432"/>
      <c r="BT5" s="432"/>
      <c r="BU5" s="433"/>
      <c r="BV5" s="431">
        <v>1281260</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104</v>
      </c>
      <c r="CU5" s="429"/>
      <c r="CV5" s="429"/>
      <c r="CW5" s="429"/>
      <c r="CX5" s="429"/>
      <c r="CY5" s="429"/>
      <c r="CZ5" s="429"/>
      <c r="DA5" s="430"/>
      <c r="DB5" s="428">
        <v>105.8</v>
      </c>
      <c r="DC5" s="429"/>
      <c r="DD5" s="429"/>
      <c r="DE5" s="429"/>
      <c r="DF5" s="429"/>
      <c r="DG5" s="429"/>
      <c r="DH5" s="429"/>
      <c r="DI5" s="430"/>
      <c r="DJ5" s="186"/>
      <c r="DK5" s="186"/>
      <c r="DL5" s="186"/>
      <c r="DM5" s="186"/>
      <c r="DN5" s="186"/>
      <c r="DO5" s="186"/>
    </row>
    <row r="6" spans="1:119" ht="18.75" customHeight="1">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102</v>
      </c>
      <c r="AV6" s="464"/>
      <c r="AW6" s="464"/>
      <c r="AX6" s="464"/>
      <c r="AY6" s="465" t="s">
        <v>103</v>
      </c>
      <c r="AZ6" s="466"/>
      <c r="BA6" s="466"/>
      <c r="BB6" s="466"/>
      <c r="BC6" s="466"/>
      <c r="BD6" s="466"/>
      <c r="BE6" s="466"/>
      <c r="BF6" s="466"/>
      <c r="BG6" s="466"/>
      <c r="BH6" s="466"/>
      <c r="BI6" s="466"/>
      <c r="BJ6" s="466"/>
      <c r="BK6" s="466"/>
      <c r="BL6" s="466"/>
      <c r="BM6" s="467"/>
      <c r="BN6" s="431">
        <v>35369</v>
      </c>
      <c r="BO6" s="432"/>
      <c r="BP6" s="432"/>
      <c r="BQ6" s="432"/>
      <c r="BR6" s="432"/>
      <c r="BS6" s="432"/>
      <c r="BT6" s="432"/>
      <c r="BU6" s="433"/>
      <c r="BV6" s="431">
        <v>42392</v>
      </c>
      <c r="BW6" s="432"/>
      <c r="BX6" s="432"/>
      <c r="BY6" s="432"/>
      <c r="BZ6" s="432"/>
      <c r="CA6" s="432"/>
      <c r="CB6" s="432"/>
      <c r="CC6" s="433"/>
      <c r="CD6" s="434" t="s">
        <v>104</v>
      </c>
      <c r="CE6" s="435"/>
      <c r="CF6" s="435"/>
      <c r="CG6" s="435"/>
      <c r="CH6" s="435"/>
      <c r="CI6" s="435"/>
      <c r="CJ6" s="435"/>
      <c r="CK6" s="435"/>
      <c r="CL6" s="435"/>
      <c r="CM6" s="435"/>
      <c r="CN6" s="435"/>
      <c r="CO6" s="435"/>
      <c r="CP6" s="435"/>
      <c r="CQ6" s="435"/>
      <c r="CR6" s="435"/>
      <c r="CS6" s="436"/>
      <c r="CT6" s="468">
        <v>106.5</v>
      </c>
      <c r="CU6" s="469"/>
      <c r="CV6" s="469"/>
      <c r="CW6" s="469"/>
      <c r="CX6" s="469"/>
      <c r="CY6" s="469"/>
      <c r="CZ6" s="469"/>
      <c r="DA6" s="470"/>
      <c r="DB6" s="468">
        <v>108.5</v>
      </c>
      <c r="DC6" s="469"/>
      <c r="DD6" s="469"/>
      <c r="DE6" s="469"/>
      <c r="DF6" s="469"/>
      <c r="DG6" s="469"/>
      <c r="DH6" s="469"/>
      <c r="DI6" s="470"/>
      <c r="DJ6" s="186"/>
      <c r="DK6" s="186"/>
      <c r="DL6" s="186"/>
      <c r="DM6" s="186"/>
      <c r="DN6" s="186"/>
      <c r="DO6" s="186"/>
    </row>
    <row r="7" spans="1:119" ht="18.75" customHeight="1">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105</v>
      </c>
      <c r="AN7" s="461"/>
      <c r="AO7" s="461"/>
      <c r="AP7" s="461"/>
      <c r="AQ7" s="461"/>
      <c r="AR7" s="461"/>
      <c r="AS7" s="461"/>
      <c r="AT7" s="462"/>
      <c r="AU7" s="463" t="s">
        <v>106</v>
      </c>
      <c r="AV7" s="464"/>
      <c r="AW7" s="464"/>
      <c r="AX7" s="464"/>
      <c r="AY7" s="465" t="s">
        <v>107</v>
      </c>
      <c r="AZ7" s="466"/>
      <c r="BA7" s="466"/>
      <c r="BB7" s="466"/>
      <c r="BC7" s="466"/>
      <c r="BD7" s="466"/>
      <c r="BE7" s="466"/>
      <c r="BF7" s="466"/>
      <c r="BG7" s="466"/>
      <c r="BH7" s="466"/>
      <c r="BI7" s="466"/>
      <c r="BJ7" s="466"/>
      <c r="BK7" s="466"/>
      <c r="BL7" s="466"/>
      <c r="BM7" s="467"/>
      <c r="BN7" s="431">
        <v>7</v>
      </c>
      <c r="BO7" s="432"/>
      <c r="BP7" s="432"/>
      <c r="BQ7" s="432"/>
      <c r="BR7" s="432"/>
      <c r="BS7" s="432"/>
      <c r="BT7" s="432"/>
      <c r="BU7" s="433"/>
      <c r="BV7" s="431">
        <v>25088</v>
      </c>
      <c r="BW7" s="432"/>
      <c r="BX7" s="432"/>
      <c r="BY7" s="432"/>
      <c r="BZ7" s="432"/>
      <c r="CA7" s="432"/>
      <c r="CB7" s="432"/>
      <c r="CC7" s="433"/>
      <c r="CD7" s="434" t="s">
        <v>108</v>
      </c>
      <c r="CE7" s="435"/>
      <c r="CF7" s="435"/>
      <c r="CG7" s="435"/>
      <c r="CH7" s="435"/>
      <c r="CI7" s="435"/>
      <c r="CJ7" s="435"/>
      <c r="CK7" s="435"/>
      <c r="CL7" s="435"/>
      <c r="CM7" s="435"/>
      <c r="CN7" s="435"/>
      <c r="CO7" s="435"/>
      <c r="CP7" s="435"/>
      <c r="CQ7" s="435"/>
      <c r="CR7" s="435"/>
      <c r="CS7" s="436"/>
      <c r="CT7" s="431">
        <v>775738</v>
      </c>
      <c r="CU7" s="432"/>
      <c r="CV7" s="432"/>
      <c r="CW7" s="432"/>
      <c r="CX7" s="432"/>
      <c r="CY7" s="432"/>
      <c r="CZ7" s="432"/>
      <c r="DA7" s="433"/>
      <c r="DB7" s="431">
        <v>712168</v>
      </c>
      <c r="DC7" s="432"/>
      <c r="DD7" s="432"/>
      <c r="DE7" s="432"/>
      <c r="DF7" s="432"/>
      <c r="DG7" s="432"/>
      <c r="DH7" s="432"/>
      <c r="DI7" s="433"/>
      <c r="DJ7" s="186"/>
      <c r="DK7" s="186"/>
      <c r="DL7" s="186"/>
      <c r="DM7" s="186"/>
      <c r="DN7" s="186"/>
      <c r="DO7" s="186"/>
    </row>
    <row r="8" spans="1:119" ht="18.75" customHeight="1" thickBot="1">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109</v>
      </c>
      <c r="AN8" s="461"/>
      <c r="AO8" s="461"/>
      <c r="AP8" s="461"/>
      <c r="AQ8" s="461"/>
      <c r="AR8" s="461"/>
      <c r="AS8" s="461"/>
      <c r="AT8" s="462"/>
      <c r="AU8" s="463" t="s">
        <v>110</v>
      </c>
      <c r="AV8" s="464"/>
      <c r="AW8" s="464"/>
      <c r="AX8" s="464"/>
      <c r="AY8" s="465" t="s">
        <v>111</v>
      </c>
      <c r="AZ8" s="466"/>
      <c r="BA8" s="466"/>
      <c r="BB8" s="466"/>
      <c r="BC8" s="466"/>
      <c r="BD8" s="466"/>
      <c r="BE8" s="466"/>
      <c r="BF8" s="466"/>
      <c r="BG8" s="466"/>
      <c r="BH8" s="466"/>
      <c r="BI8" s="466"/>
      <c r="BJ8" s="466"/>
      <c r="BK8" s="466"/>
      <c r="BL8" s="466"/>
      <c r="BM8" s="467"/>
      <c r="BN8" s="431">
        <v>35362</v>
      </c>
      <c r="BO8" s="432"/>
      <c r="BP8" s="432"/>
      <c r="BQ8" s="432"/>
      <c r="BR8" s="432"/>
      <c r="BS8" s="432"/>
      <c r="BT8" s="432"/>
      <c r="BU8" s="433"/>
      <c r="BV8" s="431">
        <v>17304</v>
      </c>
      <c r="BW8" s="432"/>
      <c r="BX8" s="432"/>
      <c r="BY8" s="432"/>
      <c r="BZ8" s="432"/>
      <c r="CA8" s="432"/>
      <c r="CB8" s="432"/>
      <c r="CC8" s="433"/>
      <c r="CD8" s="434" t="s">
        <v>112</v>
      </c>
      <c r="CE8" s="435"/>
      <c r="CF8" s="435"/>
      <c r="CG8" s="435"/>
      <c r="CH8" s="435"/>
      <c r="CI8" s="435"/>
      <c r="CJ8" s="435"/>
      <c r="CK8" s="435"/>
      <c r="CL8" s="435"/>
      <c r="CM8" s="435"/>
      <c r="CN8" s="435"/>
      <c r="CO8" s="435"/>
      <c r="CP8" s="435"/>
      <c r="CQ8" s="435"/>
      <c r="CR8" s="435"/>
      <c r="CS8" s="436"/>
      <c r="CT8" s="471">
        <v>0.13</v>
      </c>
      <c r="CU8" s="472"/>
      <c r="CV8" s="472"/>
      <c r="CW8" s="472"/>
      <c r="CX8" s="472"/>
      <c r="CY8" s="472"/>
      <c r="CZ8" s="472"/>
      <c r="DA8" s="473"/>
      <c r="DB8" s="471">
        <v>0.12</v>
      </c>
      <c r="DC8" s="472"/>
      <c r="DD8" s="472"/>
      <c r="DE8" s="472"/>
      <c r="DF8" s="472"/>
      <c r="DG8" s="472"/>
      <c r="DH8" s="472"/>
      <c r="DI8" s="473"/>
      <c r="DJ8" s="186"/>
      <c r="DK8" s="186"/>
      <c r="DL8" s="186"/>
      <c r="DM8" s="186"/>
      <c r="DN8" s="186"/>
      <c r="DO8" s="186"/>
    </row>
    <row r="9" spans="1:119" ht="18.75" customHeight="1" thickBot="1">
      <c r="A9" s="187"/>
      <c r="B9" s="425" t="s">
        <v>113</v>
      </c>
      <c r="C9" s="426"/>
      <c r="D9" s="426"/>
      <c r="E9" s="426"/>
      <c r="F9" s="426"/>
      <c r="G9" s="426"/>
      <c r="H9" s="426"/>
      <c r="I9" s="426"/>
      <c r="J9" s="426"/>
      <c r="K9" s="474"/>
      <c r="L9" s="475" t="s">
        <v>114</v>
      </c>
      <c r="M9" s="476"/>
      <c r="N9" s="476"/>
      <c r="O9" s="476"/>
      <c r="P9" s="476"/>
      <c r="Q9" s="477"/>
      <c r="R9" s="478">
        <v>623</v>
      </c>
      <c r="S9" s="479"/>
      <c r="T9" s="479"/>
      <c r="U9" s="479"/>
      <c r="V9" s="480"/>
      <c r="W9" s="388" t="s">
        <v>115</v>
      </c>
      <c r="X9" s="389"/>
      <c r="Y9" s="389"/>
      <c r="Z9" s="389"/>
      <c r="AA9" s="389"/>
      <c r="AB9" s="389"/>
      <c r="AC9" s="389"/>
      <c r="AD9" s="389"/>
      <c r="AE9" s="389"/>
      <c r="AF9" s="389"/>
      <c r="AG9" s="389"/>
      <c r="AH9" s="389"/>
      <c r="AI9" s="389"/>
      <c r="AJ9" s="389"/>
      <c r="AK9" s="389"/>
      <c r="AL9" s="390"/>
      <c r="AM9" s="460" t="s">
        <v>116</v>
      </c>
      <c r="AN9" s="461"/>
      <c r="AO9" s="461"/>
      <c r="AP9" s="461"/>
      <c r="AQ9" s="461"/>
      <c r="AR9" s="461"/>
      <c r="AS9" s="461"/>
      <c r="AT9" s="462"/>
      <c r="AU9" s="463" t="s">
        <v>102</v>
      </c>
      <c r="AV9" s="464"/>
      <c r="AW9" s="464"/>
      <c r="AX9" s="464"/>
      <c r="AY9" s="465" t="s">
        <v>117</v>
      </c>
      <c r="AZ9" s="466"/>
      <c r="BA9" s="466"/>
      <c r="BB9" s="466"/>
      <c r="BC9" s="466"/>
      <c r="BD9" s="466"/>
      <c r="BE9" s="466"/>
      <c r="BF9" s="466"/>
      <c r="BG9" s="466"/>
      <c r="BH9" s="466"/>
      <c r="BI9" s="466"/>
      <c r="BJ9" s="466"/>
      <c r="BK9" s="466"/>
      <c r="BL9" s="466"/>
      <c r="BM9" s="467"/>
      <c r="BN9" s="431">
        <v>18058</v>
      </c>
      <c r="BO9" s="432"/>
      <c r="BP9" s="432"/>
      <c r="BQ9" s="432"/>
      <c r="BR9" s="432"/>
      <c r="BS9" s="432"/>
      <c r="BT9" s="432"/>
      <c r="BU9" s="433"/>
      <c r="BV9" s="431">
        <v>14494</v>
      </c>
      <c r="BW9" s="432"/>
      <c r="BX9" s="432"/>
      <c r="BY9" s="432"/>
      <c r="BZ9" s="432"/>
      <c r="CA9" s="432"/>
      <c r="CB9" s="432"/>
      <c r="CC9" s="433"/>
      <c r="CD9" s="434" t="s">
        <v>118</v>
      </c>
      <c r="CE9" s="435"/>
      <c r="CF9" s="435"/>
      <c r="CG9" s="435"/>
      <c r="CH9" s="435"/>
      <c r="CI9" s="435"/>
      <c r="CJ9" s="435"/>
      <c r="CK9" s="435"/>
      <c r="CL9" s="435"/>
      <c r="CM9" s="435"/>
      <c r="CN9" s="435"/>
      <c r="CO9" s="435"/>
      <c r="CP9" s="435"/>
      <c r="CQ9" s="435"/>
      <c r="CR9" s="435"/>
      <c r="CS9" s="436"/>
      <c r="CT9" s="428">
        <v>10.6</v>
      </c>
      <c r="CU9" s="429"/>
      <c r="CV9" s="429"/>
      <c r="CW9" s="429"/>
      <c r="CX9" s="429"/>
      <c r="CY9" s="429"/>
      <c r="CZ9" s="429"/>
      <c r="DA9" s="430"/>
      <c r="DB9" s="428">
        <v>10.6</v>
      </c>
      <c r="DC9" s="429"/>
      <c r="DD9" s="429"/>
      <c r="DE9" s="429"/>
      <c r="DF9" s="429"/>
      <c r="DG9" s="429"/>
      <c r="DH9" s="429"/>
      <c r="DI9" s="430"/>
      <c r="DJ9" s="186"/>
      <c r="DK9" s="186"/>
      <c r="DL9" s="186"/>
      <c r="DM9" s="186"/>
      <c r="DN9" s="186"/>
      <c r="DO9" s="186"/>
    </row>
    <row r="10" spans="1:119" ht="18.75" customHeight="1" thickBot="1">
      <c r="A10" s="187"/>
      <c r="B10" s="425"/>
      <c r="C10" s="426"/>
      <c r="D10" s="426"/>
      <c r="E10" s="426"/>
      <c r="F10" s="426"/>
      <c r="G10" s="426"/>
      <c r="H10" s="426"/>
      <c r="I10" s="426"/>
      <c r="J10" s="426"/>
      <c r="K10" s="474"/>
      <c r="L10" s="481" t="s">
        <v>119</v>
      </c>
      <c r="M10" s="461"/>
      <c r="N10" s="461"/>
      <c r="O10" s="461"/>
      <c r="P10" s="461"/>
      <c r="Q10" s="462"/>
      <c r="R10" s="482">
        <v>660</v>
      </c>
      <c r="S10" s="483"/>
      <c r="T10" s="483"/>
      <c r="U10" s="483"/>
      <c r="V10" s="484"/>
      <c r="W10" s="419"/>
      <c r="X10" s="420"/>
      <c r="Y10" s="420"/>
      <c r="Z10" s="420"/>
      <c r="AA10" s="420"/>
      <c r="AB10" s="420"/>
      <c r="AC10" s="420"/>
      <c r="AD10" s="420"/>
      <c r="AE10" s="420"/>
      <c r="AF10" s="420"/>
      <c r="AG10" s="420"/>
      <c r="AH10" s="420"/>
      <c r="AI10" s="420"/>
      <c r="AJ10" s="420"/>
      <c r="AK10" s="420"/>
      <c r="AL10" s="423"/>
      <c r="AM10" s="460" t="s">
        <v>120</v>
      </c>
      <c r="AN10" s="461"/>
      <c r="AO10" s="461"/>
      <c r="AP10" s="461"/>
      <c r="AQ10" s="461"/>
      <c r="AR10" s="461"/>
      <c r="AS10" s="461"/>
      <c r="AT10" s="462"/>
      <c r="AU10" s="463" t="s">
        <v>121</v>
      </c>
      <c r="AV10" s="464"/>
      <c r="AW10" s="464"/>
      <c r="AX10" s="464"/>
      <c r="AY10" s="465" t="s">
        <v>122</v>
      </c>
      <c r="AZ10" s="466"/>
      <c r="BA10" s="466"/>
      <c r="BB10" s="466"/>
      <c r="BC10" s="466"/>
      <c r="BD10" s="466"/>
      <c r="BE10" s="466"/>
      <c r="BF10" s="466"/>
      <c r="BG10" s="466"/>
      <c r="BH10" s="466"/>
      <c r="BI10" s="466"/>
      <c r="BJ10" s="466"/>
      <c r="BK10" s="466"/>
      <c r="BL10" s="466"/>
      <c r="BM10" s="467"/>
      <c r="BN10" s="431">
        <v>100</v>
      </c>
      <c r="BO10" s="432"/>
      <c r="BP10" s="432"/>
      <c r="BQ10" s="432"/>
      <c r="BR10" s="432"/>
      <c r="BS10" s="432"/>
      <c r="BT10" s="432"/>
      <c r="BU10" s="433"/>
      <c r="BV10" s="431">
        <v>100</v>
      </c>
      <c r="BW10" s="432"/>
      <c r="BX10" s="432"/>
      <c r="BY10" s="432"/>
      <c r="BZ10" s="432"/>
      <c r="CA10" s="432"/>
      <c r="CB10" s="432"/>
      <c r="CC10" s="433"/>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25"/>
      <c r="C11" s="426"/>
      <c r="D11" s="426"/>
      <c r="E11" s="426"/>
      <c r="F11" s="426"/>
      <c r="G11" s="426"/>
      <c r="H11" s="426"/>
      <c r="I11" s="426"/>
      <c r="J11" s="426"/>
      <c r="K11" s="474"/>
      <c r="L11" s="485" t="s">
        <v>124</v>
      </c>
      <c r="M11" s="486"/>
      <c r="N11" s="486"/>
      <c r="O11" s="486"/>
      <c r="P11" s="486"/>
      <c r="Q11" s="487"/>
      <c r="R11" s="488" t="s">
        <v>125</v>
      </c>
      <c r="S11" s="489"/>
      <c r="T11" s="489"/>
      <c r="U11" s="489"/>
      <c r="V11" s="490"/>
      <c r="W11" s="419"/>
      <c r="X11" s="420"/>
      <c r="Y11" s="420"/>
      <c r="Z11" s="420"/>
      <c r="AA11" s="420"/>
      <c r="AB11" s="420"/>
      <c r="AC11" s="420"/>
      <c r="AD11" s="420"/>
      <c r="AE11" s="420"/>
      <c r="AF11" s="420"/>
      <c r="AG11" s="420"/>
      <c r="AH11" s="420"/>
      <c r="AI11" s="420"/>
      <c r="AJ11" s="420"/>
      <c r="AK11" s="420"/>
      <c r="AL11" s="423"/>
      <c r="AM11" s="460" t="s">
        <v>126</v>
      </c>
      <c r="AN11" s="461"/>
      <c r="AO11" s="461"/>
      <c r="AP11" s="461"/>
      <c r="AQ11" s="461"/>
      <c r="AR11" s="461"/>
      <c r="AS11" s="461"/>
      <c r="AT11" s="462"/>
      <c r="AU11" s="463" t="s">
        <v>127</v>
      </c>
      <c r="AV11" s="464"/>
      <c r="AW11" s="464"/>
      <c r="AX11" s="464"/>
      <c r="AY11" s="465" t="s">
        <v>128</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129</v>
      </c>
      <c r="CE11" s="435"/>
      <c r="CF11" s="435"/>
      <c r="CG11" s="435"/>
      <c r="CH11" s="435"/>
      <c r="CI11" s="435"/>
      <c r="CJ11" s="435"/>
      <c r="CK11" s="435"/>
      <c r="CL11" s="435"/>
      <c r="CM11" s="435"/>
      <c r="CN11" s="435"/>
      <c r="CO11" s="435"/>
      <c r="CP11" s="435"/>
      <c r="CQ11" s="435"/>
      <c r="CR11" s="435"/>
      <c r="CS11" s="436"/>
      <c r="CT11" s="471" t="s">
        <v>130</v>
      </c>
      <c r="CU11" s="472"/>
      <c r="CV11" s="472"/>
      <c r="CW11" s="472"/>
      <c r="CX11" s="472"/>
      <c r="CY11" s="472"/>
      <c r="CZ11" s="472"/>
      <c r="DA11" s="473"/>
      <c r="DB11" s="471" t="s">
        <v>130</v>
      </c>
      <c r="DC11" s="472"/>
      <c r="DD11" s="472"/>
      <c r="DE11" s="472"/>
      <c r="DF11" s="472"/>
      <c r="DG11" s="472"/>
      <c r="DH11" s="472"/>
      <c r="DI11" s="473"/>
      <c r="DJ11" s="186"/>
      <c r="DK11" s="186"/>
      <c r="DL11" s="186"/>
      <c r="DM11" s="186"/>
      <c r="DN11" s="186"/>
      <c r="DO11" s="186"/>
    </row>
    <row r="12" spans="1:119" ht="18.75" customHeight="1">
      <c r="A12" s="187"/>
      <c r="B12" s="491" t="s">
        <v>131</v>
      </c>
      <c r="C12" s="492"/>
      <c r="D12" s="492"/>
      <c r="E12" s="492"/>
      <c r="F12" s="492"/>
      <c r="G12" s="492"/>
      <c r="H12" s="492"/>
      <c r="I12" s="492"/>
      <c r="J12" s="492"/>
      <c r="K12" s="493"/>
      <c r="L12" s="500" t="s">
        <v>132</v>
      </c>
      <c r="M12" s="501"/>
      <c r="N12" s="501"/>
      <c r="O12" s="501"/>
      <c r="P12" s="501"/>
      <c r="Q12" s="502"/>
      <c r="R12" s="503">
        <v>668</v>
      </c>
      <c r="S12" s="504"/>
      <c r="T12" s="504"/>
      <c r="U12" s="504"/>
      <c r="V12" s="505"/>
      <c r="W12" s="506" t="s">
        <v>1</v>
      </c>
      <c r="X12" s="464"/>
      <c r="Y12" s="464"/>
      <c r="Z12" s="464"/>
      <c r="AA12" s="464"/>
      <c r="AB12" s="507"/>
      <c r="AC12" s="508" t="s">
        <v>133</v>
      </c>
      <c r="AD12" s="509"/>
      <c r="AE12" s="509"/>
      <c r="AF12" s="509"/>
      <c r="AG12" s="510"/>
      <c r="AH12" s="508" t="s">
        <v>134</v>
      </c>
      <c r="AI12" s="509"/>
      <c r="AJ12" s="509"/>
      <c r="AK12" s="509"/>
      <c r="AL12" s="511"/>
      <c r="AM12" s="460" t="s">
        <v>135</v>
      </c>
      <c r="AN12" s="461"/>
      <c r="AO12" s="461"/>
      <c r="AP12" s="461"/>
      <c r="AQ12" s="461"/>
      <c r="AR12" s="461"/>
      <c r="AS12" s="461"/>
      <c r="AT12" s="462"/>
      <c r="AU12" s="463" t="s">
        <v>136</v>
      </c>
      <c r="AV12" s="464"/>
      <c r="AW12" s="464"/>
      <c r="AX12" s="464"/>
      <c r="AY12" s="465" t="s">
        <v>137</v>
      </c>
      <c r="AZ12" s="466"/>
      <c r="BA12" s="466"/>
      <c r="BB12" s="466"/>
      <c r="BC12" s="466"/>
      <c r="BD12" s="466"/>
      <c r="BE12" s="466"/>
      <c r="BF12" s="466"/>
      <c r="BG12" s="466"/>
      <c r="BH12" s="466"/>
      <c r="BI12" s="466"/>
      <c r="BJ12" s="466"/>
      <c r="BK12" s="466"/>
      <c r="BL12" s="466"/>
      <c r="BM12" s="467"/>
      <c r="BN12" s="431">
        <v>0</v>
      </c>
      <c r="BO12" s="432"/>
      <c r="BP12" s="432"/>
      <c r="BQ12" s="432"/>
      <c r="BR12" s="432"/>
      <c r="BS12" s="432"/>
      <c r="BT12" s="432"/>
      <c r="BU12" s="433"/>
      <c r="BV12" s="431">
        <v>114300</v>
      </c>
      <c r="BW12" s="432"/>
      <c r="BX12" s="432"/>
      <c r="BY12" s="432"/>
      <c r="BZ12" s="432"/>
      <c r="CA12" s="432"/>
      <c r="CB12" s="432"/>
      <c r="CC12" s="433"/>
      <c r="CD12" s="434" t="s">
        <v>138</v>
      </c>
      <c r="CE12" s="435"/>
      <c r="CF12" s="435"/>
      <c r="CG12" s="435"/>
      <c r="CH12" s="435"/>
      <c r="CI12" s="435"/>
      <c r="CJ12" s="435"/>
      <c r="CK12" s="435"/>
      <c r="CL12" s="435"/>
      <c r="CM12" s="435"/>
      <c r="CN12" s="435"/>
      <c r="CO12" s="435"/>
      <c r="CP12" s="435"/>
      <c r="CQ12" s="435"/>
      <c r="CR12" s="435"/>
      <c r="CS12" s="436"/>
      <c r="CT12" s="471" t="s">
        <v>139</v>
      </c>
      <c r="CU12" s="472"/>
      <c r="CV12" s="472"/>
      <c r="CW12" s="472"/>
      <c r="CX12" s="472"/>
      <c r="CY12" s="472"/>
      <c r="CZ12" s="472"/>
      <c r="DA12" s="473"/>
      <c r="DB12" s="471" t="s">
        <v>139</v>
      </c>
      <c r="DC12" s="472"/>
      <c r="DD12" s="472"/>
      <c r="DE12" s="472"/>
      <c r="DF12" s="472"/>
      <c r="DG12" s="472"/>
      <c r="DH12" s="472"/>
      <c r="DI12" s="473"/>
      <c r="DJ12" s="186"/>
      <c r="DK12" s="186"/>
      <c r="DL12" s="186"/>
      <c r="DM12" s="186"/>
      <c r="DN12" s="186"/>
      <c r="DO12" s="186"/>
    </row>
    <row r="13" spans="1:119" ht="18.75" customHeight="1">
      <c r="A13" s="187"/>
      <c r="B13" s="494"/>
      <c r="C13" s="495"/>
      <c r="D13" s="495"/>
      <c r="E13" s="495"/>
      <c r="F13" s="495"/>
      <c r="G13" s="495"/>
      <c r="H13" s="495"/>
      <c r="I13" s="495"/>
      <c r="J13" s="495"/>
      <c r="K13" s="496"/>
      <c r="L13" s="197"/>
      <c r="M13" s="522" t="s">
        <v>140</v>
      </c>
      <c r="N13" s="523"/>
      <c r="O13" s="523"/>
      <c r="P13" s="523"/>
      <c r="Q13" s="524"/>
      <c r="R13" s="515">
        <v>663</v>
      </c>
      <c r="S13" s="516"/>
      <c r="T13" s="516"/>
      <c r="U13" s="516"/>
      <c r="V13" s="517"/>
      <c r="W13" s="447" t="s">
        <v>141</v>
      </c>
      <c r="X13" s="448"/>
      <c r="Y13" s="448"/>
      <c r="Z13" s="448"/>
      <c r="AA13" s="448"/>
      <c r="AB13" s="438"/>
      <c r="AC13" s="482">
        <v>35</v>
      </c>
      <c r="AD13" s="483"/>
      <c r="AE13" s="483"/>
      <c r="AF13" s="483"/>
      <c r="AG13" s="525"/>
      <c r="AH13" s="482">
        <v>32</v>
      </c>
      <c r="AI13" s="483"/>
      <c r="AJ13" s="483"/>
      <c r="AK13" s="483"/>
      <c r="AL13" s="484"/>
      <c r="AM13" s="460" t="s">
        <v>142</v>
      </c>
      <c r="AN13" s="461"/>
      <c r="AO13" s="461"/>
      <c r="AP13" s="461"/>
      <c r="AQ13" s="461"/>
      <c r="AR13" s="461"/>
      <c r="AS13" s="461"/>
      <c r="AT13" s="462"/>
      <c r="AU13" s="463" t="s">
        <v>106</v>
      </c>
      <c r="AV13" s="464"/>
      <c r="AW13" s="464"/>
      <c r="AX13" s="464"/>
      <c r="AY13" s="465" t="s">
        <v>143</v>
      </c>
      <c r="AZ13" s="466"/>
      <c r="BA13" s="466"/>
      <c r="BB13" s="466"/>
      <c r="BC13" s="466"/>
      <c r="BD13" s="466"/>
      <c r="BE13" s="466"/>
      <c r="BF13" s="466"/>
      <c r="BG13" s="466"/>
      <c r="BH13" s="466"/>
      <c r="BI13" s="466"/>
      <c r="BJ13" s="466"/>
      <c r="BK13" s="466"/>
      <c r="BL13" s="466"/>
      <c r="BM13" s="467"/>
      <c r="BN13" s="431">
        <v>18158</v>
      </c>
      <c r="BO13" s="432"/>
      <c r="BP13" s="432"/>
      <c r="BQ13" s="432"/>
      <c r="BR13" s="432"/>
      <c r="BS13" s="432"/>
      <c r="BT13" s="432"/>
      <c r="BU13" s="433"/>
      <c r="BV13" s="431">
        <v>-99706</v>
      </c>
      <c r="BW13" s="432"/>
      <c r="BX13" s="432"/>
      <c r="BY13" s="432"/>
      <c r="BZ13" s="432"/>
      <c r="CA13" s="432"/>
      <c r="CB13" s="432"/>
      <c r="CC13" s="433"/>
      <c r="CD13" s="434" t="s">
        <v>144</v>
      </c>
      <c r="CE13" s="435"/>
      <c r="CF13" s="435"/>
      <c r="CG13" s="435"/>
      <c r="CH13" s="435"/>
      <c r="CI13" s="435"/>
      <c r="CJ13" s="435"/>
      <c r="CK13" s="435"/>
      <c r="CL13" s="435"/>
      <c r="CM13" s="435"/>
      <c r="CN13" s="435"/>
      <c r="CO13" s="435"/>
      <c r="CP13" s="435"/>
      <c r="CQ13" s="435"/>
      <c r="CR13" s="435"/>
      <c r="CS13" s="436"/>
      <c r="CT13" s="428">
        <v>5.9</v>
      </c>
      <c r="CU13" s="429"/>
      <c r="CV13" s="429"/>
      <c r="CW13" s="429"/>
      <c r="CX13" s="429"/>
      <c r="CY13" s="429"/>
      <c r="CZ13" s="429"/>
      <c r="DA13" s="430"/>
      <c r="DB13" s="428">
        <v>5.0999999999999996</v>
      </c>
      <c r="DC13" s="429"/>
      <c r="DD13" s="429"/>
      <c r="DE13" s="429"/>
      <c r="DF13" s="429"/>
      <c r="DG13" s="429"/>
      <c r="DH13" s="429"/>
      <c r="DI13" s="430"/>
      <c r="DJ13" s="186"/>
      <c r="DK13" s="186"/>
      <c r="DL13" s="186"/>
      <c r="DM13" s="186"/>
      <c r="DN13" s="186"/>
      <c r="DO13" s="186"/>
    </row>
    <row r="14" spans="1:119" ht="18.75" customHeight="1" thickBot="1">
      <c r="A14" s="187"/>
      <c r="B14" s="494"/>
      <c r="C14" s="495"/>
      <c r="D14" s="495"/>
      <c r="E14" s="495"/>
      <c r="F14" s="495"/>
      <c r="G14" s="495"/>
      <c r="H14" s="495"/>
      <c r="I14" s="495"/>
      <c r="J14" s="495"/>
      <c r="K14" s="496"/>
      <c r="L14" s="512" t="s">
        <v>145</v>
      </c>
      <c r="M14" s="513"/>
      <c r="N14" s="513"/>
      <c r="O14" s="513"/>
      <c r="P14" s="513"/>
      <c r="Q14" s="514"/>
      <c r="R14" s="515">
        <v>702</v>
      </c>
      <c r="S14" s="516"/>
      <c r="T14" s="516"/>
      <c r="U14" s="516"/>
      <c r="V14" s="517"/>
      <c r="W14" s="421"/>
      <c r="X14" s="422"/>
      <c r="Y14" s="422"/>
      <c r="Z14" s="422"/>
      <c r="AA14" s="422"/>
      <c r="AB14" s="411"/>
      <c r="AC14" s="518">
        <v>12.6</v>
      </c>
      <c r="AD14" s="519"/>
      <c r="AE14" s="519"/>
      <c r="AF14" s="519"/>
      <c r="AG14" s="520"/>
      <c r="AH14" s="518">
        <v>9.6</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146</v>
      </c>
      <c r="CE14" s="527"/>
      <c r="CF14" s="527"/>
      <c r="CG14" s="527"/>
      <c r="CH14" s="527"/>
      <c r="CI14" s="527"/>
      <c r="CJ14" s="527"/>
      <c r="CK14" s="527"/>
      <c r="CL14" s="527"/>
      <c r="CM14" s="527"/>
      <c r="CN14" s="527"/>
      <c r="CO14" s="527"/>
      <c r="CP14" s="527"/>
      <c r="CQ14" s="527"/>
      <c r="CR14" s="527"/>
      <c r="CS14" s="528"/>
      <c r="CT14" s="529" t="s">
        <v>130</v>
      </c>
      <c r="CU14" s="530"/>
      <c r="CV14" s="530"/>
      <c r="CW14" s="530"/>
      <c r="CX14" s="530"/>
      <c r="CY14" s="530"/>
      <c r="CZ14" s="530"/>
      <c r="DA14" s="531"/>
      <c r="DB14" s="529" t="s">
        <v>130</v>
      </c>
      <c r="DC14" s="530"/>
      <c r="DD14" s="530"/>
      <c r="DE14" s="530"/>
      <c r="DF14" s="530"/>
      <c r="DG14" s="530"/>
      <c r="DH14" s="530"/>
      <c r="DI14" s="531"/>
      <c r="DJ14" s="186"/>
      <c r="DK14" s="186"/>
      <c r="DL14" s="186"/>
      <c r="DM14" s="186"/>
      <c r="DN14" s="186"/>
      <c r="DO14" s="186"/>
    </row>
    <row r="15" spans="1:119" ht="18.75" customHeight="1">
      <c r="A15" s="187"/>
      <c r="B15" s="494"/>
      <c r="C15" s="495"/>
      <c r="D15" s="495"/>
      <c r="E15" s="495"/>
      <c r="F15" s="495"/>
      <c r="G15" s="495"/>
      <c r="H15" s="495"/>
      <c r="I15" s="495"/>
      <c r="J15" s="495"/>
      <c r="K15" s="496"/>
      <c r="L15" s="197"/>
      <c r="M15" s="522" t="s">
        <v>140</v>
      </c>
      <c r="N15" s="523"/>
      <c r="O15" s="523"/>
      <c r="P15" s="523"/>
      <c r="Q15" s="524"/>
      <c r="R15" s="515">
        <v>696</v>
      </c>
      <c r="S15" s="516"/>
      <c r="T15" s="516"/>
      <c r="U15" s="516"/>
      <c r="V15" s="517"/>
      <c r="W15" s="447" t="s">
        <v>147</v>
      </c>
      <c r="X15" s="448"/>
      <c r="Y15" s="448"/>
      <c r="Z15" s="448"/>
      <c r="AA15" s="448"/>
      <c r="AB15" s="438"/>
      <c r="AC15" s="482">
        <v>63</v>
      </c>
      <c r="AD15" s="483"/>
      <c r="AE15" s="483"/>
      <c r="AF15" s="483"/>
      <c r="AG15" s="525"/>
      <c r="AH15" s="482">
        <v>84</v>
      </c>
      <c r="AI15" s="483"/>
      <c r="AJ15" s="483"/>
      <c r="AK15" s="483"/>
      <c r="AL15" s="484"/>
      <c r="AM15" s="460"/>
      <c r="AN15" s="461"/>
      <c r="AO15" s="461"/>
      <c r="AP15" s="461"/>
      <c r="AQ15" s="461"/>
      <c r="AR15" s="461"/>
      <c r="AS15" s="461"/>
      <c r="AT15" s="462"/>
      <c r="AU15" s="463"/>
      <c r="AV15" s="464"/>
      <c r="AW15" s="464"/>
      <c r="AX15" s="464"/>
      <c r="AY15" s="391" t="s">
        <v>148</v>
      </c>
      <c r="AZ15" s="392"/>
      <c r="BA15" s="392"/>
      <c r="BB15" s="392"/>
      <c r="BC15" s="392"/>
      <c r="BD15" s="392"/>
      <c r="BE15" s="392"/>
      <c r="BF15" s="392"/>
      <c r="BG15" s="392"/>
      <c r="BH15" s="392"/>
      <c r="BI15" s="392"/>
      <c r="BJ15" s="392"/>
      <c r="BK15" s="392"/>
      <c r="BL15" s="392"/>
      <c r="BM15" s="393"/>
      <c r="BN15" s="394">
        <v>110435</v>
      </c>
      <c r="BO15" s="395"/>
      <c r="BP15" s="395"/>
      <c r="BQ15" s="395"/>
      <c r="BR15" s="395"/>
      <c r="BS15" s="395"/>
      <c r="BT15" s="395"/>
      <c r="BU15" s="396"/>
      <c r="BV15" s="394">
        <v>85159</v>
      </c>
      <c r="BW15" s="395"/>
      <c r="BX15" s="395"/>
      <c r="BY15" s="395"/>
      <c r="BZ15" s="395"/>
      <c r="CA15" s="395"/>
      <c r="CB15" s="395"/>
      <c r="CC15" s="396"/>
      <c r="CD15" s="532" t="s">
        <v>149</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494"/>
      <c r="C16" s="495"/>
      <c r="D16" s="495"/>
      <c r="E16" s="495"/>
      <c r="F16" s="495"/>
      <c r="G16" s="495"/>
      <c r="H16" s="495"/>
      <c r="I16" s="495"/>
      <c r="J16" s="495"/>
      <c r="K16" s="496"/>
      <c r="L16" s="512" t="s">
        <v>150</v>
      </c>
      <c r="M16" s="543"/>
      <c r="N16" s="543"/>
      <c r="O16" s="543"/>
      <c r="P16" s="543"/>
      <c r="Q16" s="544"/>
      <c r="R16" s="535" t="s">
        <v>151</v>
      </c>
      <c r="S16" s="536"/>
      <c r="T16" s="536"/>
      <c r="U16" s="536"/>
      <c r="V16" s="537"/>
      <c r="W16" s="421"/>
      <c r="X16" s="422"/>
      <c r="Y16" s="422"/>
      <c r="Z16" s="422"/>
      <c r="AA16" s="422"/>
      <c r="AB16" s="411"/>
      <c r="AC16" s="518">
        <v>22.7</v>
      </c>
      <c r="AD16" s="519"/>
      <c r="AE16" s="519"/>
      <c r="AF16" s="519"/>
      <c r="AG16" s="520"/>
      <c r="AH16" s="518">
        <v>25.1</v>
      </c>
      <c r="AI16" s="519"/>
      <c r="AJ16" s="519"/>
      <c r="AK16" s="519"/>
      <c r="AL16" s="521"/>
      <c r="AM16" s="460"/>
      <c r="AN16" s="461"/>
      <c r="AO16" s="461"/>
      <c r="AP16" s="461"/>
      <c r="AQ16" s="461"/>
      <c r="AR16" s="461"/>
      <c r="AS16" s="461"/>
      <c r="AT16" s="462"/>
      <c r="AU16" s="463"/>
      <c r="AV16" s="464"/>
      <c r="AW16" s="464"/>
      <c r="AX16" s="464"/>
      <c r="AY16" s="465" t="s">
        <v>152</v>
      </c>
      <c r="AZ16" s="466"/>
      <c r="BA16" s="466"/>
      <c r="BB16" s="466"/>
      <c r="BC16" s="466"/>
      <c r="BD16" s="466"/>
      <c r="BE16" s="466"/>
      <c r="BF16" s="466"/>
      <c r="BG16" s="466"/>
      <c r="BH16" s="466"/>
      <c r="BI16" s="466"/>
      <c r="BJ16" s="466"/>
      <c r="BK16" s="466"/>
      <c r="BL16" s="466"/>
      <c r="BM16" s="467"/>
      <c r="BN16" s="431">
        <v>734592</v>
      </c>
      <c r="BO16" s="432"/>
      <c r="BP16" s="432"/>
      <c r="BQ16" s="432"/>
      <c r="BR16" s="432"/>
      <c r="BS16" s="432"/>
      <c r="BT16" s="432"/>
      <c r="BU16" s="433"/>
      <c r="BV16" s="431">
        <v>677074</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c r="A17" s="187"/>
      <c r="B17" s="497"/>
      <c r="C17" s="498"/>
      <c r="D17" s="498"/>
      <c r="E17" s="498"/>
      <c r="F17" s="498"/>
      <c r="G17" s="498"/>
      <c r="H17" s="498"/>
      <c r="I17" s="498"/>
      <c r="J17" s="498"/>
      <c r="K17" s="499"/>
      <c r="L17" s="202"/>
      <c r="M17" s="538" t="s">
        <v>153</v>
      </c>
      <c r="N17" s="539"/>
      <c r="O17" s="539"/>
      <c r="P17" s="539"/>
      <c r="Q17" s="540"/>
      <c r="R17" s="535" t="s">
        <v>154</v>
      </c>
      <c r="S17" s="536"/>
      <c r="T17" s="536"/>
      <c r="U17" s="536"/>
      <c r="V17" s="537"/>
      <c r="W17" s="447" t="s">
        <v>155</v>
      </c>
      <c r="X17" s="448"/>
      <c r="Y17" s="448"/>
      <c r="Z17" s="448"/>
      <c r="AA17" s="448"/>
      <c r="AB17" s="438"/>
      <c r="AC17" s="482">
        <v>179</v>
      </c>
      <c r="AD17" s="483"/>
      <c r="AE17" s="483"/>
      <c r="AF17" s="483"/>
      <c r="AG17" s="525"/>
      <c r="AH17" s="482">
        <v>218</v>
      </c>
      <c r="AI17" s="483"/>
      <c r="AJ17" s="483"/>
      <c r="AK17" s="483"/>
      <c r="AL17" s="484"/>
      <c r="AM17" s="460"/>
      <c r="AN17" s="461"/>
      <c r="AO17" s="461"/>
      <c r="AP17" s="461"/>
      <c r="AQ17" s="461"/>
      <c r="AR17" s="461"/>
      <c r="AS17" s="461"/>
      <c r="AT17" s="462"/>
      <c r="AU17" s="463"/>
      <c r="AV17" s="464"/>
      <c r="AW17" s="464"/>
      <c r="AX17" s="464"/>
      <c r="AY17" s="465" t="s">
        <v>156</v>
      </c>
      <c r="AZ17" s="466"/>
      <c r="BA17" s="466"/>
      <c r="BB17" s="466"/>
      <c r="BC17" s="466"/>
      <c r="BD17" s="466"/>
      <c r="BE17" s="466"/>
      <c r="BF17" s="466"/>
      <c r="BG17" s="466"/>
      <c r="BH17" s="466"/>
      <c r="BI17" s="466"/>
      <c r="BJ17" s="466"/>
      <c r="BK17" s="466"/>
      <c r="BL17" s="466"/>
      <c r="BM17" s="467"/>
      <c r="BN17" s="431">
        <v>133838</v>
      </c>
      <c r="BO17" s="432"/>
      <c r="BP17" s="432"/>
      <c r="BQ17" s="432"/>
      <c r="BR17" s="432"/>
      <c r="BS17" s="432"/>
      <c r="BT17" s="432"/>
      <c r="BU17" s="433"/>
      <c r="BV17" s="431">
        <v>103094</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c r="A18" s="187"/>
      <c r="B18" s="545" t="s">
        <v>157</v>
      </c>
      <c r="C18" s="474"/>
      <c r="D18" s="474"/>
      <c r="E18" s="546"/>
      <c r="F18" s="546"/>
      <c r="G18" s="546"/>
      <c r="H18" s="546"/>
      <c r="I18" s="546"/>
      <c r="J18" s="546"/>
      <c r="K18" s="546"/>
      <c r="L18" s="547">
        <v>47.7</v>
      </c>
      <c r="M18" s="547"/>
      <c r="N18" s="547"/>
      <c r="O18" s="547"/>
      <c r="P18" s="547"/>
      <c r="Q18" s="547"/>
      <c r="R18" s="548"/>
      <c r="S18" s="548"/>
      <c r="T18" s="548"/>
      <c r="U18" s="548"/>
      <c r="V18" s="549"/>
      <c r="W18" s="449"/>
      <c r="X18" s="450"/>
      <c r="Y18" s="450"/>
      <c r="Z18" s="450"/>
      <c r="AA18" s="450"/>
      <c r="AB18" s="441"/>
      <c r="AC18" s="550">
        <v>64.599999999999994</v>
      </c>
      <c r="AD18" s="551"/>
      <c r="AE18" s="551"/>
      <c r="AF18" s="551"/>
      <c r="AG18" s="552"/>
      <c r="AH18" s="550">
        <v>65.3</v>
      </c>
      <c r="AI18" s="551"/>
      <c r="AJ18" s="551"/>
      <c r="AK18" s="551"/>
      <c r="AL18" s="553"/>
      <c r="AM18" s="460"/>
      <c r="AN18" s="461"/>
      <c r="AO18" s="461"/>
      <c r="AP18" s="461"/>
      <c r="AQ18" s="461"/>
      <c r="AR18" s="461"/>
      <c r="AS18" s="461"/>
      <c r="AT18" s="462"/>
      <c r="AU18" s="463"/>
      <c r="AV18" s="464"/>
      <c r="AW18" s="464"/>
      <c r="AX18" s="464"/>
      <c r="AY18" s="465" t="s">
        <v>158</v>
      </c>
      <c r="AZ18" s="466"/>
      <c r="BA18" s="466"/>
      <c r="BB18" s="466"/>
      <c r="BC18" s="466"/>
      <c r="BD18" s="466"/>
      <c r="BE18" s="466"/>
      <c r="BF18" s="466"/>
      <c r="BG18" s="466"/>
      <c r="BH18" s="466"/>
      <c r="BI18" s="466"/>
      <c r="BJ18" s="466"/>
      <c r="BK18" s="466"/>
      <c r="BL18" s="466"/>
      <c r="BM18" s="467"/>
      <c r="BN18" s="431">
        <v>790818</v>
      </c>
      <c r="BO18" s="432"/>
      <c r="BP18" s="432"/>
      <c r="BQ18" s="432"/>
      <c r="BR18" s="432"/>
      <c r="BS18" s="432"/>
      <c r="BT18" s="432"/>
      <c r="BU18" s="433"/>
      <c r="BV18" s="431">
        <v>758107</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c r="A19" s="187"/>
      <c r="B19" s="545" t="s">
        <v>159</v>
      </c>
      <c r="C19" s="474"/>
      <c r="D19" s="474"/>
      <c r="E19" s="546"/>
      <c r="F19" s="546"/>
      <c r="G19" s="546"/>
      <c r="H19" s="546"/>
      <c r="I19" s="546"/>
      <c r="J19" s="546"/>
      <c r="K19" s="546"/>
      <c r="L19" s="554">
        <v>13</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160</v>
      </c>
      <c r="AZ19" s="466"/>
      <c r="BA19" s="466"/>
      <c r="BB19" s="466"/>
      <c r="BC19" s="466"/>
      <c r="BD19" s="466"/>
      <c r="BE19" s="466"/>
      <c r="BF19" s="466"/>
      <c r="BG19" s="466"/>
      <c r="BH19" s="466"/>
      <c r="BI19" s="466"/>
      <c r="BJ19" s="466"/>
      <c r="BK19" s="466"/>
      <c r="BL19" s="466"/>
      <c r="BM19" s="467"/>
      <c r="BN19" s="431">
        <v>1107397</v>
      </c>
      <c r="BO19" s="432"/>
      <c r="BP19" s="432"/>
      <c r="BQ19" s="432"/>
      <c r="BR19" s="432"/>
      <c r="BS19" s="432"/>
      <c r="BT19" s="432"/>
      <c r="BU19" s="433"/>
      <c r="BV19" s="431">
        <v>1051894</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c r="A20" s="187"/>
      <c r="B20" s="545" t="s">
        <v>161</v>
      </c>
      <c r="C20" s="474"/>
      <c r="D20" s="474"/>
      <c r="E20" s="546"/>
      <c r="F20" s="546"/>
      <c r="G20" s="546"/>
      <c r="H20" s="546"/>
      <c r="I20" s="546"/>
      <c r="J20" s="546"/>
      <c r="K20" s="546"/>
      <c r="L20" s="554">
        <v>307</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c r="A21" s="187"/>
      <c r="B21" s="565" t="s">
        <v>162</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c r="A22" s="187"/>
      <c r="B22" s="568" t="s">
        <v>163</v>
      </c>
      <c r="C22" s="569"/>
      <c r="D22" s="570"/>
      <c r="E22" s="443" t="s">
        <v>1</v>
      </c>
      <c r="F22" s="448"/>
      <c r="G22" s="448"/>
      <c r="H22" s="448"/>
      <c r="I22" s="448"/>
      <c r="J22" s="448"/>
      <c r="K22" s="438"/>
      <c r="L22" s="443" t="s">
        <v>164</v>
      </c>
      <c r="M22" s="448"/>
      <c r="N22" s="448"/>
      <c r="O22" s="448"/>
      <c r="P22" s="438"/>
      <c r="Q22" s="577" t="s">
        <v>165</v>
      </c>
      <c r="R22" s="578"/>
      <c r="S22" s="578"/>
      <c r="T22" s="578"/>
      <c r="U22" s="578"/>
      <c r="V22" s="579"/>
      <c r="W22" s="583" t="s">
        <v>166</v>
      </c>
      <c r="X22" s="569"/>
      <c r="Y22" s="570"/>
      <c r="Z22" s="443" t="s">
        <v>1</v>
      </c>
      <c r="AA22" s="448"/>
      <c r="AB22" s="448"/>
      <c r="AC22" s="448"/>
      <c r="AD22" s="448"/>
      <c r="AE22" s="448"/>
      <c r="AF22" s="448"/>
      <c r="AG22" s="438"/>
      <c r="AH22" s="596" t="s">
        <v>167</v>
      </c>
      <c r="AI22" s="448"/>
      <c r="AJ22" s="448"/>
      <c r="AK22" s="448"/>
      <c r="AL22" s="438"/>
      <c r="AM22" s="596" t="s">
        <v>168</v>
      </c>
      <c r="AN22" s="597"/>
      <c r="AO22" s="597"/>
      <c r="AP22" s="597"/>
      <c r="AQ22" s="597"/>
      <c r="AR22" s="598"/>
      <c r="AS22" s="577" t="s">
        <v>165</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169</v>
      </c>
      <c r="AZ23" s="392"/>
      <c r="BA23" s="392"/>
      <c r="BB23" s="392"/>
      <c r="BC23" s="392"/>
      <c r="BD23" s="392"/>
      <c r="BE23" s="392"/>
      <c r="BF23" s="392"/>
      <c r="BG23" s="392"/>
      <c r="BH23" s="392"/>
      <c r="BI23" s="392"/>
      <c r="BJ23" s="392"/>
      <c r="BK23" s="392"/>
      <c r="BL23" s="392"/>
      <c r="BM23" s="393"/>
      <c r="BN23" s="431">
        <v>1408721</v>
      </c>
      <c r="BO23" s="432"/>
      <c r="BP23" s="432"/>
      <c r="BQ23" s="432"/>
      <c r="BR23" s="432"/>
      <c r="BS23" s="432"/>
      <c r="BT23" s="432"/>
      <c r="BU23" s="433"/>
      <c r="BV23" s="431">
        <v>1305256</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c r="A24" s="187"/>
      <c r="B24" s="571"/>
      <c r="C24" s="572"/>
      <c r="D24" s="573"/>
      <c r="E24" s="481" t="s">
        <v>170</v>
      </c>
      <c r="F24" s="461"/>
      <c r="G24" s="461"/>
      <c r="H24" s="461"/>
      <c r="I24" s="461"/>
      <c r="J24" s="461"/>
      <c r="K24" s="462"/>
      <c r="L24" s="482">
        <v>1</v>
      </c>
      <c r="M24" s="483"/>
      <c r="N24" s="483"/>
      <c r="O24" s="483"/>
      <c r="P24" s="525"/>
      <c r="Q24" s="482">
        <v>5000</v>
      </c>
      <c r="R24" s="483"/>
      <c r="S24" s="483"/>
      <c r="T24" s="483"/>
      <c r="U24" s="483"/>
      <c r="V24" s="525"/>
      <c r="W24" s="584"/>
      <c r="X24" s="572"/>
      <c r="Y24" s="573"/>
      <c r="Z24" s="481" t="s">
        <v>171</v>
      </c>
      <c r="AA24" s="461"/>
      <c r="AB24" s="461"/>
      <c r="AC24" s="461"/>
      <c r="AD24" s="461"/>
      <c r="AE24" s="461"/>
      <c r="AF24" s="461"/>
      <c r="AG24" s="462"/>
      <c r="AH24" s="482">
        <v>31</v>
      </c>
      <c r="AI24" s="483"/>
      <c r="AJ24" s="483"/>
      <c r="AK24" s="483"/>
      <c r="AL24" s="525"/>
      <c r="AM24" s="482">
        <v>93558</v>
      </c>
      <c r="AN24" s="483"/>
      <c r="AO24" s="483"/>
      <c r="AP24" s="483"/>
      <c r="AQ24" s="483"/>
      <c r="AR24" s="525"/>
      <c r="AS24" s="482">
        <v>3018</v>
      </c>
      <c r="AT24" s="483"/>
      <c r="AU24" s="483"/>
      <c r="AV24" s="483"/>
      <c r="AW24" s="483"/>
      <c r="AX24" s="484"/>
      <c r="AY24" s="604" t="s">
        <v>172</v>
      </c>
      <c r="AZ24" s="605"/>
      <c r="BA24" s="605"/>
      <c r="BB24" s="605"/>
      <c r="BC24" s="605"/>
      <c r="BD24" s="605"/>
      <c r="BE24" s="605"/>
      <c r="BF24" s="605"/>
      <c r="BG24" s="605"/>
      <c r="BH24" s="605"/>
      <c r="BI24" s="605"/>
      <c r="BJ24" s="605"/>
      <c r="BK24" s="605"/>
      <c r="BL24" s="605"/>
      <c r="BM24" s="606"/>
      <c r="BN24" s="431">
        <v>1339255</v>
      </c>
      <c r="BO24" s="432"/>
      <c r="BP24" s="432"/>
      <c r="BQ24" s="432"/>
      <c r="BR24" s="432"/>
      <c r="BS24" s="432"/>
      <c r="BT24" s="432"/>
      <c r="BU24" s="433"/>
      <c r="BV24" s="431">
        <v>1274594</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c r="A25" s="187"/>
      <c r="B25" s="571"/>
      <c r="C25" s="572"/>
      <c r="D25" s="573"/>
      <c r="E25" s="481" t="s">
        <v>173</v>
      </c>
      <c r="F25" s="461"/>
      <c r="G25" s="461"/>
      <c r="H25" s="461"/>
      <c r="I25" s="461"/>
      <c r="J25" s="461"/>
      <c r="K25" s="462"/>
      <c r="L25" s="482">
        <v>1</v>
      </c>
      <c r="M25" s="483"/>
      <c r="N25" s="483"/>
      <c r="O25" s="483"/>
      <c r="P25" s="525"/>
      <c r="Q25" s="482">
        <v>4600</v>
      </c>
      <c r="R25" s="483"/>
      <c r="S25" s="483"/>
      <c r="T25" s="483"/>
      <c r="U25" s="483"/>
      <c r="V25" s="525"/>
      <c r="W25" s="584"/>
      <c r="X25" s="572"/>
      <c r="Y25" s="573"/>
      <c r="Z25" s="481" t="s">
        <v>174</v>
      </c>
      <c r="AA25" s="461"/>
      <c r="AB25" s="461"/>
      <c r="AC25" s="461"/>
      <c r="AD25" s="461"/>
      <c r="AE25" s="461"/>
      <c r="AF25" s="461"/>
      <c r="AG25" s="462"/>
      <c r="AH25" s="482" t="s">
        <v>139</v>
      </c>
      <c r="AI25" s="483"/>
      <c r="AJ25" s="483"/>
      <c r="AK25" s="483"/>
      <c r="AL25" s="525"/>
      <c r="AM25" s="482" t="s">
        <v>175</v>
      </c>
      <c r="AN25" s="483"/>
      <c r="AO25" s="483"/>
      <c r="AP25" s="483"/>
      <c r="AQ25" s="483"/>
      <c r="AR25" s="525"/>
      <c r="AS25" s="482" t="s">
        <v>139</v>
      </c>
      <c r="AT25" s="483"/>
      <c r="AU25" s="483"/>
      <c r="AV25" s="483"/>
      <c r="AW25" s="483"/>
      <c r="AX25" s="484"/>
      <c r="AY25" s="391" t="s">
        <v>176</v>
      </c>
      <c r="AZ25" s="392"/>
      <c r="BA25" s="392"/>
      <c r="BB25" s="392"/>
      <c r="BC25" s="392"/>
      <c r="BD25" s="392"/>
      <c r="BE25" s="392"/>
      <c r="BF25" s="392"/>
      <c r="BG25" s="392"/>
      <c r="BH25" s="392"/>
      <c r="BI25" s="392"/>
      <c r="BJ25" s="392"/>
      <c r="BK25" s="392"/>
      <c r="BL25" s="392"/>
      <c r="BM25" s="393"/>
      <c r="BN25" s="394">
        <v>13656</v>
      </c>
      <c r="BO25" s="395"/>
      <c r="BP25" s="395"/>
      <c r="BQ25" s="395"/>
      <c r="BR25" s="395"/>
      <c r="BS25" s="395"/>
      <c r="BT25" s="395"/>
      <c r="BU25" s="396"/>
      <c r="BV25" s="394" t="s">
        <v>175</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c r="A26" s="187"/>
      <c r="B26" s="571"/>
      <c r="C26" s="572"/>
      <c r="D26" s="573"/>
      <c r="E26" s="481" t="s">
        <v>177</v>
      </c>
      <c r="F26" s="461"/>
      <c r="G26" s="461"/>
      <c r="H26" s="461"/>
      <c r="I26" s="461"/>
      <c r="J26" s="461"/>
      <c r="K26" s="462"/>
      <c r="L26" s="482">
        <v>1</v>
      </c>
      <c r="M26" s="483"/>
      <c r="N26" s="483"/>
      <c r="O26" s="483"/>
      <c r="P26" s="525"/>
      <c r="Q26" s="482">
        <v>4200</v>
      </c>
      <c r="R26" s="483"/>
      <c r="S26" s="483"/>
      <c r="T26" s="483"/>
      <c r="U26" s="483"/>
      <c r="V26" s="525"/>
      <c r="W26" s="584"/>
      <c r="X26" s="572"/>
      <c r="Y26" s="573"/>
      <c r="Z26" s="481" t="s">
        <v>178</v>
      </c>
      <c r="AA26" s="594"/>
      <c r="AB26" s="594"/>
      <c r="AC26" s="594"/>
      <c r="AD26" s="594"/>
      <c r="AE26" s="594"/>
      <c r="AF26" s="594"/>
      <c r="AG26" s="595"/>
      <c r="AH26" s="482">
        <v>3</v>
      </c>
      <c r="AI26" s="483"/>
      <c r="AJ26" s="483"/>
      <c r="AK26" s="483"/>
      <c r="AL26" s="525"/>
      <c r="AM26" s="482">
        <v>8034</v>
      </c>
      <c r="AN26" s="483"/>
      <c r="AO26" s="483"/>
      <c r="AP26" s="483"/>
      <c r="AQ26" s="483"/>
      <c r="AR26" s="525"/>
      <c r="AS26" s="482">
        <v>2678</v>
      </c>
      <c r="AT26" s="483"/>
      <c r="AU26" s="483"/>
      <c r="AV26" s="483"/>
      <c r="AW26" s="483"/>
      <c r="AX26" s="484"/>
      <c r="AY26" s="434" t="s">
        <v>179</v>
      </c>
      <c r="AZ26" s="435"/>
      <c r="BA26" s="435"/>
      <c r="BB26" s="435"/>
      <c r="BC26" s="435"/>
      <c r="BD26" s="435"/>
      <c r="BE26" s="435"/>
      <c r="BF26" s="435"/>
      <c r="BG26" s="435"/>
      <c r="BH26" s="435"/>
      <c r="BI26" s="435"/>
      <c r="BJ26" s="435"/>
      <c r="BK26" s="435"/>
      <c r="BL26" s="435"/>
      <c r="BM26" s="436"/>
      <c r="BN26" s="431" t="s">
        <v>130</v>
      </c>
      <c r="BO26" s="432"/>
      <c r="BP26" s="432"/>
      <c r="BQ26" s="432"/>
      <c r="BR26" s="432"/>
      <c r="BS26" s="432"/>
      <c r="BT26" s="432"/>
      <c r="BU26" s="433"/>
      <c r="BV26" s="431" t="s">
        <v>139</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c r="A27" s="187"/>
      <c r="B27" s="571"/>
      <c r="C27" s="572"/>
      <c r="D27" s="573"/>
      <c r="E27" s="481" t="s">
        <v>180</v>
      </c>
      <c r="F27" s="461"/>
      <c r="G27" s="461"/>
      <c r="H27" s="461"/>
      <c r="I27" s="461"/>
      <c r="J27" s="461"/>
      <c r="K27" s="462"/>
      <c r="L27" s="482">
        <v>1</v>
      </c>
      <c r="M27" s="483"/>
      <c r="N27" s="483"/>
      <c r="O27" s="483"/>
      <c r="P27" s="525"/>
      <c r="Q27" s="482">
        <v>2400</v>
      </c>
      <c r="R27" s="483"/>
      <c r="S27" s="483"/>
      <c r="T27" s="483"/>
      <c r="U27" s="483"/>
      <c r="V27" s="525"/>
      <c r="W27" s="584"/>
      <c r="X27" s="572"/>
      <c r="Y27" s="573"/>
      <c r="Z27" s="481" t="s">
        <v>181</v>
      </c>
      <c r="AA27" s="461"/>
      <c r="AB27" s="461"/>
      <c r="AC27" s="461"/>
      <c r="AD27" s="461"/>
      <c r="AE27" s="461"/>
      <c r="AF27" s="461"/>
      <c r="AG27" s="462"/>
      <c r="AH27" s="482">
        <v>6</v>
      </c>
      <c r="AI27" s="483"/>
      <c r="AJ27" s="483"/>
      <c r="AK27" s="483"/>
      <c r="AL27" s="525"/>
      <c r="AM27" s="482">
        <v>18816</v>
      </c>
      <c r="AN27" s="483"/>
      <c r="AO27" s="483"/>
      <c r="AP27" s="483"/>
      <c r="AQ27" s="483"/>
      <c r="AR27" s="525"/>
      <c r="AS27" s="482">
        <v>3136</v>
      </c>
      <c r="AT27" s="483"/>
      <c r="AU27" s="483"/>
      <c r="AV27" s="483"/>
      <c r="AW27" s="483"/>
      <c r="AX27" s="484"/>
      <c r="AY27" s="526" t="s">
        <v>182</v>
      </c>
      <c r="AZ27" s="527"/>
      <c r="BA27" s="527"/>
      <c r="BB27" s="527"/>
      <c r="BC27" s="527"/>
      <c r="BD27" s="527"/>
      <c r="BE27" s="527"/>
      <c r="BF27" s="527"/>
      <c r="BG27" s="527"/>
      <c r="BH27" s="527"/>
      <c r="BI27" s="527"/>
      <c r="BJ27" s="527"/>
      <c r="BK27" s="527"/>
      <c r="BL27" s="527"/>
      <c r="BM27" s="528"/>
      <c r="BN27" s="607">
        <v>11973</v>
      </c>
      <c r="BO27" s="608"/>
      <c r="BP27" s="608"/>
      <c r="BQ27" s="608"/>
      <c r="BR27" s="608"/>
      <c r="BS27" s="608"/>
      <c r="BT27" s="608"/>
      <c r="BU27" s="609"/>
      <c r="BV27" s="607">
        <v>11973</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c r="A28" s="187"/>
      <c r="B28" s="571"/>
      <c r="C28" s="572"/>
      <c r="D28" s="573"/>
      <c r="E28" s="481" t="s">
        <v>183</v>
      </c>
      <c r="F28" s="461"/>
      <c r="G28" s="461"/>
      <c r="H28" s="461"/>
      <c r="I28" s="461"/>
      <c r="J28" s="461"/>
      <c r="K28" s="462"/>
      <c r="L28" s="482">
        <v>1</v>
      </c>
      <c r="M28" s="483"/>
      <c r="N28" s="483"/>
      <c r="O28" s="483"/>
      <c r="P28" s="525"/>
      <c r="Q28" s="482">
        <v>1800</v>
      </c>
      <c r="R28" s="483"/>
      <c r="S28" s="483"/>
      <c r="T28" s="483"/>
      <c r="U28" s="483"/>
      <c r="V28" s="525"/>
      <c r="W28" s="584"/>
      <c r="X28" s="572"/>
      <c r="Y28" s="573"/>
      <c r="Z28" s="481" t="s">
        <v>184</v>
      </c>
      <c r="AA28" s="461"/>
      <c r="AB28" s="461"/>
      <c r="AC28" s="461"/>
      <c r="AD28" s="461"/>
      <c r="AE28" s="461"/>
      <c r="AF28" s="461"/>
      <c r="AG28" s="462"/>
      <c r="AH28" s="482" t="s">
        <v>175</v>
      </c>
      <c r="AI28" s="483"/>
      <c r="AJ28" s="483"/>
      <c r="AK28" s="483"/>
      <c r="AL28" s="525"/>
      <c r="AM28" s="482" t="s">
        <v>175</v>
      </c>
      <c r="AN28" s="483"/>
      <c r="AO28" s="483"/>
      <c r="AP28" s="483"/>
      <c r="AQ28" s="483"/>
      <c r="AR28" s="525"/>
      <c r="AS28" s="482" t="s">
        <v>139</v>
      </c>
      <c r="AT28" s="483"/>
      <c r="AU28" s="483"/>
      <c r="AV28" s="483"/>
      <c r="AW28" s="483"/>
      <c r="AX28" s="484"/>
      <c r="AY28" s="610" t="s">
        <v>185</v>
      </c>
      <c r="AZ28" s="611"/>
      <c r="BA28" s="611"/>
      <c r="BB28" s="612"/>
      <c r="BC28" s="391" t="s">
        <v>48</v>
      </c>
      <c r="BD28" s="392"/>
      <c r="BE28" s="392"/>
      <c r="BF28" s="392"/>
      <c r="BG28" s="392"/>
      <c r="BH28" s="392"/>
      <c r="BI28" s="392"/>
      <c r="BJ28" s="392"/>
      <c r="BK28" s="392"/>
      <c r="BL28" s="392"/>
      <c r="BM28" s="393"/>
      <c r="BN28" s="394">
        <v>506538</v>
      </c>
      <c r="BO28" s="395"/>
      <c r="BP28" s="395"/>
      <c r="BQ28" s="395"/>
      <c r="BR28" s="395"/>
      <c r="BS28" s="395"/>
      <c r="BT28" s="395"/>
      <c r="BU28" s="396"/>
      <c r="BV28" s="394">
        <v>506438</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c r="A29" s="187"/>
      <c r="B29" s="571"/>
      <c r="C29" s="572"/>
      <c r="D29" s="573"/>
      <c r="E29" s="481" t="s">
        <v>186</v>
      </c>
      <c r="F29" s="461"/>
      <c r="G29" s="461"/>
      <c r="H29" s="461"/>
      <c r="I29" s="461"/>
      <c r="J29" s="461"/>
      <c r="K29" s="462"/>
      <c r="L29" s="482">
        <v>4</v>
      </c>
      <c r="M29" s="483"/>
      <c r="N29" s="483"/>
      <c r="O29" s="483"/>
      <c r="P29" s="525"/>
      <c r="Q29" s="482">
        <v>1700</v>
      </c>
      <c r="R29" s="483"/>
      <c r="S29" s="483"/>
      <c r="T29" s="483"/>
      <c r="U29" s="483"/>
      <c r="V29" s="525"/>
      <c r="W29" s="585"/>
      <c r="X29" s="586"/>
      <c r="Y29" s="587"/>
      <c r="Z29" s="481" t="s">
        <v>187</v>
      </c>
      <c r="AA29" s="461"/>
      <c r="AB29" s="461"/>
      <c r="AC29" s="461"/>
      <c r="AD29" s="461"/>
      <c r="AE29" s="461"/>
      <c r="AF29" s="461"/>
      <c r="AG29" s="462"/>
      <c r="AH29" s="482">
        <v>37</v>
      </c>
      <c r="AI29" s="483"/>
      <c r="AJ29" s="483"/>
      <c r="AK29" s="483"/>
      <c r="AL29" s="525"/>
      <c r="AM29" s="482">
        <v>112374</v>
      </c>
      <c r="AN29" s="483"/>
      <c r="AO29" s="483"/>
      <c r="AP29" s="483"/>
      <c r="AQ29" s="483"/>
      <c r="AR29" s="525"/>
      <c r="AS29" s="482">
        <v>3037</v>
      </c>
      <c r="AT29" s="483"/>
      <c r="AU29" s="483"/>
      <c r="AV29" s="483"/>
      <c r="AW29" s="483"/>
      <c r="AX29" s="484"/>
      <c r="AY29" s="613"/>
      <c r="AZ29" s="614"/>
      <c r="BA29" s="614"/>
      <c r="BB29" s="615"/>
      <c r="BC29" s="465" t="s">
        <v>188</v>
      </c>
      <c r="BD29" s="466"/>
      <c r="BE29" s="466"/>
      <c r="BF29" s="466"/>
      <c r="BG29" s="466"/>
      <c r="BH29" s="466"/>
      <c r="BI29" s="466"/>
      <c r="BJ29" s="466"/>
      <c r="BK29" s="466"/>
      <c r="BL29" s="466"/>
      <c r="BM29" s="467"/>
      <c r="BN29" s="431">
        <v>1270</v>
      </c>
      <c r="BO29" s="432"/>
      <c r="BP29" s="432"/>
      <c r="BQ29" s="432"/>
      <c r="BR29" s="432"/>
      <c r="BS29" s="432"/>
      <c r="BT29" s="432"/>
      <c r="BU29" s="433"/>
      <c r="BV29" s="431">
        <v>1260</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189</v>
      </c>
      <c r="X30" s="592"/>
      <c r="Y30" s="592"/>
      <c r="Z30" s="592"/>
      <c r="AA30" s="592"/>
      <c r="AB30" s="592"/>
      <c r="AC30" s="592"/>
      <c r="AD30" s="592"/>
      <c r="AE30" s="592"/>
      <c r="AF30" s="592"/>
      <c r="AG30" s="593"/>
      <c r="AH30" s="550">
        <v>96.3</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323686</v>
      </c>
      <c r="BO30" s="608"/>
      <c r="BP30" s="608"/>
      <c r="BQ30" s="608"/>
      <c r="BR30" s="608"/>
      <c r="BS30" s="608"/>
      <c r="BT30" s="608"/>
      <c r="BU30" s="609"/>
      <c r="BV30" s="607">
        <v>308883</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55" t="s">
        <v>196</v>
      </c>
      <c r="D33" s="455"/>
      <c r="E33" s="420" t="s">
        <v>197</v>
      </c>
      <c r="F33" s="420"/>
      <c r="G33" s="420"/>
      <c r="H33" s="420"/>
      <c r="I33" s="420"/>
      <c r="J33" s="420"/>
      <c r="K33" s="420"/>
      <c r="L33" s="420"/>
      <c r="M33" s="420"/>
      <c r="N33" s="420"/>
      <c r="O33" s="420"/>
      <c r="P33" s="420"/>
      <c r="Q33" s="420"/>
      <c r="R33" s="420"/>
      <c r="S33" s="420"/>
      <c r="T33" s="216"/>
      <c r="U33" s="455" t="s">
        <v>198</v>
      </c>
      <c r="V33" s="455"/>
      <c r="W33" s="420" t="s">
        <v>199</v>
      </c>
      <c r="X33" s="420"/>
      <c r="Y33" s="420"/>
      <c r="Z33" s="420"/>
      <c r="AA33" s="420"/>
      <c r="AB33" s="420"/>
      <c r="AC33" s="420"/>
      <c r="AD33" s="420"/>
      <c r="AE33" s="420"/>
      <c r="AF33" s="420"/>
      <c r="AG33" s="420"/>
      <c r="AH33" s="420"/>
      <c r="AI33" s="420"/>
      <c r="AJ33" s="420"/>
      <c r="AK33" s="420"/>
      <c r="AL33" s="216"/>
      <c r="AM33" s="455" t="s">
        <v>196</v>
      </c>
      <c r="AN33" s="455"/>
      <c r="AO33" s="420" t="s">
        <v>197</v>
      </c>
      <c r="AP33" s="420"/>
      <c r="AQ33" s="420"/>
      <c r="AR33" s="420"/>
      <c r="AS33" s="420"/>
      <c r="AT33" s="420"/>
      <c r="AU33" s="420"/>
      <c r="AV33" s="420"/>
      <c r="AW33" s="420"/>
      <c r="AX33" s="420"/>
      <c r="AY33" s="420"/>
      <c r="AZ33" s="420"/>
      <c r="BA33" s="420"/>
      <c r="BB33" s="420"/>
      <c r="BC33" s="420"/>
      <c r="BD33" s="217"/>
      <c r="BE33" s="420" t="s">
        <v>200</v>
      </c>
      <c r="BF33" s="420"/>
      <c r="BG33" s="420" t="s">
        <v>201</v>
      </c>
      <c r="BH33" s="420"/>
      <c r="BI33" s="420"/>
      <c r="BJ33" s="420"/>
      <c r="BK33" s="420"/>
      <c r="BL33" s="420"/>
      <c r="BM33" s="420"/>
      <c r="BN33" s="420"/>
      <c r="BO33" s="420"/>
      <c r="BP33" s="420"/>
      <c r="BQ33" s="420"/>
      <c r="BR33" s="420"/>
      <c r="BS33" s="420"/>
      <c r="BT33" s="420"/>
      <c r="BU33" s="420"/>
      <c r="BV33" s="217"/>
      <c r="BW33" s="455" t="s">
        <v>200</v>
      </c>
      <c r="BX33" s="455"/>
      <c r="BY33" s="420" t="s">
        <v>202</v>
      </c>
      <c r="BZ33" s="420"/>
      <c r="CA33" s="420"/>
      <c r="CB33" s="420"/>
      <c r="CC33" s="420"/>
      <c r="CD33" s="420"/>
      <c r="CE33" s="420"/>
      <c r="CF33" s="420"/>
      <c r="CG33" s="420"/>
      <c r="CH33" s="420"/>
      <c r="CI33" s="420"/>
      <c r="CJ33" s="420"/>
      <c r="CK33" s="420"/>
      <c r="CL33" s="420"/>
      <c r="CM33" s="420"/>
      <c r="CN33" s="216"/>
      <c r="CO33" s="455" t="s">
        <v>196</v>
      </c>
      <c r="CP33" s="455"/>
      <c r="CQ33" s="420" t="s">
        <v>203</v>
      </c>
      <c r="CR33" s="420"/>
      <c r="CS33" s="420"/>
      <c r="CT33" s="420"/>
      <c r="CU33" s="420"/>
      <c r="CV33" s="420"/>
      <c r="CW33" s="420"/>
      <c r="CX33" s="420"/>
      <c r="CY33" s="420"/>
      <c r="CZ33" s="420"/>
      <c r="DA33" s="420"/>
      <c r="DB33" s="420"/>
      <c r="DC33" s="420"/>
      <c r="DD33" s="420"/>
      <c r="DE33" s="420"/>
      <c r="DF33" s="216"/>
      <c r="DG33" s="619" t="s">
        <v>204</v>
      </c>
      <c r="DH33" s="619"/>
      <c r="DI33" s="218"/>
      <c r="DJ33" s="186"/>
      <c r="DK33" s="186"/>
      <c r="DL33" s="186"/>
      <c r="DM33" s="186"/>
      <c r="DN33" s="186"/>
      <c r="DO33" s="186"/>
    </row>
    <row r="34" spans="1:119" ht="32.25" customHeight="1">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2</v>
      </c>
      <c r="V34" s="620"/>
      <c r="W34" s="621" t="str">
        <f>IF('各会計、関係団体の財政状況及び健全化判断比率'!B28="","",'各会計、関係団体の財政状況及び健全化判断比率'!B28)</f>
        <v>国民健康保険（事業勘定）</v>
      </c>
      <c r="X34" s="621"/>
      <c r="Y34" s="621"/>
      <c r="Z34" s="621"/>
      <c r="AA34" s="621"/>
      <c r="AB34" s="621"/>
      <c r="AC34" s="621"/>
      <c r="AD34" s="621"/>
      <c r="AE34" s="621"/>
      <c r="AF34" s="621"/>
      <c r="AG34" s="621"/>
      <c r="AH34" s="621"/>
      <c r="AI34" s="621"/>
      <c r="AJ34" s="621"/>
      <c r="AK34" s="621"/>
      <c r="AL34" s="214"/>
      <c r="AM34" s="620" t="str">
        <f>IF(AO34="","",MAX(C34:D43,U34:V43)+1)</f>
        <v/>
      </c>
      <c r="AN34" s="620"/>
      <c r="AO34" s="621"/>
      <c r="AP34" s="621"/>
      <c r="AQ34" s="621"/>
      <c r="AR34" s="621"/>
      <c r="AS34" s="621"/>
      <c r="AT34" s="621"/>
      <c r="AU34" s="621"/>
      <c r="AV34" s="621"/>
      <c r="AW34" s="621"/>
      <c r="AX34" s="621"/>
      <c r="AY34" s="621"/>
      <c r="AZ34" s="621"/>
      <c r="BA34" s="621"/>
      <c r="BB34" s="621"/>
      <c r="BC34" s="621"/>
      <c r="BD34" s="214"/>
      <c r="BE34" s="620">
        <f>IF(BG34="","",MAX(C34:D43,U34:V43,AM34:AN43)+1)</f>
        <v>6</v>
      </c>
      <c r="BF34" s="620"/>
      <c r="BG34" s="621" t="str">
        <f>IF('各会計、関係団体の財政状況及び健全化判断比率'!B32="","",'各会計、関係団体の財政状況及び健全化判断比率'!B32)</f>
        <v>簡易水道事業特別会計</v>
      </c>
      <c r="BH34" s="621"/>
      <c r="BI34" s="621"/>
      <c r="BJ34" s="621"/>
      <c r="BK34" s="621"/>
      <c r="BL34" s="621"/>
      <c r="BM34" s="621"/>
      <c r="BN34" s="621"/>
      <c r="BO34" s="621"/>
      <c r="BP34" s="621"/>
      <c r="BQ34" s="621"/>
      <c r="BR34" s="621"/>
      <c r="BS34" s="621"/>
      <c r="BT34" s="621"/>
      <c r="BU34" s="621"/>
      <c r="BV34" s="214"/>
      <c r="BW34" s="620">
        <f>IF(BY34="","",MAX(C34:D43,U34:V43,AM34:AN43,BE34:BF43)+1)</f>
        <v>8</v>
      </c>
      <c r="BX34" s="620"/>
      <c r="BY34" s="621" t="str">
        <f>IF('各会計、関係団体の財政状況及び健全化判断比率'!B68="","",'各会計、関係団体の財政状況及び健全化判断比率'!B68)</f>
        <v>奈良県市町村総合事務組合</v>
      </c>
      <c r="BZ34" s="621"/>
      <c r="CA34" s="621"/>
      <c r="CB34" s="621"/>
      <c r="CC34" s="621"/>
      <c r="CD34" s="621"/>
      <c r="CE34" s="621"/>
      <c r="CF34" s="621"/>
      <c r="CG34" s="621"/>
      <c r="CH34" s="621"/>
      <c r="CI34" s="621"/>
      <c r="CJ34" s="621"/>
      <c r="CK34" s="621"/>
      <c r="CL34" s="621"/>
      <c r="CM34" s="621"/>
      <c r="CN34" s="214"/>
      <c r="CO34" s="620">
        <f>IF(CQ34="","",MAX(C34:D43,U34:V43,AM34:AN43,BE34:BF43,BW34:BX43)+1)</f>
        <v>15</v>
      </c>
      <c r="CP34" s="620"/>
      <c r="CQ34" s="621" t="str">
        <f>IF('各会計、関係団体の財政状況及び健全化判断比率'!BS7="","",'各会計、関係団体の財政状況及び健全化判断比率'!BS7)</f>
        <v>株式会社　黒滝森物語村</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c r="A35" s="187"/>
      <c r="B35" s="213"/>
      <c r="C35" s="620" t="str">
        <f>IF(E35="","",C34+1)</f>
        <v/>
      </c>
      <c r="D35" s="620"/>
      <c r="E35" s="621" t="str">
        <f>IF('各会計、関係団体の財政状況及び健全化判断比率'!B8="","",'各会計、関係団体の財政状況及び健全化判断比率'!B8)</f>
        <v/>
      </c>
      <c r="F35" s="621"/>
      <c r="G35" s="621"/>
      <c r="H35" s="621"/>
      <c r="I35" s="621"/>
      <c r="J35" s="621"/>
      <c r="K35" s="621"/>
      <c r="L35" s="621"/>
      <c r="M35" s="621"/>
      <c r="N35" s="621"/>
      <c r="O35" s="621"/>
      <c r="P35" s="621"/>
      <c r="Q35" s="621"/>
      <c r="R35" s="621"/>
      <c r="S35" s="621"/>
      <c r="T35" s="214"/>
      <c r="U35" s="620">
        <f>IF(W35="","",U34+1)</f>
        <v>3</v>
      </c>
      <c r="V35" s="620"/>
      <c r="W35" s="621" t="str">
        <f>IF('各会計、関係団体の財政状況及び健全化判断比率'!B29="","",'各会計、関係団体の財政状況及び健全化判断比率'!B29)</f>
        <v>国民健康保険（診療施設勘定）</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f t="shared" ref="BE35:BE43" si="1">IF(BG35="","",BE34+1)</f>
        <v>7</v>
      </c>
      <c r="BF35" s="620"/>
      <c r="BG35" s="621" t="str">
        <f>IF('各会計、関係団体の財政状況及び健全化判断比率'!B33="","",'各会計、関係団体の財政状況及び健全化判断比率'!B33)</f>
        <v>下水道事業特別会計</v>
      </c>
      <c r="BH35" s="621"/>
      <c r="BI35" s="621"/>
      <c r="BJ35" s="621"/>
      <c r="BK35" s="621"/>
      <c r="BL35" s="621"/>
      <c r="BM35" s="621"/>
      <c r="BN35" s="621"/>
      <c r="BO35" s="621"/>
      <c r="BP35" s="621"/>
      <c r="BQ35" s="621"/>
      <c r="BR35" s="621"/>
      <c r="BS35" s="621"/>
      <c r="BT35" s="621"/>
      <c r="BU35" s="621"/>
      <c r="BV35" s="214"/>
      <c r="BW35" s="620">
        <f t="shared" ref="BW35:BW43" si="2">IF(BY35="","",BW34+1)</f>
        <v>9</v>
      </c>
      <c r="BX35" s="620"/>
      <c r="BY35" s="621" t="str">
        <f>IF('各会計、関係団体の財政状況及び健全化判断比率'!B69="","",'各会計、関係団体の財政状況及び健全化判断比率'!B69)</f>
        <v>南和広域衛生組合</v>
      </c>
      <c r="BZ35" s="621"/>
      <c r="CA35" s="621"/>
      <c r="CB35" s="621"/>
      <c r="CC35" s="621"/>
      <c r="CD35" s="621"/>
      <c r="CE35" s="621"/>
      <c r="CF35" s="621"/>
      <c r="CG35" s="621"/>
      <c r="CH35" s="621"/>
      <c r="CI35" s="621"/>
      <c r="CJ35" s="621"/>
      <c r="CK35" s="621"/>
      <c r="CL35" s="621"/>
      <c r="CM35" s="621"/>
      <c r="CN35" s="214"/>
      <c r="CO35" s="620" t="str">
        <f t="shared" ref="CO35:CO43" si="3">IF(CQ35="","",CO34+1)</f>
        <v/>
      </c>
      <c r="CP35" s="620"/>
      <c r="CQ35" s="621" t="str">
        <f>IF('各会計、関係団体の財政状況及び健全化判断比率'!BS8="","",'各会計、関係団体の財政状況及び健全化判断比率'!BS8)</f>
        <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4</v>
      </c>
      <c r="V36" s="620"/>
      <c r="W36" s="621" t="str">
        <f>IF('各会計、関係団体の財政状況及び健全化判断比率'!B30="","",'各会計、関係団体の財政状況及び健全化判断比率'!B30)</f>
        <v>介護保険事業</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10</v>
      </c>
      <c r="BX36" s="620"/>
      <c r="BY36" s="621" t="str">
        <f>IF('各会計、関係団体の財政状況及び健全化判断比率'!B70="","",'各会計、関係団体の財政状況及び健全化判断比率'!B70)</f>
        <v>奈良広域水質検査センター組合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f t="shared" si="4"/>
        <v>5</v>
      </c>
      <c r="V37" s="620"/>
      <c r="W37" s="621" t="str">
        <f>IF('各会計、関係団体の財政状況及び健全化判断比率'!B31="","",'各会計、関係団体の財政状況及び健全化判断比率'!B31)</f>
        <v>後期高齢者医療事業</v>
      </c>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11</v>
      </c>
      <c r="BX37" s="620"/>
      <c r="BY37" s="621" t="str">
        <f>IF('各会計、関係団体の財政状況及び健全化判断比率'!B71="","",'各会計、関係団体の財政状況及び健全化判断比率'!B71)</f>
        <v>奈良県後期高齢者医療広域連合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12</v>
      </c>
      <c r="BX38" s="620"/>
      <c r="BY38" s="621" t="str">
        <f>IF('各会計、関係団体の財政状況及び健全化判断比率'!B72="","",'各会計、関係団体の財政状況及び健全化判断比率'!B72)</f>
        <v>奈良県広域消防組合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13</v>
      </c>
      <c r="BX39" s="620"/>
      <c r="BY39" s="621" t="str">
        <f>IF('各会計、関係団体の財政状況及び健全化判断比率'!B73="","",'各会計、関係団体の財政状況及び健全化判断比率'!B73)</f>
        <v>さくら広域環境衛生組合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14</v>
      </c>
      <c r="BX40" s="620"/>
      <c r="BY40" s="621" t="str">
        <f>IF('各会計、関係団体の財政状況及び健全化判断比率'!B74="","",'各会計、関係団体の財政状況及び健全化判断比率'!B74)</f>
        <v>南和広域医療企業団</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209</v>
      </c>
    </row>
    <row r="50" spans="5:5">
      <c r="E50" s="188" t="s">
        <v>210</v>
      </c>
    </row>
    <row r="51" spans="5:5">
      <c r="E51" s="188" t="s">
        <v>211</v>
      </c>
    </row>
    <row r="52" spans="5:5">
      <c r="E52" s="188" t="s">
        <v>212</v>
      </c>
    </row>
    <row r="53" spans="5:5"/>
    <row r="54" spans="5:5"/>
    <row r="55" spans="5:5"/>
    <row r="56" spans="5:5"/>
  </sheetData>
  <sheetProtection algorithmName="SHA-512" hashValue="xC+hSF7Y6QsXv9nucpJps6sE7/AfZzZ2mA33po9KdDTKA1YEyfS0xSVhX8KEJ8WdbU+r4qbttytEjJNuZ816bA==" saltValue="t9xhfCe77N7S/NFCxoljn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c r="A34" s="22"/>
      <c r="B34" s="31"/>
      <c r="C34" s="1212" t="s">
        <v>559</v>
      </c>
      <c r="D34" s="1212"/>
      <c r="E34" s="1213"/>
      <c r="F34" s="32">
        <v>10.63</v>
      </c>
      <c r="G34" s="33">
        <v>6.73</v>
      </c>
      <c r="H34" s="33">
        <v>0.4</v>
      </c>
      <c r="I34" s="33">
        <v>2.42</v>
      </c>
      <c r="J34" s="34">
        <v>4.55</v>
      </c>
      <c r="K34" s="22"/>
      <c r="L34" s="22"/>
      <c r="M34" s="22"/>
      <c r="N34" s="22"/>
      <c r="O34" s="22"/>
      <c r="P34" s="22"/>
    </row>
    <row r="35" spans="1:16" ht="39" customHeight="1">
      <c r="A35" s="22"/>
      <c r="B35" s="35"/>
      <c r="C35" s="1206" t="s">
        <v>560</v>
      </c>
      <c r="D35" s="1207"/>
      <c r="E35" s="1208"/>
      <c r="F35" s="36">
        <v>0.7</v>
      </c>
      <c r="G35" s="37">
        <v>0.88</v>
      </c>
      <c r="H35" s="37">
        <v>1.43</v>
      </c>
      <c r="I35" s="37">
        <v>2.57</v>
      </c>
      <c r="J35" s="38">
        <v>4.01</v>
      </c>
      <c r="K35" s="22"/>
      <c r="L35" s="22"/>
      <c r="M35" s="22"/>
      <c r="N35" s="22"/>
      <c r="O35" s="22"/>
      <c r="P35" s="22"/>
    </row>
    <row r="36" spans="1:16" ht="39" customHeight="1">
      <c r="A36" s="22"/>
      <c r="B36" s="35"/>
      <c r="C36" s="1206" t="s">
        <v>561</v>
      </c>
      <c r="D36" s="1207"/>
      <c r="E36" s="1208"/>
      <c r="F36" s="36">
        <v>0.8</v>
      </c>
      <c r="G36" s="37">
        <v>1.6</v>
      </c>
      <c r="H36" s="37">
        <v>2.95</v>
      </c>
      <c r="I36" s="37">
        <v>0.96</v>
      </c>
      <c r="J36" s="38">
        <v>1.06</v>
      </c>
      <c r="K36" s="22"/>
      <c r="L36" s="22"/>
      <c r="M36" s="22"/>
      <c r="N36" s="22"/>
      <c r="O36" s="22"/>
      <c r="P36" s="22"/>
    </row>
    <row r="37" spans="1:16" ht="39" customHeight="1">
      <c r="A37" s="22"/>
      <c r="B37" s="35"/>
      <c r="C37" s="1206" t="s">
        <v>562</v>
      </c>
      <c r="D37" s="1207"/>
      <c r="E37" s="1208"/>
      <c r="F37" s="36">
        <v>0.01</v>
      </c>
      <c r="G37" s="37">
        <v>0</v>
      </c>
      <c r="H37" s="37">
        <v>0.01</v>
      </c>
      <c r="I37" s="37">
        <v>0.02</v>
      </c>
      <c r="J37" s="38">
        <v>0.04</v>
      </c>
      <c r="K37" s="22"/>
      <c r="L37" s="22"/>
      <c r="M37" s="22"/>
      <c r="N37" s="22"/>
      <c r="O37" s="22"/>
      <c r="P37" s="22"/>
    </row>
    <row r="38" spans="1:16" ht="39" customHeight="1">
      <c r="A38" s="22"/>
      <c r="B38" s="35"/>
      <c r="C38" s="1206" t="s">
        <v>563</v>
      </c>
      <c r="D38" s="1207"/>
      <c r="E38" s="1208"/>
      <c r="F38" s="36">
        <v>0</v>
      </c>
      <c r="G38" s="37">
        <v>0.05</v>
      </c>
      <c r="H38" s="37">
        <v>0.01</v>
      </c>
      <c r="I38" s="37">
        <v>0.04</v>
      </c>
      <c r="J38" s="38">
        <v>0.03</v>
      </c>
      <c r="K38" s="22"/>
      <c r="L38" s="22"/>
      <c r="M38" s="22"/>
      <c r="N38" s="22"/>
      <c r="O38" s="22"/>
      <c r="P38" s="22"/>
    </row>
    <row r="39" spans="1:16" ht="39" customHeight="1">
      <c r="A39" s="22"/>
      <c r="B39" s="35"/>
      <c r="C39" s="1206" t="s">
        <v>564</v>
      </c>
      <c r="D39" s="1207"/>
      <c r="E39" s="1208"/>
      <c r="F39" s="36">
        <v>0.03</v>
      </c>
      <c r="G39" s="37">
        <v>0.03</v>
      </c>
      <c r="H39" s="37">
        <v>0.04</v>
      </c>
      <c r="I39" s="37">
        <v>0.04</v>
      </c>
      <c r="J39" s="38">
        <v>0.03</v>
      </c>
      <c r="K39" s="22"/>
      <c r="L39" s="22"/>
      <c r="M39" s="22"/>
      <c r="N39" s="22"/>
      <c r="O39" s="22"/>
      <c r="P39" s="22"/>
    </row>
    <row r="40" spans="1:16" ht="39" customHeight="1">
      <c r="A40" s="22"/>
      <c r="B40" s="35"/>
      <c r="C40" s="1206" t="s">
        <v>565</v>
      </c>
      <c r="D40" s="1207"/>
      <c r="E40" s="1208"/>
      <c r="F40" s="36">
        <v>0</v>
      </c>
      <c r="G40" s="37">
        <v>0</v>
      </c>
      <c r="H40" s="37">
        <v>0</v>
      </c>
      <c r="I40" s="37">
        <v>0</v>
      </c>
      <c r="J40" s="38">
        <v>0</v>
      </c>
      <c r="K40" s="22"/>
      <c r="L40" s="22"/>
      <c r="M40" s="22"/>
      <c r="N40" s="22"/>
      <c r="O40" s="22"/>
      <c r="P40" s="22"/>
    </row>
    <row r="41" spans="1:16" ht="39" customHeight="1">
      <c r="A41" s="22"/>
      <c r="B41" s="35"/>
      <c r="C41" s="1206"/>
      <c r="D41" s="1207"/>
      <c r="E41" s="1208"/>
      <c r="F41" s="36"/>
      <c r="G41" s="37"/>
      <c r="H41" s="37"/>
      <c r="I41" s="37"/>
      <c r="J41" s="38"/>
      <c r="K41" s="22"/>
      <c r="L41" s="22"/>
      <c r="M41" s="22"/>
      <c r="N41" s="22"/>
      <c r="O41" s="22"/>
      <c r="P41" s="22"/>
    </row>
    <row r="42" spans="1:16" ht="39" customHeight="1">
      <c r="A42" s="22"/>
      <c r="B42" s="39"/>
      <c r="C42" s="1206" t="s">
        <v>566</v>
      </c>
      <c r="D42" s="1207"/>
      <c r="E42" s="1208"/>
      <c r="F42" s="36" t="s">
        <v>509</v>
      </c>
      <c r="G42" s="37" t="s">
        <v>509</v>
      </c>
      <c r="H42" s="37" t="s">
        <v>509</v>
      </c>
      <c r="I42" s="37" t="s">
        <v>509</v>
      </c>
      <c r="J42" s="38" t="s">
        <v>509</v>
      </c>
      <c r="K42" s="22"/>
      <c r="L42" s="22"/>
      <c r="M42" s="22"/>
      <c r="N42" s="22"/>
      <c r="O42" s="22"/>
      <c r="P42" s="22"/>
    </row>
    <row r="43" spans="1:16" ht="39" customHeight="1" thickBot="1">
      <c r="A43" s="22"/>
      <c r="B43" s="40"/>
      <c r="C43" s="1209" t="s">
        <v>567</v>
      </c>
      <c r="D43" s="1210"/>
      <c r="E43" s="1211"/>
      <c r="F43" s="41" t="s">
        <v>509</v>
      </c>
      <c r="G43" s="42" t="s">
        <v>509</v>
      </c>
      <c r="H43" s="42" t="s">
        <v>509</v>
      </c>
      <c r="I43" s="42" t="s">
        <v>509</v>
      </c>
      <c r="J43" s="43" t="s">
        <v>509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LrCelySsYVmxuNCXfkqtG1AiEXa2wioNay5V5RsjrW9ajWIgmwYfQs0KFcyymACDhNoP6MpZet8/lebmCEdv8Q==" saltValue="KwJPeVb8sCW2qsJitrky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c r="A45" s="48"/>
      <c r="B45" s="1214" t="s">
        <v>11</v>
      </c>
      <c r="C45" s="1215"/>
      <c r="D45" s="58"/>
      <c r="E45" s="1220" t="s">
        <v>12</v>
      </c>
      <c r="F45" s="1220"/>
      <c r="G45" s="1220"/>
      <c r="H45" s="1220"/>
      <c r="I45" s="1220"/>
      <c r="J45" s="1221"/>
      <c r="K45" s="59">
        <v>127</v>
      </c>
      <c r="L45" s="60">
        <v>101</v>
      </c>
      <c r="M45" s="60">
        <v>106</v>
      </c>
      <c r="N45" s="60">
        <v>116</v>
      </c>
      <c r="O45" s="61">
        <v>123</v>
      </c>
      <c r="P45" s="48"/>
      <c r="Q45" s="48"/>
      <c r="R45" s="48"/>
      <c r="S45" s="48"/>
      <c r="T45" s="48"/>
      <c r="U45" s="48"/>
    </row>
    <row r="46" spans="1:21" ht="30.75" customHeight="1">
      <c r="A46" s="48"/>
      <c r="B46" s="1216"/>
      <c r="C46" s="1217"/>
      <c r="D46" s="62"/>
      <c r="E46" s="1222" t="s">
        <v>13</v>
      </c>
      <c r="F46" s="1222"/>
      <c r="G46" s="1222"/>
      <c r="H46" s="1222"/>
      <c r="I46" s="1222"/>
      <c r="J46" s="1223"/>
      <c r="K46" s="63" t="s">
        <v>509</v>
      </c>
      <c r="L46" s="64" t="s">
        <v>509</v>
      </c>
      <c r="M46" s="64" t="s">
        <v>509</v>
      </c>
      <c r="N46" s="64" t="s">
        <v>509</v>
      </c>
      <c r="O46" s="65" t="s">
        <v>509</v>
      </c>
      <c r="P46" s="48"/>
      <c r="Q46" s="48"/>
      <c r="R46" s="48"/>
      <c r="S46" s="48"/>
      <c r="T46" s="48"/>
      <c r="U46" s="48"/>
    </row>
    <row r="47" spans="1:21" ht="30.75" customHeight="1">
      <c r="A47" s="48"/>
      <c r="B47" s="1216"/>
      <c r="C47" s="1217"/>
      <c r="D47" s="62"/>
      <c r="E47" s="1222" t="s">
        <v>14</v>
      </c>
      <c r="F47" s="1222"/>
      <c r="G47" s="1222"/>
      <c r="H47" s="1222"/>
      <c r="I47" s="1222"/>
      <c r="J47" s="1223"/>
      <c r="K47" s="63" t="s">
        <v>509</v>
      </c>
      <c r="L47" s="64" t="s">
        <v>509</v>
      </c>
      <c r="M47" s="64" t="s">
        <v>509</v>
      </c>
      <c r="N47" s="64" t="s">
        <v>509</v>
      </c>
      <c r="O47" s="65" t="s">
        <v>509</v>
      </c>
      <c r="P47" s="48"/>
      <c r="Q47" s="48"/>
      <c r="R47" s="48"/>
      <c r="S47" s="48"/>
      <c r="T47" s="48"/>
      <c r="U47" s="48"/>
    </row>
    <row r="48" spans="1:21" ht="30.75" customHeight="1">
      <c r="A48" s="48"/>
      <c r="B48" s="1216"/>
      <c r="C48" s="1217"/>
      <c r="D48" s="62"/>
      <c r="E48" s="1222" t="s">
        <v>15</v>
      </c>
      <c r="F48" s="1222"/>
      <c r="G48" s="1222"/>
      <c r="H48" s="1222"/>
      <c r="I48" s="1222"/>
      <c r="J48" s="1223"/>
      <c r="K48" s="63">
        <v>18</v>
      </c>
      <c r="L48" s="64">
        <v>11</v>
      </c>
      <c r="M48" s="64">
        <v>12</v>
      </c>
      <c r="N48" s="64">
        <v>12</v>
      </c>
      <c r="O48" s="65">
        <v>21</v>
      </c>
      <c r="P48" s="48"/>
      <c r="Q48" s="48"/>
      <c r="R48" s="48"/>
      <c r="S48" s="48"/>
      <c r="T48" s="48"/>
      <c r="U48" s="48"/>
    </row>
    <row r="49" spans="1:21" ht="30.75" customHeight="1">
      <c r="A49" s="48"/>
      <c r="B49" s="1216"/>
      <c r="C49" s="1217"/>
      <c r="D49" s="62"/>
      <c r="E49" s="1222" t="s">
        <v>16</v>
      </c>
      <c r="F49" s="1222"/>
      <c r="G49" s="1222"/>
      <c r="H49" s="1222"/>
      <c r="I49" s="1222"/>
      <c r="J49" s="1223"/>
      <c r="K49" s="63">
        <v>6</v>
      </c>
      <c r="L49" s="64">
        <v>18</v>
      </c>
      <c r="M49" s="64">
        <v>23</v>
      </c>
      <c r="N49" s="64">
        <v>21</v>
      </c>
      <c r="O49" s="65">
        <v>26</v>
      </c>
      <c r="P49" s="48"/>
      <c r="Q49" s="48"/>
      <c r="R49" s="48"/>
      <c r="S49" s="48"/>
      <c r="T49" s="48"/>
      <c r="U49" s="48"/>
    </row>
    <row r="50" spans="1:21" ht="30.75" customHeight="1">
      <c r="A50" s="48"/>
      <c r="B50" s="1216"/>
      <c r="C50" s="1217"/>
      <c r="D50" s="62"/>
      <c r="E50" s="1222" t="s">
        <v>17</v>
      </c>
      <c r="F50" s="1222"/>
      <c r="G50" s="1222"/>
      <c r="H50" s="1222"/>
      <c r="I50" s="1222"/>
      <c r="J50" s="1223"/>
      <c r="K50" s="63" t="s">
        <v>509</v>
      </c>
      <c r="L50" s="64" t="s">
        <v>509</v>
      </c>
      <c r="M50" s="64" t="s">
        <v>509</v>
      </c>
      <c r="N50" s="64" t="s">
        <v>509</v>
      </c>
      <c r="O50" s="65" t="s">
        <v>509</v>
      </c>
      <c r="P50" s="48"/>
      <c r="Q50" s="48"/>
      <c r="R50" s="48"/>
      <c r="S50" s="48"/>
      <c r="T50" s="48"/>
      <c r="U50" s="48"/>
    </row>
    <row r="51" spans="1:21" ht="30.75" customHeight="1">
      <c r="A51" s="48"/>
      <c r="B51" s="1218"/>
      <c r="C51" s="1219"/>
      <c r="D51" s="66"/>
      <c r="E51" s="1222" t="s">
        <v>18</v>
      </c>
      <c r="F51" s="1222"/>
      <c r="G51" s="1222"/>
      <c r="H51" s="1222"/>
      <c r="I51" s="1222"/>
      <c r="J51" s="1223"/>
      <c r="K51" s="63" t="s">
        <v>509</v>
      </c>
      <c r="L51" s="64">
        <v>0</v>
      </c>
      <c r="M51" s="64">
        <v>0</v>
      </c>
      <c r="N51" s="64">
        <v>0</v>
      </c>
      <c r="O51" s="65">
        <v>0</v>
      </c>
      <c r="P51" s="48"/>
      <c r="Q51" s="48"/>
      <c r="R51" s="48"/>
      <c r="S51" s="48"/>
      <c r="T51" s="48"/>
      <c r="U51" s="48"/>
    </row>
    <row r="52" spans="1:21" ht="30.75" customHeight="1">
      <c r="A52" s="48"/>
      <c r="B52" s="1224" t="s">
        <v>19</v>
      </c>
      <c r="C52" s="1225"/>
      <c r="D52" s="66"/>
      <c r="E52" s="1222" t="s">
        <v>20</v>
      </c>
      <c r="F52" s="1222"/>
      <c r="G52" s="1222"/>
      <c r="H52" s="1222"/>
      <c r="I52" s="1222"/>
      <c r="J52" s="1223"/>
      <c r="K52" s="63">
        <v>119</v>
      </c>
      <c r="L52" s="64">
        <v>102</v>
      </c>
      <c r="M52" s="64">
        <v>108</v>
      </c>
      <c r="N52" s="64">
        <v>116</v>
      </c>
      <c r="O52" s="65">
        <v>125</v>
      </c>
      <c r="P52" s="48"/>
      <c r="Q52" s="48"/>
      <c r="R52" s="48"/>
      <c r="S52" s="48"/>
      <c r="T52" s="48"/>
      <c r="U52" s="48"/>
    </row>
    <row r="53" spans="1:21" ht="30.75" customHeight="1" thickBot="1">
      <c r="A53" s="48"/>
      <c r="B53" s="1226" t="s">
        <v>21</v>
      </c>
      <c r="C53" s="1227"/>
      <c r="D53" s="67"/>
      <c r="E53" s="1228" t="s">
        <v>22</v>
      </c>
      <c r="F53" s="1228"/>
      <c r="G53" s="1228"/>
      <c r="H53" s="1228"/>
      <c r="I53" s="1228"/>
      <c r="J53" s="1229"/>
      <c r="K53" s="68">
        <v>32</v>
      </c>
      <c r="L53" s="69">
        <v>28</v>
      </c>
      <c r="M53" s="69">
        <v>33</v>
      </c>
      <c r="N53" s="69">
        <v>33</v>
      </c>
      <c r="O53" s="70">
        <v>45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568</v>
      </c>
      <c r="P55" s="48"/>
      <c r="Q55" s="48"/>
      <c r="R55" s="48"/>
      <c r="S55" s="48"/>
      <c r="T55" s="48"/>
      <c r="U55" s="48"/>
    </row>
    <row r="56" spans="1:21" ht="31.5" customHeight="1" thickBot="1">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c r="B57" s="1230" t="s">
        <v>25</v>
      </c>
      <c r="C57" s="1231"/>
      <c r="D57" s="1234" t="s">
        <v>26</v>
      </c>
      <c r="E57" s="1235"/>
      <c r="F57" s="1235"/>
      <c r="G57" s="1235"/>
      <c r="H57" s="1235"/>
      <c r="I57" s="1235"/>
      <c r="J57" s="1236"/>
      <c r="K57" s="83"/>
      <c r="L57" s="84"/>
      <c r="M57" s="84"/>
      <c r="N57" s="84"/>
      <c r="O57" s="85"/>
    </row>
    <row r="58" spans="1:21" ht="31.5" customHeight="1" thickBot="1">
      <c r="B58" s="1232"/>
      <c r="C58" s="1233"/>
      <c r="D58" s="1237" t="s">
        <v>27</v>
      </c>
      <c r="E58" s="1238"/>
      <c r="F58" s="1238"/>
      <c r="G58" s="1238"/>
      <c r="H58" s="1238"/>
      <c r="I58" s="1238"/>
      <c r="J58" s="123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DmnnFnz07OgbAoqgDVAg20OW1ST95okS+wNTMJKD87mdN7QbmaubpQ4ld4FJifSmht9Yl3x4p85GPY0uPOINg==" saltValue="Qzc1yxR5DuruZ5+nTEu0P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551</v>
      </c>
      <c r="J40" s="100" t="s">
        <v>552</v>
      </c>
      <c r="K40" s="100" t="s">
        <v>553</v>
      </c>
      <c r="L40" s="100" t="s">
        <v>554</v>
      </c>
      <c r="M40" s="101" t="s">
        <v>555</v>
      </c>
    </row>
    <row r="41" spans="2:13" ht="27.75" customHeight="1">
      <c r="B41" s="1240" t="s">
        <v>30</v>
      </c>
      <c r="C41" s="1241"/>
      <c r="D41" s="102"/>
      <c r="E41" s="1246" t="s">
        <v>31</v>
      </c>
      <c r="F41" s="1246"/>
      <c r="G41" s="1246"/>
      <c r="H41" s="1247"/>
      <c r="I41" s="103">
        <v>1158</v>
      </c>
      <c r="J41" s="104">
        <v>1221</v>
      </c>
      <c r="K41" s="104">
        <v>1295</v>
      </c>
      <c r="L41" s="104">
        <v>1305</v>
      </c>
      <c r="M41" s="105">
        <v>1409</v>
      </c>
    </row>
    <row r="42" spans="2:13" ht="27.75" customHeight="1">
      <c r="B42" s="1242"/>
      <c r="C42" s="1243"/>
      <c r="D42" s="106"/>
      <c r="E42" s="1248" t="s">
        <v>32</v>
      </c>
      <c r="F42" s="1248"/>
      <c r="G42" s="1248"/>
      <c r="H42" s="1249"/>
      <c r="I42" s="107">
        <v>93</v>
      </c>
      <c r="J42" s="108">
        <v>7</v>
      </c>
      <c r="K42" s="108" t="s">
        <v>509</v>
      </c>
      <c r="L42" s="108" t="s">
        <v>509</v>
      </c>
      <c r="M42" s="109" t="s">
        <v>509</v>
      </c>
    </row>
    <row r="43" spans="2:13" ht="27.75" customHeight="1">
      <c r="B43" s="1242"/>
      <c r="C43" s="1243"/>
      <c r="D43" s="106"/>
      <c r="E43" s="1248" t="s">
        <v>33</v>
      </c>
      <c r="F43" s="1248"/>
      <c r="G43" s="1248"/>
      <c r="H43" s="1249"/>
      <c r="I43" s="107">
        <v>284</v>
      </c>
      <c r="J43" s="108">
        <v>209</v>
      </c>
      <c r="K43" s="108">
        <v>246</v>
      </c>
      <c r="L43" s="108">
        <v>278</v>
      </c>
      <c r="M43" s="109">
        <v>311</v>
      </c>
    </row>
    <row r="44" spans="2:13" ht="27.75" customHeight="1">
      <c r="B44" s="1242"/>
      <c r="C44" s="1243"/>
      <c r="D44" s="106"/>
      <c r="E44" s="1248" t="s">
        <v>34</v>
      </c>
      <c r="F44" s="1248"/>
      <c r="G44" s="1248"/>
      <c r="H44" s="1249"/>
      <c r="I44" s="107">
        <v>228</v>
      </c>
      <c r="J44" s="108">
        <v>227</v>
      </c>
      <c r="K44" s="108">
        <v>226</v>
      </c>
      <c r="L44" s="108">
        <v>178</v>
      </c>
      <c r="M44" s="109">
        <v>156</v>
      </c>
    </row>
    <row r="45" spans="2:13" ht="27.75" customHeight="1">
      <c r="B45" s="1242"/>
      <c r="C45" s="1243"/>
      <c r="D45" s="106"/>
      <c r="E45" s="1248" t="s">
        <v>35</v>
      </c>
      <c r="F45" s="1248"/>
      <c r="G45" s="1248"/>
      <c r="H45" s="1249"/>
      <c r="I45" s="107">
        <v>391</v>
      </c>
      <c r="J45" s="108">
        <v>380</v>
      </c>
      <c r="K45" s="108">
        <v>308</v>
      </c>
      <c r="L45" s="108">
        <v>350</v>
      </c>
      <c r="M45" s="109">
        <v>328</v>
      </c>
    </row>
    <row r="46" spans="2:13" ht="27.75" customHeight="1">
      <c r="B46" s="1242"/>
      <c r="C46" s="1243"/>
      <c r="D46" s="110"/>
      <c r="E46" s="1248" t="s">
        <v>36</v>
      </c>
      <c r="F46" s="1248"/>
      <c r="G46" s="1248"/>
      <c r="H46" s="1249"/>
      <c r="I46" s="107" t="s">
        <v>509</v>
      </c>
      <c r="J46" s="108" t="s">
        <v>509</v>
      </c>
      <c r="K46" s="108" t="s">
        <v>509</v>
      </c>
      <c r="L46" s="108" t="s">
        <v>509</v>
      </c>
      <c r="M46" s="109" t="s">
        <v>509</v>
      </c>
    </row>
    <row r="47" spans="2:13" ht="27.75" customHeight="1">
      <c r="B47" s="1242"/>
      <c r="C47" s="1243"/>
      <c r="D47" s="111"/>
      <c r="E47" s="1250" t="s">
        <v>37</v>
      </c>
      <c r="F47" s="1251"/>
      <c r="G47" s="1251"/>
      <c r="H47" s="1252"/>
      <c r="I47" s="107" t="s">
        <v>509</v>
      </c>
      <c r="J47" s="108" t="s">
        <v>509</v>
      </c>
      <c r="K47" s="108" t="s">
        <v>509</v>
      </c>
      <c r="L47" s="108" t="s">
        <v>509</v>
      </c>
      <c r="M47" s="109" t="s">
        <v>509</v>
      </c>
    </row>
    <row r="48" spans="2:13" ht="27.75" customHeight="1">
      <c r="B48" s="1242"/>
      <c r="C48" s="1243"/>
      <c r="D48" s="106"/>
      <c r="E48" s="1248" t="s">
        <v>38</v>
      </c>
      <c r="F48" s="1248"/>
      <c r="G48" s="1248"/>
      <c r="H48" s="1249"/>
      <c r="I48" s="107" t="s">
        <v>509</v>
      </c>
      <c r="J48" s="108" t="s">
        <v>509</v>
      </c>
      <c r="K48" s="108" t="s">
        <v>509</v>
      </c>
      <c r="L48" s="108" t="s">
        <v>509</v>
      </c>
      <c r="M48" s="109" t="s">
        <v>509</v>
      </c>
    </row>
    <row r="49" spans="2:13" ht="27.75" customHeight="1">
      <c r="B49" s="1244"/>
      <c r="C49" s="1245"/>
      <c r="D49" s="106"/>
      <c r="E49" s="1248" t="s">
        <v>39</v>
      </c>
      <c r="F49" s="1248"/>
      <c r="G49" s="1248"/>
      <c r="H49" s="1249"/>
      <c r="I49" s="107" t="s">
        <v>509</v>
      </c>
      <c r="J49" s="108" t="s">
        <v>509</v>
      </c>
      <c r="K49" s="108" t="s">
        <v>509</v>
      </c>
      <c r="L49" s="108" t="s">
        <v>509</v>
      </c>
      <c r="M49" s="109" t="s">
        <v>509</v>
      </c>
    </row>
    <row r="50" spans="2:13" ht="27.75" customHeight="1">
      <c r="B50" s="1253" t="s">
        <v>40</v>
      </c>
      <c r="C50" s="1254"/>
      <c r="D50" s="112"/>
      <c r="E50" s="1248" t="s">
        <v>41</v>
      </c>
      <c r="F50" s="1248"/>
      <c r="G50" s="1248"/>
      <c r="H50" s="1249"/>
      <c r="I50" s="107">
        <v>1064</v>
      </c>
      <c r="J50" s="108">
        <v>1037</v>
      </c>
      <c r="K50" s="108">
        <v>943</v>
      </c>
      <c r="L50" s="108">
        <v>852</v>
      </c>
      <c r="M50" s="109">
        <v>836</v>
      </c>
    </row>
    <row r="51" spans="2:13" ht="27.75" customHeight="1">
      <c r="B51" s="1242"/>
      <c r="C51" s="1243"/>
      <c r="D51" s="106"/>
      <c r="E51" s="1248" t="s">
        <v>42</v>
      </c>
      <c r="F51" s="1248"/>
      <c r="G51" s="1248"/>
      <c r="H51" s="1249"/>
      <c r="I51" s="107">
        <v>126</v>
      </c>
      <c r="J51" s="108">
        <v>80</v>
      </c>
      <c r="K51" s="108">
        <v>57</v>
      </c>
      <c r="L51" s="108">
        <v>53</v>
      </c>
      <c r="M51" s="109">
        <v>50</v>
      </c>
    </row>
    <row r="52" spans="2:13" ht="27.75" customHeight="1">
      <c r="B52" s="1244"/>
      <c r="C52" s="1245"/>
      <c r="D52" s="106"/>
      <c r="E52" s="1248" t="s">
        <v>43</v>
      </c>
      <c r="F52" s="1248"/>
      <c r="G52" s="1248"/>
      <c r="H52" s="1249"/>
      <c r="I52" s="107">
        <v>1256</v>
      </c>
      <c r="J52" s="108">
        <v>1291</v>
      </c>
      <c r="K52" s="108">
        <v>1344</v>
      </c>
      <c r="L52" s="108">
        <v>1357</v>
      </c>
      <c r="M52" s="109">
        <v>1353</v>
      </c>
    </row>
    <row r="53" spans="2:13" ht="27.75" customHeight="1" thickBot="1">
      <c r="B53" s="1255" t="s">
        <v>44</v>
      </c>
      <c r="C53" s="1256"/>
      <c r="D53" s="113"/>
      <c r="E53" s="1257" t="s">
        <v>45</v>
      </c>
      <c r="F53" s="1257"/>
      <c r="G53" s="1257"/>
      <c r="H53" s="1258"/>
      <c r="I53" s="114">
        <v>-292</v>
      </c>
      <c r="J53" s="115">
        <v>-365</v>
      </c>
      <c r="K53" s="115">
        <v>-269</v>
      </c>
      <c r="L53" s="115">
        <v>-150</v>
      </c>
      <c r="M53" s="116">
        <v>-35</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1K0lziIOSnEi31eBQJlyG2nHa9jmpbzilFu/ic/wsj25Fh4dUqthwrAfecFZCKzhKRlYUbswFJm5oe63hL78mA==" saltValue="ZiIxAIZ59/sjQ/THDtRJA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553</v>
      </c>
      <c r="G54" s="125" t="s">
        <v>554</v>
      </c>
      <c r="H54" s="126" t="s">
        <v>555</v>
      </c>
    </row>
    <row r="55" spans="2:8" ht="52.5" customHeight="1">
      <c r="B55" s="127"/>
      <c r="C55" s="1267" t="s">
        <v>48</v>
      </c>
      <c r="D55" s="1267"/>
      <c r="E55" s="1268"/>
      <c r="F55" s="128">
        <v>621</v>
      </c>
      <c r="G55" s="128">
        <v>506</v>
      </c>
      <c r="H55" s="129">
        <v>507</v>
      </c>
    </row>
    <row r="56" spans="2:8" ht="52.5" customHeight="1">
      <c r="B56" s="130"/>
      <c r="C56" s="1269" t="s">
        <v>49</v>
      </c>
      <c r="D56" s="1269"/>
      <c r="E56" s="1270"/>
      <c r="F56" s="131">
        <v>1</v>
      </c>
      <c r="G56" s="131">
        <v>1</v>
      </c>
      <c r="H56" s="132">
        <v>1</v>
      </c>
    </row>
    <row r="57" spans="2:8" ht="53.25" customHeight="1">
      <c r="B57" s="130"/>
      <c r="C57" s="1271" t="s">
        <v>50</v>
      </c>
      <c r="D57" s="1271"/>
      <c r="E57" s="1272"/>
      <c r="F57" s="133">
        <v>298</v>
      </c>
      <c r="G57" s="133">
        <v>309</v>
      </c>
      <c r="H57" s="134">
        <v>324</v>
      </c>
    </row>
    <row r="58" spans="2:8" ht="45.75" customHeight="1">
      <c r="B58" s="135"/>
      <c r="C58" s="1259" t="s">
        <v>574</v>
      </c>
      <c r="D58" s="1260"/>
      <c r="E58" s="1261"/>
      <c r="F58" s="136">
        <v>108</v>
      </c>
      <c r="G58" s="136">
        <v>108</v>
      </c>
      <c r="H58" s="137">
        <v>108</v>
      </c>
    </row>
    <row r="59" spans="2:8" ht="45.75" customHeight="1">
      <c r="B59" s="135"/>
      <c r="C59" s="1259" t="s">
        <v>575</v>
      </c>
      <c r="D59" s="1260"/>
      <c r="E59" s="1261"/>
      <c r="F59" s="136">
        <v>73</v>
      </c>
      <c r="G59" s="136">
        <v>73</v>
      </c>
      <c r="H59" s="137">
        <v>74</v>
      </c>
    </row>
    <row r="60" spans="2:8" ht="45.75" customHeight="1">
      <c r="B60" s="135"/>
      <c r="C60" s="1259" t="s">
        <v>576</v>
      </c>
      <c r="D60" s="1260"/>
      <c r="E60" s="1261"/>
      <c r="F60" s="136">
        <v>34</v>
      </c>
      <c r="G60" s="136">
        <v>34</v>
      </c>
      <c r="H60" s="137">
        <v>34</v>
      </c>
    </row>
    <row r="61" spans="2:8" ht="45.75" customHeight="1">
      <c r="B61" s="135"/>
      <c r="C61" s="1259" t="s">
        <v>578</v>
      </c>
      <c r="D61" s="1260"/>
      <c r="E61" s="1261"/>
      <c r="F61" s="136">
        <v>19</v>
      </c>
      <c r="G61" s="136">
        <v>22</v>
      </c>
      <c r="H61" s="137">
        <v>27</v>
      </c>
    </row>
    <row r="62" spans="2:8" ht="45.75" customHeight="1" thickBot="1">
      <c r="B62" s="138"/>
      <c r="C62" s="1262" t="s">
        <v>577</v>
      </c>
      <c r="D62" s="1263"/>
      <c r="E62" s="1264"/>
      <c r="F62" s="139">
        <v>24</v>
      </c>
      <c r="G62" s="139">
        <v>24</v>
      </c>
      <c r="H62" s="140">
        <v>24</v>
      </c>
    </row>
    <row r="63" spans="2:8" ht="52.5" customHeight="1" thickBot="1">
      <c r="B63" s="141"/>
      <c r="C63" s="1265" t="s">
        <v>51</v>
      </c>
      <c r="D63" s="1265"/>
      <c r="E63" s="1266"/>
      <c r="F63" s="142">
        <v>920</v>
      </c>
      <c r="G63" s="142">
        <v>817</v>
      </c>
      <c r="H63" s="143">
        <v>831</v>
      </c>
    </row>
    <row r="64" spans="2:8" ht="15" customHeight="1"/>
  </sheetData>
  <sheetProtection algorithmName="SHA-512" hashValue="yWJZCDzoOJFW0r4IPzZfjbDGSuJZBFWppfggIsWSWxmQtgZkb/XSfXRiFRLP6ywLZx355EzdPZv/brQ2I0IOIw==" saltValue="XMTTQSUKhvZoPpwJoVgM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548</v>
      </c>
      <c r="G2" s="157"/>
      <c r="H2" s="158"/>
    </row>
    <row r="3" spans="1:8">
      <c r="A3" s="154" t="s">
        <v>541</v>
      </c>
      <c r="B3" s="159"/>
      <c r="C3" s="160"/>
      <c r="D3" s="161">
        <v>292385</v>
      </c>
      <c r="E3" s="162"/>
      <c r="F3" s="163">
        <v>310300</v>
      </c>
      <c r="G3" s="164"/>
      <c r="H3" s="165"/>
    </row>
    <row r="4" spans="1:8">
      <c r="A4" s="166"/>
      <c r="B4" s="167"/>
      <c r="C4" s="168"/>
      <c r="D4" s="169">
        <v>82457</v>
      </c>
      <c r="E4" s="170"/>
      <c r="F4" s="171">
        <v>157576</v>
      </c>
      <c r="G4" s="172"/>
      <c r="H4" s="173"/>
    </row>
    <row r="5" spans="1:8">
      <c r="A5" s="154" t="s">
        <v>543</v>
      </c>
      <c r="B5" s="159"/>
      <c r="C5" s="160"/>
      <c r="D5" s="161">
        <v>352936</v>
      </c>
      <c r="E5" s="162"/>
      <c r="F5" s="163">
        <v>317319</v>
      </c>
      <c r="G5" s="164"/>
      <c r="H5" s="165"/>
    </row>
    <row r="6" spans="1:8">
      <c r="A6" s="166"/>
      <c r="B6" s="167"/>
      <c r="C6" s="168"/>
      <c r="D6" s="169">
        <v>201351</v>
      </c>
      <c r="E6" s="170"/>
      <c r="F6" s="171">
        <v>164214</v>
      </c>
      <c r="G6" s="172"/>
      <c r="H6" s="173"/>
    </row>
    <row r="7" spans="1:8">
      <c r="A7" s="154" t="s">
        <v>544</v>
      </c>
      <c r="B7" s="159"/>
      <c r="C7" s="160"/>
      <c r="D7" s="161">
        <v>462718</v>
      </c>
      <c r="E7" s="162"/>
      <c r="F7" s="163">
        <v>289738</v>
      </c>
      <c r="G7" s="164"/>
      <c r="H7" s="165"/>
    </row>
    <row r="8" spans="1:8">
      <c r="A8" s="166"/>
      <c r="B8" s="167"/>
      <c r="C8" s="168"/>
      <c r="D8" s="169">
        <v>167629</v>
      </c>
      <c r="E8" s="170"/>
      <c r="F8" s="171">
        <v>156238</v>
      </c>
      <c r="G8" s="172"/>
      <c r="H8" s="173"/>
    </row>
    <row r="9" spans="1:8">
      <c r="A9" s="154" t="s">
        <v>545</v>
      </c>
      <c r="B9" s="159"/>
      <c r="C9" s="160"/>
      <c r="D9" s="161">
        <v>258679</v>
      </c>
      <c r="E9" s="162"/>
      <c r="F9" s="163">
        <v>316937</v>
      </c>
      <c r="G9" s="164"/>
      <c r="H9" s="165"/>
    </row>
    <row r="10" spans="1:8">
      <c r="A10" s="166"/>
      <c r="B10" s="167"/>
      <c r="C10" s="168"/>
      <c r="D10" s="169">
        <v>167242</v>
      </c>
      <c r="E10" s="170"/>
      <c r="F10" s="171">
        <v>199150</v>
      </c>
      <c r="G10" s="172"/>
      <c r="H10" s="173"/>
    </row>
    <row r="11" spans="1:8">
      <c r="A11" s="154" t="s">
        <v>546</v>
      </c>
      <c r="B11" s="159"/>
      <c r="C11" s="160"/>
      <c r="D11" s="161">
        <v>553546</v>
      </c>
      <c r="E11" s="162"/>
      <c r="F11" s="163">
        <v>332350</v>
      </c>
      <c r="G11" s="164"/>
      <c r="H11" s="165"/>
    </row>
    <row r="12" spans="1:8">
      <c r="A12" s="166"/>
      <c r="B12" s="167"/>
      <c r="C12" s="174"/>
      <c r="D12" s="169">
        <v>422479</v>
      </c>
      <c r="E12" s="170"/>
      <c r="F12" s="171">
        <v>200453</v>
      </c>
      <c r="G12" s="172"/>
      <c r="H12" s="173"/>
    </row>
    <row r="13" spans="1:8">
      <c r="A13" s="154"/>
      <c r="B13" s="159"/>
      <c r="C13" s="175"/>
      <c r="D13" s="176">
        <v>384053</v>
      </c>
      <c r="E13" s="177"/>
      <c r="F13" s="178">
        <v>313329</v>
      </c>
      <c r="G13" s="179"/>
      <c r="H13" s="165"/>
    </row>
    <row r="14" spans="1:8">
      <c r="A14" s="166"/>
      <c r="B14" s="167"/>
      <c r="C14" s="168"/>
      <c r="D14" s="169">
        <v>208232</v>
      </c>
      <c r="E14" s="170"/>
      <c r="F14" s="171">
        <v>175526</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10.64</v>
      </c>
      <c r="C19" s="180">
        <f>ROUND(VALUE(SUBSTITUTE(実質収支比率等に係る経年分析!G$48,"▲","-")),2)</f>
        <v>6.74</v>
      </c>
      <c r="D19" s="180">
        <f>ROUND(VALUE(SUBSTITUTE(実質収支比率等に係る経年分析!H$48,"▲","-")),2)</f>
        <v>0.4</v>
      </c>
      <c r="E19" s="180">
        <f>ROUND(VALUE(SUBSTITUTE(実質収支比率等に係る経年分析!I$48,"▲","-")),2)</f>
        <v>2.4300000000000002</v>
      </c>
      <c r="F19" s="180">
        <f>ROUND(VALUE(SUBSTITUTE(実質収支比率等に係る経年分析!J$48,"▲","-")),2)</f>
        <v>4.5599999999999996</v>
      </c>
    </row>
    <row r="20" spans="1:11">
      <c r="A20" s="180" t="s">
        <v>55</v>
      </c>
      <c r="B20" s="180">
        <f>ROUND(VALUE(SUBSTITUTE(実質収支比率等に係る経年分析!F$47,"▲","-")),2)</f>
        <v>90.02</v>
      </c>
      <c r="C20" s="180">
        <f>ROUND(VALUE(SUBSTITUTE(実質収支比率等に係る経年分析!G$47,"▲","-")),2)</f>
        <v>98.05</v>
      </c>
      <c r="D20" s="180">
        <f>ROUND(VALUE(SUBSTITUTE(実質収支比率等に係る経年分析!H$47,"▲","-")),2)</f>
        <v>89.06</v>
      </c>
      <c r="E20" s="180">
        <f>ROUND(VALUE(SUBSTITUTE(実質収支比率等に係る経年分析!I$47,"▲","-")),2)</f>
        <v>71.11</v>
      </c>
      <c r="F20" s="180">
        <f>ROUND(VALUE(SUBSTITUTE(実質収支比率等に係る経年分析!J$47,"▲","-")),2)</f>
        <v>65.3</v>
      </c>
    </row>
    <row r="21" spans="1:11">
      <c r="A21" s="180" t="s">
        <v>56</v>
      </c>
      <c r="B21" s="180">
        <f>IF(ISNUMBER(VALUE(SUBSTITUTE(実質収支比率等に係る経年分析!F$49,"▲","-"))),ROUND(VALUE(SUBSTITUTE(実質収支比率等に係る経年分析!F$49,"▲","-")),2),NA())</f>
        <v>2.23</v>
      </c>
      <c r="C21" s="180">
        <f>IF(ISNUMBER(VALUE(SUBSTITUTE(実質収支比率等に係る経年分析!G$49,"▲","-"))),ROUND(VALUE(SUBSTITUTE(実質収支比率等に係る経年分析!G$49,"▲","-")),2),NA())</f>
        <v>-4.83</v>
      </c>
      <c r="D21" s="180">
        <f>IF(ISNUMBER(VALUE(SUBSTITUTE(実質収支比率等に係る経年分析!H$49,"▲","-"))),ROUND(VALUE(SUBSTITUTE(実質収支比率等に係る経年分析!H$49,"▲","-")),2),NA())</f>
        <v>-20.57</v>
      </c>
      <c r="E21" s="180">
        <f>IF(ISNUMBER(VALUE(SUBSTITUTE(実質収支比率等に係る経年分析!I$49,"▲","-"))),ROUND(VALUE(SUBSTITUTE(実質収支比率等に係る経年分析!I$49,"▲","-")),2),NA())</f>
        <v>-14</v>
      </c>
      <c r="F21" s="180">
        <f>IF(ISNUMBER(VALUE(SUBSTITUTE(実質収支比率等に係る経年分析!J$49,"▲","-"))),ROUND(VALUE(SUBSTITUTE(実質収支比率等に係る経年分析!J$49,"▲","-")),2),NA())</f>
        <v>2.34</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後期高齢者医療事業</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国民健康保険（診療施設勘定）</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c r="A32" s="181" t="str">
        <f>IF(連結実質赤字比率に係る赤字・黒字の構成分析!C$38="",NA(),連結実質赤字比率に係る赤字・黒字の構成分析!C$38)</f>
        <v>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0.03</v>
      </c>
    </row>
    <row r="33" spans="1:16">
      <c r="A33" s="181" t="str">
        <f>IF(連結実質赤字比率に係る赤字・黒字の構成分析!C$37="",NA(),連結実質赤字比率に係る赤字・黒字の構成分析!C$37)</f>
        <v>簡易水道事業特別会計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0.04</v>
      </c>
    </row>
    <row r="34" spans="1:16">
      <c r="A34" s="181" t="str">
        <f>IF(連結実質赤字比率に係る赤字・黒字の構成分析!C$36="",NA(),連結実質赤字比率に係る赤字・黒字の構成分析!C$36)</f>
        <v>国民健康保険（事業勘定）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2.95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0.96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1.06</v>
      </c>
    </row>
    <row r="35" spans="1:16">
      <c r="A35" s="181" t="str">
        <f>IF(連結実質赤字比率に係る赤字・黒字の構成分析!C$35="",NA(),連結実質赤字比率に係る赤字・黒字の構成分析!C$35)</f>
        <v>介護保険事業</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0.88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1.43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2.57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4.01</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10.63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6.73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0.4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2.42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4.55</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119</v>
      </c>
      <c r="E42" s="182"/>
      <c r="F42" s="182"/>
      <c r="G42" s="182">
        <f>'実質公債費比率（分子）の構造'!L$52</f>
        <v>102</v>
      </c>
      <c r="H42" s="182"/>
      <c r="I42" s="182"/>
      <c r="J42" s="182">
        <f>'実質公債費比率（分子）の構造'!M$52</f>
        <v>108</v>
      </c>
      <c r="K42" s="182"/>
      <c r="L42" s="182"/>
      <c r="M42" s="182">
        <f>'実質公債費比率（分子）の構造'!N$52</f>
        <v>116</v>
      </c>
      <c r="N42" s="182"/>
      <c r="O42" s="182"/>
      <c r="P42" s="182">
        <f>'実質公債費比率（分子）の構造'!O$52</f>
        <v>125</v>
      </c>
    </row>
    <row r="43" spans="1:16">
      <c r="A43" s="182" t="s">
        <v>64</v>
      </c>
      <c r="B43" s="182" t="str">
        <f>'実質公債費比率（分子）の構造'!K$51</f>
        <v>-</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6</v>
      </c>
      <c r="C45" s="182"/>
      <c r="D45" s="182"/>
      <c r="E45" s="182">
        <f>'実質公債費比率（分子）の構造'!L$49</f>
        <v>18</v>
      </c>
      <c r="F45" s="182"/>
      <c r="G45" s="182"/>
      <c r="H45" s="182">
        <f>'実質公債費比率（分子）の構造'!M$49</f>
        <v>23</v>
      </c>
      <c r="I45" s="182"/>
      <c r="J45" s="182"/>
      <c r="K45" s="182">
        <f>'実質公債費比率（分子）の構造'!N$49</f>
        <v>21</v>
      </c>
      <c r="L45" s="182"/>
      <c r="M45" s="182"/>
      <c r="N45" s="182">
        <f>'実質公債費比率（分子）の構造'!O$49</f>
        <v>26</v>
      </c>
      <c r="O45" s="182"/>
      <c r="P45" s="182"/>
    </row>
    <row r="46" spans="1:16">
      <c r="A46" s="182" t="s">
        <v>67</v>
      </c>
      <c r="B46" s="182">
        <f>'実質公債費比率（分子）の構造'!K$48</f>
        <v>18</v>
      </c>
      <c r="C46" s="182"/>
      <c r="D46" s="182"/>
      <c r="E46" s="182">
        <f>'実質公債費比率（分子）の構造'!L$48</f>
        <v>11</v>
      </c>
      <c r="F46" s="182"/>
      <c r="G46" s="182"/>
      <c r="H46" s="182">
        <f>'実質公債費比率（分子）の構造'!M$48</f>
        <v>12</v>
      </c>
      <c r="I46" s="182"/>
      <c r="J46" s="182"/>
      <c r="K46" s="182">
        <f>'実質公債費比率（分子）の構造'!N$48</f>
        <v>12</v>
      </c>
      <c r="L46" s="182"/>
      <c r="M46" s="182"/>
      <c r="N46" s="182">
        <f>'実質公債費比率（分子）の構造'!O$48</f>
        <v>21</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127</v>
      </c>
      <c r="C49" s="182"/>
      <c r="D49" s="182"/>
      <c r="E49" s="182">
        <f>'実質公債費比率（分子）の構造'!L$45</f>
        <v>101</v>
      </c>
      <c r="F49" s="182"/>
      <c r="G49" s="182"/>
      <c r="H49" s="182">
        <f>'実質公債費比率（分子）の構造'!M$45</f>
        <v>106</v>
      </c>
      <c r="I49" s="182"/>
      <c r="J49" s="182"/>
      <c r="K49" s="182">
        <f>'実質公債費比率（分子）の構造'!N$45</f>
        <v>116</v>
      </c>
      <c r="L49" s="182"/>
      <c r="M49" s="182"/>
      <c r="N49" s="182">
        <f>'実質公債費比率（分子）の構造'!O$45</f>
        <v>123</v>
      </c>
      <c r="O49" s="182"/>
      <c r="P49" s="182"/>
    </row>
    <row r="50" spans="1:16">
      <c r="A50" s="182" t="s">
        <v>71</v>
      </c>
      <c r="B50" s="182" t="e">
        <f>NA()</f>
        <v>#N/A</v>
      </c>
      <c r="C50" s="182">
        <f>IF(ISNUMBER('実質公債費比率（分子）の構造'!K$53),'実質公債費比率（分子）の構造'!K$53,NA())</f>
        <v>32</v>
      </c>
      <c r="D50" s="182" t="e">
        <f>NA()</f>
        <v>#N/A</v>
      </c>
      <c r="E50" s="182" t="e">
        <f>NA()</f>
        <v>#N/A</v>
      </c>
      <c r="F50" s="182">
        <f>IF(ISNUMBER('実質公債費比率（分子）の構造'!L$53),'実質公債費比率（分子）の構造'!L$53,NA())</f>
        <v>28</v>
      </c>
      <c r="G50" s="182" t="e">
        <f>NA()</f>
        <v>#N/A</v>
      </c>
      <c r="H50" s="182" t="e">
        <f>NA()</f>
        <v>#N/A</v>
      </c>
      <c r="I50" s="182">
        <f>IF(ISNUMBER('実質公債費比率（分子）の構造'!M$53),'実質公債費比率（分子）の構造'!M$53,NA())</f>
        <v>33</v>
      </c>
      <c r="J50" s="182" t="e">
        <f>NA()</f>
        <v>#N/A</v>
      </c>
      <c r="K50" s="182" t="e">
        <f>NA()</f>
        <v>#N/A</v>
      </c>
      <c r="L50" s="182">
        <f>IF(ISNUMBER('実質公債費比率（分子）の構造'!N$53),'実質公債費比率（分子）の構造'!N$53,NA())</f>
        <v>33</v>
      </c>
      <c r="M50" s="182" t="e">
        <f>NA()</f>
        <v>#N/A</v>
      </c>
      <c r="N50" s="182" t="e">
        <f>NA()</f>
        <v>#N/A</v>
      </c>
      <c r="O50" s="182">
        <f>IF(ISNUMBER('実質公債費比率（分子）の構造'!O$53),'実質公債費比率（分子）の構造'!O$53,NA())</f>
        <v>45</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1256</v>
      </c>
      <c r="E56" s="181"/>
      <c r="F56" s="181"/>
      <c r="G56" s="181">
        <f>'将来負担比率（分子）の構造'!J$52</f>
        <v>1291</v>
      </c>
      <c r="H56" s="181"/>
      <c r="I56" s="181"/>
      <c r="J56" s="181">
        <f>'将来負担比率（分子）の構造'!K$52</f>
        <v>1344</v>
      </c>
      <c r="K56" s="181"/>
      <c r="L56" s="181"/>
      <c r="M56" s="181">
        <f>'将来負担比率（分子）の構造'!L$52</f>
        <v>1357</v>
      </c>
      <c r="N56" s="181"/>
      <c r="O56" s="181"/>
      <c r="P56" s="181">
        <f>'将来負担比率（分子）の構造'!M$52</f>
        <v>1353</v>
      </c>
    </row>
    <row r="57" spans="1:16">
      <c r="A57" s="181" t="s">
        <v>42</v>
      </c>
      <c r="B57" s="181"/>
      <c r="C57" s="181"/>
      <c r="D57" s="181">
        <f>'将来負担比率（分子）の構造'!I$51</f>
        <v>126</v>
      </c>
      <c r="E57" s="181"/>
      <c r="F57" s="181"/>
      <c r="G57" s="181">
        <f>'将来負担比率（分子）の構造'!J$51</f>
        <v>80</v>
      </c>
      <c r="H57" s="181"/>
      <c r="I57" s="181"/>
      <c r="J57" s="181">
        <f>'将来負担比率（分子）の構造'!K$51</f>
        <v>57</v>
      </c>
      <c r="K57" s="181"/>
      <c r="L57" s="181"/>
      <c r="M57" s="181">
        <f>'将来負担比率（分子）の構造'!L$51</f>
        <v>53</v>
      </c>
      <c r="N57" s="181"/>
      <c r="O57" s="181"/>
      <c r="P57" s="181">
        <f>'将来負担比率（分子）の構造'!M$51</f>
        <v>50</v>
      </c>
    </row>
    <row r="58" spans="1:16">
      <c r="A58" s="181" t="s">
        <v>41</v>
      </c>
      <c r="B58" s="181"/>
      <c r="C58" s="181"/>
      <c r="D58" s="181">
        <f>'将来負担比率（分子）の構造'!I$50</f>
        <v>1064</v>
      </c>
      <c r="E58" s="181"/>
      <c r="F58" s="181"/>
      <c r="G58" s="181">
        <f>'将来負担比率（分子）の構造'!J$50</f>
        <v>1037</v>
      </c>
      <c r="H58" s="181"/>
      <c r="I58" s="181"/>
      <c r="J58" s="181">
        <f>'将来負担比率（分子）の構造'!K$50</f>
        <v>943</v>
      </c>
      <c r="K58" s="181"/>
      <c r="L58" s="181"/>
      <c r="M58" s="181">
        <f>'将来負担比率（分子）の構造'!L$50</f>
        <v>852</v>
      </c>
      <c r="N58" s="181"/>
      <c r="O58" s="181"/>
      <c r="P58" s="181">
        <f>'将来負担比率（分子）の構造'!M$50</f>
        <v>836</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391</v>
      </c>
      <c r="C62" s="181"/>
      <c r="D62" s="181"/>
      <c r="E62" s="181">
        <f>'将来負担比率（分子）の構造'!J$45</f>
        <v>380</v>
      </c>
      <c r="F62" s="181"/>
      <c r="G62" s="181"/>
      <c r="H62" s="181">
        <f>'将来負担比率（分子）の構造'!K$45</f>
        <v>308</v>
      </c>
      <c r="I62" s="181"/>
      <c r="J62" s="181"/>
      <c r="K62" s="181">
        <f>'将来負担比率（分子）の構造'!L$45</f>
        <v>350</v>
      </c>
      <c r="L62" s="181"/>
      <c r="M62" s="181"/>
      <c r="N62" s="181">
        <f>'将来負担比率（分子）の構造'!M$45</f>
        <v>328</v>
      </c>
      <c r="O62" s="181"/>
      <c r="P62" s="181"/>
    </row>
    <row r="63" spans="1:16">
      <c r="A63" s="181" t="s">
        <v>34</v>
      </c>
      <c r="B63" s="181">
        <f>'将来負担比率（分子）の構造'!I$44</f>
        <v>228</v>
      </c>
      <c r="C63" s="181"/>
      <c r="D63" s="181"/>
      <c r="E63" s="181">
        <f>'将来負担比率（分子）の構造'!J$44</f>
        <v>227</v>
      </c>
      <c r="F63" s="181"/>
      <c r="G63" s="181"/>
      <c r="H63" s="181">
        <f>'将来負担比率（分子）の構造'!K$44</f>
        <v>226</v>
      </c>
      <c r="I63" s="181"/>
      <c r="J63" s="181"/>
      <c r="K63" s="181">
        <f>'将来負担比率（分子）の構造'!L$44</f>
        <v>178</v>
      </c>
      <c r="L63" s="181"/>
      <c r="M63" s="181"/>
      <c r="N63" s="181">
        <f>'将来負担比率（分子）の構造'!M$44</f>
        <v>156</v>
      </c>
      <c r="O63" s="181"/>
      <c r="P63" s="181"/>
    </row>
    <row r="64" spans="1:16">
      <c r="A64" s="181" t="s">
        <v>33</v>
      </c>
      <c r="B64" s="181">
        <f>'将来負担比率（分子）の構造'!I$43</f>
        <v>284</v>
      </c>
      <c r="C64" s="181"/>
      <c r="D64" s="181"/>
      <c r="E64" s="181">
        <f>'将来負担比率（分子）の構造'!J$43</f>
        <v>209</v>
      </c>
      <c r="F64" s="181"/>
      <c r="G64" s="181"/>
      <c r="H64" s="181">
        <f>'将来負担比率（分子）の構造'!K$43</f>
        <v>246</v>
      </c>
      <c r="I64" s="181"/>
      <c r="J64" s="181"/>
      <c r="K64" s="181">
        <f>'将来負担比率（分子）の構造'!L$43</f>
        <v>278</v>
      </c>
      <c r="L64" s="181"/>
      <c r="M64" s="181"/>
      <c r="N64" s="181">
        <f>'将来負担比率（分子）の構造'!M$43</f>
        <v>311</v>
      </c>
      <c r="O64" s="181"/>
      <c r="P64" s="181"/>
    </row>
    <row r="65" spans="1:16">
      <c r="A65" s="181" t="s">
        <v>32</v>
      </c>
      <c r="B65" s="181">
        <f>'将来負担比率（分子）の構造'!I$42</f>
        <v>93</v>
      </c>
      <c r="C65" s="181"/>
      <c r="D65" s="181"/>
      <c r="E65" s="181">
        <f>'将来負担比率（分子）の構造'!J$42</f>
        <v>7</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1158</v>
      </c>
      <c r="C66" s="181"/>
      <c r="D66" s="181"/>
      <c r="E66" s="181">
        <f>'将来負担比率（分子）の構造'!J$41</f>
        <v>1221</v>
      </c>
      <c r="F66" s="181"/>
      <c r="G66" s="181"/>
      <c r="H66" s="181">
        <f>'将来負担比率（分子）の構造'!K$41</f>
        <v>1295</v>
      </c>
      <c r="I66" s="181"/>
      <c r="J66" s="181"/>
      <c r="K66" s="181">
        <f>'将来負担比率（分子）の構造'!L$41</f>
        <v>1305</v>
      </c>
      <c r="L66" s="181"/>
      <c r="M66" s="181"/>
      <c r="N66" s="181">
        <f>'将来負担比率（分子）の構造'!M$41</f>
        <v>1409</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621</v>
      </c>
      <c r="C72" s="185">
        <f>基金残高に係る経年分析!G55</f>
        <v>506</v>
      </c>
      <c r="D72" s="185">
        <f>基金残高に係る経年分析!H55</f>
        <v>507</v>
      </c>
    </row>
    <row r="73" spans="1:16">
      <c r="A73" s="184" t="s">
        <v>78</v>
      </c>
      <c r="B73" s="185">
        <f>基金残高に係る経年分析!F56</f>
        <v>1</v>
      </c>
      <c r="C73" s="185">
        <f>基金残高に係る経年分析!G56</f>
        <v>1</v>
      </c>
      <c r="D73" s="185">
        <f>基金残高に係る経年分析!H56</f>
        <v>1</v>
      </c>
    </row>
    <row r="74" spans="1:16">
      <c r="A74" s="184" t="s">
        <v>79</v>
      </c>
      <c r="B74" s="185">
        <f>基金残高に係る経年分析!F57</f>
        <v>298</v>
      </c>
      <c r="C74" s="185">
        <f>基金残高に係る経年分析!G57</f>
        <v>309</v>
      </c>
      <c r="D74" s="185">
        <f>基金残高に係る経年分析!H57</f>
        <v>324</v>
      </c>
    </row>
  </sheetData>
  <sheetProtection algorithmName="SHA-512" hashValue="MZiAhv86rDAgVhsqzO/qfFSV2UdUHX5QXIyJ7StWOmXtgb3c4m3qQSRLYHUgbHFskhxG5r00iDH+jsc+JorblA==" saltValue="Xv+G2NK/kSZqWXkf++4Z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213</v>
      </c>
      <c r="DI1" s="624"/>
      <c r="DJ1" s="624"/>
      <c r="DK1" s="624"/>
      <c r="DL1" s="624"/>
      <c r="DM1" s="624"/>
      <c r="DN1" s="625"/>
      <c r="DO1" s="226"/>
      <c r="DP1" s="623" t="s">
        <v>214</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26" t="s">
        <v>216</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217</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218</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c r="B4" s="626" t="s">
        <v>1</v>
      </c>
      <c r="C4" s="627"/>
      <c r="D4" s="627"/>
      <c r="E4" s="627"/>
      <c r="F4" s="627"/>
      <c r="G4" s="627"/>
      <c r="H4" s="627"/>
      <c r="I4" s="627"/>
      <c r="J4" s="627"/>
      <c r="K4" s="627"/>
      <c r="L4" s="627"/>
      <c r="M4" s="627"/>
      <c r="N4" s="627"/>
      <c r="O4" s="627"/>
      <c r="P4" s="627"/>
      <c r="Q4" s="628"/>
      <c r="R4" s="626" t="s">
        <v>219</v>
      </c>
      <c r="S4" s="627"/>
      <c r="T4" s="627"/>
      <c r="U4" s="627"/>
      <c r="V4" s="627"/>
      <c r="W4" s="627"/>
      <c r="X4" s="627"/>
      <c r="Y4" s="628"/>
      <c r="Z4" s="626" t="s">
        <v>220</v>
      </c>
      <c r="AA4" s="627"/>
      <c r="AB4" s="627"/>
      <c r="AC4" s="628"/>
      <c r="AD4" s="626" t="s">
        <v>221</v>
      </c>
      <c r="AE4" s="627"/>
      <c r="AF4" s="627"/>
      <c r="AG4" s="627"/>
      <c r="AH4" s="627"/>
      <c r="AI4" s="627"/>
      <c r="AJ4" s="627"/>
      <c r="AK4" s="628"/>
      <c r="AL4" s="626" t="s">
        <v>220</v>
      </c>
      <c r="AM4" s="627"/>
      <c r="AN4" s="627"/>
      <c r="AO4" s="628"/>
      <c r="AP4" s="632" t="s">
        <v>222</v>
      </c>
      <c r="AQ4" s="632"/>
      <c r="AR4" s="632"/>
      <c r="AS4" s="632"/>
      <c r="AT4" s="632"/>
      <c r="AU4" s="632"/>
      <c r="AV4" s="632"/>
      <c r="AW4" s="632"/>
      <c r="AX4" s="632"/>
      <c r="AY4" s="632"/>
      <c r="AZ4" s="632"/>
      <c r="BA4" s="632"/>
      <c r="BB4" s="632"/>
      <c r="BC4" s="632"/>
      <c r="BD4" s="632"/>
      <c r="BE4" s="632"/>
      <c r="BF4" s="632"/>
      <c r="BG4" s="632" t="s">
        <v>223</v>
      </c>
      <c r="BH4" s="632"/>
      <c r="BI4" s="632"/>
      <c r="BJ4" s="632"/>
      <c r="BK4" s="632"/>
      <c r="BL4" s="632"/>
      <c r="BM4" s="632"/>
      <c r="BN4" s="632"/>
      <c r="BO4" s="632" t="s">
        <v>220</v>
      </c>
      <c r="BP4" s="632"/>
      <c r="BQ4" s="632"/>
      <c r="BR4" s="632"/>
      <c r="BS4" s="632" t="s">
        <v>224</v>
      </c>
      <c r="BT4" s="632"/>
      <c r="BU4" s="632"/>
      <c r="BV4" s="632"/>
      <c r="BW4" s="632"/>
      <c r="BX4" s="632"/>
      <c r="BY4" s="632"/>
      <c r="BZ4" s="632"/>
      <c r="CA4" s="632"/>
      <c r="CB4" s="632"/>
      <c r="CD4" s="629" t="s">
        <v>225</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c r="B5" s="633" t="s">
        <v>226</v>
      </c>
      <c r="C5" s="634"/>
      <c r="D5" s="634"/>
      <c r="E5" s="634"/>
      <c r="F5" s="634"/>
      <c r="G5" s="634"/>
      <c r="H5" s="634"/>
      <c r="I5" s="634"/>
      <c r="J5" s="634"/>
      <c r="K5" s="634"/>
      <c r="L5" s="634"/>
      <c r="M5" s="634"/>
      <c r="N5" s="634"/>
      <c r="O5" s="634"/>
      <c r="P5" s="634"/>
      <c r="Q5" s="635"/>
      <c r="R5" s="636">
        <v>69321</v>
      </c>
      <c r="S5" s="637"/>
      <c r="T5" s="637"/>
      <c r="U5" s="637"/>
      <c r="V5" s="637"/>
      <c r="W5" s="637"/>
      <c r="X5" s="637"/>
      <c r="Y5" s="638"/>
      <c r="Z5" s="639">
        <v>4.3</v>
      </c>
      <c r="AA5" s="639"/>
      <c r="AB5" s="639"/>
      <c r="AC5" s="639"/>
      <c r="AD5" s="640">
        <v>69321</v>
      </c>
      <c r="AE5" s="640"/>
      <c r="AF5" s="640"/>
      <c r="AG5" s="640"/>
      <c r="AH5" s="640"/>
      <c r="AI5" s="640"/>
      <c r="AJ5" s="640"/>
      <c r="AK5" s="640"/>
      <c r="AL5" s="641">
        <v>9.3000000000000007</v>
      </c>
      <c r="AM5" s="642"/>
      <c r="AN5" s="642"/>
      <c r="AO5" s="643"/>
      <c r="AP5" s="633" t="s">
        <v>227</v>
      </c>
      <c r="AQ5" s="634"/>
      <c r="AR5" s="634"/>
      <c r="AS5" s="634"/>
      <c r="AT5" s="634"/>
      <c r="AU5" s="634"/>
      <c r="AV5" s="634"/>
      <c r="AW5" s="634"/>
      <c r="AX5" s="634"/>
      <c r="AY5" s="634"/>
      <c r="AZ5" s="634"/>
      <c r="BA5" s="634"/>
      <c r="BB5" s="634"/>
      <c r="BC5" s="634"/>
      <c r="BD5" s="634"/>
      <c r="BE5" s="634"/>
      <c r="BF5" s="635"/>
      <c r="BG5" s="647">
        <v>69321</v>
      </c>
      <c r="BH5" s="648"/>
      <c r="BI5" s="648"/>
      <c r="BJ5" s="648"/>
      <c r="BK5" s="648"/>
      <c r="BL5" s="648"/>
      <c r="BM5" s="648"/>
      <c r="BN5" s="649"/>
      <c r="BO5" s="650">
        <v>100</v>
      </c>
      <c r="BP5" s="650"/>
      <c r="BQ5" s="650"/>
      <c r="BR5" s="650"/>
      <c r="BS5" s="651" t="s">
        <v>175</v>
      </c>
      <c r="BT5" s="651"/>
      <c r="BU5" s="651"/>
      <c r="BV5" s="651"/>
      <c r="BW5" s="651"/>
      <c r="BX5" s="651"/>
      <c r="BY5" s="651"/>
      <c r="BZ5" s="651"/>
      <c r="CA5" s="651"/>
      <c r="CB5" s="655"/>
      <c r="CD5" s="629" t="s">
        <v>222</v>
      </c>
      <c r="CE5" s="630"/>
      <c r="CF5" s="630"/>
      <c r="CG5" s="630"/>
      <c r="CH5" s="630"/>
      <c r="CI5" s="630"/>
      <c r="CJ5" s="630"/>
      <c r="CK5" s="630"/>
      <c r="CL5" s="630"/>
      <c r="CM5" s="630"/>
      <c r="CN5" s="630"/>
      <c r="CO5" s="630"/>
      <c r="CP5" s="630"/>
      <c r="CQ5" s="631"/>
      <c r="CR5" s="629" t="s">
        <v>228</v>
      </c>
      <c r="CS5" s="630"/>
      <c r="CT5" s="630"/>
      <c r="CU5" s="630"/>
      <c r="CV5" s="630"/>
      <c r="CW5" s="630"/>
      <c r="CX5" s="630"/>
      <c r="CY5" s="631"/>
      <c r="CZ5" s="629" t="s">
        <v>220</v>
      </c>
      <c r="DA5" s="630"/>
      <c r="DB5" s="630"/>
      <c r="DC5" s="631"/>
      <c r="DD5" s="629" t="s">
        <v>229</v>
      </c>
      <c r="DE5" s="630"/>
      <c r="DF5" s="630"/>
      <c r="DG5" s="630"/>
      <c r="DH5" s="630"/>
      <c r="DI5" s="630"/>
      <c r="DJ5" s="630"/>
      <c r="DK5" s="630"/>
      <c r="DL5" s="630"/>
      <c r="DM5" s="630"/>
      <c r="DN5" s="630"/>
      <c r="DO5" s="630"/>
      <c r="DP5" s="631"/>
      <c r="DQ5" s="629" t="s">
        <v>230</v>
      </c>
      <c r="DR5" s="630"/>
      <c r="DS5" s="630"/>
      <c r="DT5" s="630"/>
      <c r="DU5" s="630"/>
      <c r="DV5" s="630"/>
      <c r="DW5" s="630"/>
      <c r="DX5" s="630"/>
      <c r="DY5" s="630"/>
      <c r="DZ5" s="630"/>
      <c r="EA5" s="630"/>
      <c r="EB5" s="630"/>
      <c r="EC5" s="631"/>
    </row>
    <row r="6" spans="2:143" ht="11.25" customHeight="1">
      <c r="B6" s="644" t="s">
        <v>231</v>
      </c>
      <c r="C6" s="645"/>
      <c r="D6" s="645"/>
      <c r="E6" s="645"/>
      <c r="F6" s="645"/>
      <c r="G6" s="645"/>
      <c r="H6" s="645"/>
      <c r="I6" s="645"/>
      <c r="J6" s="645"/>
      <c r="K6" s="645"/>
      <c r="L6" s="645"/>
      <c r="M6" s="645"/>
      <c r="N6" s="645"/>
      <c r="O6" s="645"/>
      <c r="P6" s="645"/>
      <c r="Q6" s="646"/>
      <c r="R6" s="647">
        <v>30695</v>
      </c>
      <c r="S6" s="648"/>
      <c r="T6" s="648"/>
      <c r="U6" s="648"/>
      <c r="V6" s="648"/>
      <c r="W6" s="648"/>
      <c r="X6" s="648"/>
      <c r="Y6" s="649"/>
      <c r="Z6" s="650">
        <v>1.9</v>
      </c>
      <c r="AA6" s="650"/>
      <c r="AB6" s="650"/>
      <c r="AC6" s="650"/>
      <c r="AD6" s="651">
        <v>30695</v>
      </c>
      <c r="AE6" s="651"/>
      <c r="AF6" s="651"/>
      <c r="AG6" s="651"/>
      <c r="AH6" s="651"/>
      <c r="AI6" s="651"/>
      <c r="AJ6" s="651"/>
      <c r="AK6" s="651"/>
      <c r="AL6" s="652">
        <v>4.0999999999999996</v>
      </c>
      <c r="AM6" s="653"/>
      <c r="AN6" s="653"/>
      <c r="AO6" s="654"/>
      <c r="AP6" s="644" t="s">
        <v>232</v>
      </c>
      <c r="AQ6" s="645"/>
      <c r="AR6" s="645"/>
      <c r="AS6" s="645"/>
      <c r="AT6" s="645"/>
      <c r="AU6" s="645"/>
      <c r="AV6" s="645"/>
      <c r="AW6" s="645"/>
      <c r="AX6" s="645"/>
      <c r="AY6" s="645"/>
      <c r="AZ6" s="645"/>
      <c r="BA6" s="645"/>
      <c r="BB6" s="645"/>
      <c r="BC6" s="645"/>
      <c r="BD6" s="645"/>
      <c r="BE6" s="645"/>
      <c r="BF6" s="646"/>
      <c r="BG6" s="647">
        <v>69321</v>
      </c>
      <c r="BH6" s="648"/>
      <c r="BI6" s="648"/>
      <c r="BJ6" s="648"/>
      <c r="BK6" s="648"/>
      <c r="BL6" s="648"/>
      <c r="BM6" s="648"/>
      <c r="BN6" s="649"/>
      <c r="BO6" s="650">
        <v>100</v>
      </c>
      <c r="BP6" s="650"/>
      <c r="BQ6" s="650"/>
      <c r="BR6" s="650"/>
      <c r="BS6" s="651" t="s">
        <v>175</v>
      </c>
      <c r="BT6" s="651"/>
      <c r="BU6" s="651"/>
      <c r="BV6" s="651"/>
      <c r="BW6" s="651"/>
      <c r="BX6" s="651"/>
      <c r="BY6" s="651"/>
      <c r="BZ6" s="651"/>
      <c r="CA6" s="651"/>
      <c r="CB6" s="655"/>
      <c r="CD6" s="658" t="s">
        <v>233</v>
      </c>
      <c r="CE6" s="659"/>
      <c r="CF6" s="659"/>
      <c r="CG6" s="659"/>
      <c r="CH6" s="659"/>
      <c r="CI6" s="659"/>
      <c r="CJ6" s="659"/>
      <c r="CK6" s="659"/>
      <c r="CL6" s="659"/>
      <c r="CM6" s="659"/>
      <c r="CN6" s="659"/>
      <c r="CO6" s="659"/>
      <c r="CP6" s="659"/>
      <c r="CQ6" s="660"/>
      <c r="CR6" s="647">
        <v>31498</v>
      </c>
      <c r="CS6" s="648"/>
      <c r="CT6" s="648"/>
      <c r="CU6" s="648"/>
      <c r="CV6" s="648"/>
      <c r="CW6" s="648"/>
      <c r="CX6" s="648"/>
      <c r="CY6" s="649"/>
      <c r="CZ6" s="641">
        <v>2</v>
      </c>
      <c r="DA6" s="642"/>
      <c r="DB6" s="642"/>
      <c r="DC6" s="661"/>
      <c r="DD6" s="656" t="s">
        <v>234</v>
      </c>
      <c r="DE6" s="648"/>
      <c r="DF6" s="648"/>
      <c r="DG6" s="648"/>
      <c r="DH6" s="648"/>
      <c r="DI6" s="648"/>
      <c r="DJ6" s="648"/>
      <c r="DK6" s="648"/>
      <c r="DL6" s="648"/>
      <c r="DM6" s="648"/>
      <c r="DN6" s="648"/>
      <c r="DO6" s="648"/>
      <c r="DP6" s="649"/>
      <c r="DQ6" s="656">
        <v>31498</v>
      </c>
      <c r="DR6" s="648"/>
      <c r="DS6" s="648"/>
      <c r="DT6" s="648"/>
      <c r="DU6" s="648"/>
      <c r="DV6" s="648"/>
      <c r="DW6" s="648"/>
      <c r="DX6" s="648"/>
      <c r="DY6" s="648"/>
      <c r="DZ6" s="648"/>
      <c r="EA6" s="648"/>
      <c r="EB6" s="648"/>
      <c r="EC6" s="657"/>
    </row>
    <row r="7" spans="2:143" ht="11.25" customHeight="1">
      <c r="B7" s="644" t="s">
        <v>235</v>
      </c>
      <c r="C7" s="645"/>
      <c r="D7" s="645"/>
      <c r="E7" s="645"/>
      <c r="F7" s="645"/>
      <c r="G7" s="645"/>
      <c r="H7" s="645"/>
      <c r="I7" s="645"/>
      <c r="J7" s="645"/>
      <c r="K7" s="645"/>
      <c r="L7" s="645"/>
      <c r="M7" s="645"/>
      <c r="N7" s="645"/>
      <c r="O7" s="645"/>
      <c r="P7" s="645"/>
      <c r="Q7" s="646"/>
      <c r="R7" s="647">
        <v>93</v>
      </c>
      <c r="S7" s="648"/>
      <c r="T7" s="648"/>
      <c r="U7" s="648"/>
      <c r="V7" s="648"/>
      <c r="W7" s="648"/>
      <c r="X7" s="648"/>
      <c r="Y7" s="649"/>
      <c r="Z7" s="650">
        <v>0</v>
      </c>
      <c r="AA7" s="650"/>
      <c r="AB7" s="650"/>
      <c r="AC7" s="650"/>
      <c r="AD7" s="651">
        <v>93</v>
      </c>
      <c r="AE7" s="651"/>
      <c r="AF7" s="651"/>
      <c r="AG7" s="651"/>
      <c r="AH7" s="651"/>
      <c r="AI7" s="651"/>
      <c r="AJ7" s="651"/>
      <c r="AK7" s="651"/>
      <c r="AL7" s="652">
        <v>0</v>
      </c>
      <c r="AM7" s="653"/>
      <c r="AN7" s="653"/>
      <c r="AO7" s="654"/>
      <c r="AP7" s="644" t="s">
        <v>236</v>
      </c>
      <c r="AQ7" s="645"/>
      <c r="AR7" s="645"/>
      <c r="AS7" s="645"/>
      <c r="AT7" s="645"/>
      <c r="AU7" s="645"/>
      <c r="AV7" s="645"/>
      <c r="AW7" s="645"/>
      <c r="AX7" s="645"/>
      <c r="AY7" s="645"/>
      <c r="AZ7" s="645"/>
      <c r="BA7" s="645"/>
      <c r="BB7" s="645"/>
      <c r="BC7" s="645"/>
      <c r="BD7" s="645"/>
      <c r="BE7" s="645"/>
      <c r="BF7" s="646"/>
      <c r="BG7" s="647">
        <v>28061</v>
      </c>
      <c r="BH7" s="648"/>
      <c r="BI7" s="648"/>
      <c r="BJ7" s="648"/>
      <c r="BK7" s="648"/>
      <c r="BL7" s="648"/>
      <c r="BM7" s="648"/>
      <c r="BN7" s="649"/>
      <c r="BO7" s="650">
        <v>40.5</v>
      </c>
      <c r="BP7" s="650"/>
      <c r="BQ7" s="650"/>
      <c r="BR7" s="650"/>
      <c r="BS7" s="651" t="s">
        <v>175</v>
      </c>
      <c r="BT7" s="651"/>
      <c r="BU7" s="651"/>
      <c r="BV7" s="651"/>
      <c r="BW7" s="651"/>
      <c r="BX7" s="651"/>
      <c r="BY7" s="651"/>
      <c r="BZ7" s="651"/>
      <c r="CA7" s="651"/>
      <c r="CB7" s="655"/>
      <c r="CD7" s="662" t="s">
        <v>237</v>
      </c>
      <c r="CE7" s="663"/>
      <c r="CF7" s="663"/>
      <c r="CG7" s="663"/>
      <c r="CH7" s="663"/>
      <c r="CI7" s="663"/>
      <c r="CJ7" s="663"/>
      <c r="CK7" s="663"/>
      <c r="CL7" s="663"/>
      <c r="CM7" s="663"/>
      <c r="CN7" s="663"/>
      <c r="CO7" s="663"/>
      <c r="CP7" s="663"/>
      <c r="CQ7" s="664"/>
      <c r="CR7" s="647">
        <v>326808</v>
      </c>
      <c r="CS7" s="648"/>
      <c r="CT7" s="648"/>
      <c r="CU7" s="648"/>
      <c r="CV7" s="648"/>
      <c r="CW7" s="648"/>
      <c r="CX7" s="648"/>
      <c r="CY7" s="649"/>
      <c r="CZ7" s="650">
        <v>20.9</v>
      </c>
      <c r="DA7" s="650"/>
      <c r="DB7" s="650"/>
      <c r="DC7" s="650"/>
      <c r="DD7" s="656">
        <v>16197</v>
      </c>
      <c r="DE7" s="648"/>
      <c r="DF7" s="648"/>
      <c r="DG7" s="648"/>
      <c r="DH7" s="648"/>
      <c r="DI7" s="648"/>
      <c r="DJ7" s="648"/>
      <c r="DK7" s="648"/>
      <c r="DL7" s="648"/>
      <c r="DM7" s="648"/>
      <c r="DN7" s="648"/>
      <c r="DO7" s="648"/>
      <c r="DP7" s="649"/>
      <c r="DQ7" s="656">
        <v>221521</v>
      </c>
      <c r="DR7" s="648"/>
      <c r="DS7" s="648"/>
      <c r="DT7" s="648"/>
      <c r="DU7" s="648"/>
      <c r="DV7" s="648"/>
      <c r="DW7" s="648"/>
      <c r="DX7" s="648"/>
      <c r="DY7" s="648"/>
      <c r="DZ7" s="648"/>
      <c r="EA7" s="648"/>
      <c r="EB7" s="648"/>
      <c r="EC7" s="657"/>
    </row>
    <row r="8" spans="2:143" ht="11.25" customHeight="1">
      <c r="B8" s="644" t="s">
        <v>238</v>
      </c>
      <c r="C8" s="645"/>
      <c r="D8" s="645"/>
      <c r="E8" s="645"/>
      <c r="F8" s="645"/>
      <c r="G8" s="645"/>
      <c r="H8" s="645"/>
      <c r="I8" s="645"/>
      <c r="J8" s="645"/>
      <c r="K8" s="645"/>
      <c r="L8" s="645"/>
      <c r="M8" s="645"/>
      <c r="N8" s="645"/>
      <c r="O8" s="645"/>
      <c r="P8" s="645"/>
      <c r="Q8" s="646"/>
      <c r="R8" s="647">
        <v>487</v>
      </c>
      <c r="S8" s="648"/>
      <c r="T8" s="648"/>
      <c r="U8" s="648"/>
      <c r="V8" s="648"/>
      <c r="W8" s="648"/>
      <c r="X8" s="648"/>
      <c r="Y8" s="649"/>
      <c r="Z8" s="650">
        <v>0</v>
      </c>
      <c r="AA8" s="650"/>
      <c r="AB8" s="650"/>
      <c r="AC8" s="650"/>
      <c r="AD8" s="651">
        <v>487</v>
      </c>
      <c r="AE8" s="651"/>
      <c r="AF8" s="651"/>
      <c r="AG8" s="651"/>
      <c r="AH8" s="651"/>
      <c r="AI8" s="651"/>
      <c r="AJ8" s="651"/>
      <c r="AK8" s="651"/>
      <c r="AL8" s="652">
        <v>0.1</v>
      </c>
      <c r="AM8" s="653"/>
      <c r="AN8" s="653"/>
      <c r="AO8" s="654"/>
      <c r="AP8" s="644" t="s">
        <v>239</v>
      </c>
      <c r="AQ8" s="645"/>
      <c r="AR8" s="645"/>
      <c r="AS8" s="645"/>
      <c r="AT8" s="645"/>
      <c r="AU8" s="645"/>
      <c r="AV8" s="645"/>
      <c r="AW8" s="645"/>
      <c r="AX8" s="645"/>
      <c r="AY8" s="645"/>
      <c r="AZ8" s="645"/>
      <c r="BA8" s="645"/>
      <c r="BB8" s="645"/>
      <c r="BC8" s="645"/>
      <c r="BD8" s="645"/>
      <c r="BE8" s="645"/>
      <c r="BF8" s="646"/>
      <c r="BG8" s="647">
        <v>1040</v>
      </c>
      <c r="BH8" s="648"/>
      <c r="BI8" s="648"/>
      <c r="BJ8" s="648"/>
      <c r="BK8" s="648"/>
      <c r="BL8" s="648"/>
      <c r="BM8" s="648"/>
      <c r="BN8" s="649"/>
      <c r="BO8" s="650">
        <v>1.5</v>
      </c>
      <c r="BP8" s="650"/>
      <c r="BQ8" s="650"/>
      <c r="BR8" s="650"/>
      <c r="BS8" s="656" t="s">
        <v>234</v>
      </c>
      <c r="BT8" s="648"/>
      <c r="BU8" s="648"/>
      <c r="BV8" s="648"/>
      <c r="BW8" s="648"/>
      <c r="BX8" s="648"/>
      <c r="BY8" s="648"/>
      <c r="BZ8" s="648"/>
      <c r="CA8" s="648"/>
      <c r="CB8" s="657"/>
      <c r="CD8" s="662" t="s">
        <v>240</v>
      </c>
      <c r="CE8" s="663"/>
      <c r="CF8" s="663"/>
      <c r="CG8" s="663"/>
      <c r="CH8" s="663"/>
      <c r="CI8" s="663"/>
      <c r="CJ8" s="663"/>
      <c r="CK8" s="663"/>
      <c r="CL8" s="663"/>
      <c r="CM8" s="663"/>
      <c r="CN8" s="663"/>
      <c r="CO8" s="663"/>
      <c r="CP8" s="663"/>
      <c r="CQ8" s="664"/>
      <c r="CR8" s="647">
        <v>243083</v>
      </c>
      <c r="CS8" s="648"/>
      <c r="CT8" s="648"/>
      <c r="CU8" s="648"/>
      <c r="CV8" s="648"/>
      <c r="CW8" s="648"/>
      <c r="CX8" s="648"/>
      <c r="CY8" s="649"/>
      <c r="CZ8" s="650">
        <v>15.5</v>
      </c>
      <c r="DA8" s="650"/>
      <c r="DB8" s="650"/>
      <c r="DC8" s="650"/>
      <c r="DD8" s="656">
        <v>27932</v>
      </c>
      <c r="DE8" s="648"/>
      <c r="DF8" s="648"/>
      <c r="DG8" s="648"/>
      <c r="DH8" s="648"/>
      <c r="DI8" s="648"/>
      <c r="DJ8" s="648"/>
      <c r="DK8" s="648"/>
      <c r="DL8" s="648"/>
      <c r="DM8" s="648"/>
      <c r="DN8" s="648"/>
      <c r="DO8" s="648"/>
      <c r="DP8" s="649"/>
      <c r="DQ8" s="656">
        <v>191073</v>
      </c>
      <c r="DR8" s="648"/>
      <c r="DS8" s="648"/>
      <c r="DT8" s="648"/>
      <c r="DU8" s="648"/>
      <c r="DV8" s="648"/>
      <c r="DW8" s="648"/>
      <c r="DX8" s="648"/>
      <c r="DY8" s="648"/>
      <c r="DZ8" s="648"/>
      <c r="EA8" s="648"/>
      <c r="EB8" s="648"/>
      <c r="EC8" s="657"/>
    </row>
    <row r="9" spans="2:143" ht="11.25" customHeight="1">
      <c r="B9" s="644" t="s">
        <v>241</v>
      </c>
      <c r="C9" s="645"/>
      <c r="D9" s="645"/>
      <c r="E9" s="645"/>
      <c r="F9" s="645"/>
      <c r="G9" s="645"/>
      <c r="H9" s="645"/>
      <c r="I9" s="645"/>
      <c r="J9" s="645"/>
      <c r="K9" s="645"/>
      <c r="L9" s="645"/>
      <c r="M9" s="645"/>
      <c r="N9" s="645"/>
      <c r="O9" s="645"/>
      <c r="P9" s="645"/>
      <c r="Q9" s="646"/>
      <c r="R9" s="647">
        <v>539</v>
      </c>
      <c r="S9" s="648"/>
      <c r="T9" s="648"/>
      <c r="U9" s="648"/>
      <c r="V9" s="648"/>
      <c r="W9" s="648"/>
      <c r="X9" s="648"/>
      <c r="Y9" s="649"/>
      <c r="Z9" s="650">
        <v>0</v>
      </c>
      <c r="AA9" s="650"/>
      <c r="AB9" s="650"/>
      <c r="AC9" s="650"/>
      <c r="AD9" s="651">
        <v>539</v>
      </c>
      <c r="AE9" s="651"/>
      <c r="AF9" s="651"/>
      <c r="AG9" s="651"/>
      <c r="AH9" s="651"/>
      <c r="AI9" s="651"/>
      <c r="AJ9" s="651"/>
      <c r="AK9" s="651"/>
      <c r="AL9" s="652">
        <v>0.1</v>
      </c>
      <c r="AM9" s="653"/>
      <c r="AN9" s="653"/>
      <c r="AO9" s="654"/>
      <c r="AP9" s="644" t="s">
        <v>242</v>
      </c>
      <c r="AQ9" s="645"/>
      <c r="AR9" s="645"/>
      <c r="AS9" s="645"/>
      <c r="AT9" s="645"/>
      <c r="AU9" s="645"/>
      <c r="AV9" s="645"/>
      <c r="AW9" s="645"/>
      <c r="AX9" s="645"/>
      <c r="AY9" s="645"/>
      <c r="AZ9" s="645"/>
      <c r="BA9" s="645"/>
      <c r="BB9" s="645"/>
      <c r="BC9" s="645"/>
      <c r="BD9" s="645"/>
      <c r="BE9" s="645"/>
      <c r="BF9" s="646"/>
      <c r="BG9" s="647">
        <v>23325</v>
      </c>
      <c r="BH9" s="648"/>
      <c r="BI9" s="648"/>
      <c r="BJ9" s="648"/>
      <c r="BK9" s="648"/>
      <c r="BL9" s="648"/>
      <c r="BM9" s="648"/>
      <c r="BN9" s="649"/>
      <c r="BO9" s="650">
        <v>33.6</v>
      </c>
      <c r="BP9" s="650"/>
      <c r="BQ9" s="650"/>
      <c r="BR9" s="650"/>
      <c r="BS9" s="656" t="s">
        <v>139</v>
      </c>
      <c r="BT9" s="648"/>
      <c r="BU9" s="648"/>
      <c r="BV9" s="648"/>
      <c r="BW9" s="648"/>
      <c r="BX9" s="648"/>
      <c r="BY9" s="648"/>
      <c r="BZ9" s="648"/>
      <c r="CA9" s="648"/>
      <c r="CB9" s="657"/>
      <c r="CD9" s="662" t="s">
        <v>243</v>
      </c>
      <c r="CE9" s="663"/>
      <c r="CF9" s="663"/>
      <c r="CG9" s="663"/>
      <c r="CH9" s="663"/>
      <c r="CI9" s="663"/>
      <c r="CJ9" s="663"/>
      <c r="CK9" s="663"/>
      <c r="CL9" s="663"/>
      <c r="CM9" s="663"/>
      <c r="CN9" s="663"/>
      <c r="CO9" s="663"/>
      <c r="CP9" s="663"/>
      <c r="CQ9" s="664"/>
      <c r="CR9" s="647">
        <v>169332</v>
      </c>
      <c r="CS9" s="648"/>
      <c r="CT9" s="648"/>
      <c r="CU9" s="648"/>
      <c r="CV9" s="648"/>
      <c r="CW9" s="648"/>
      <c r="CX9" s="648"/>
      <c r="CY9" s="649"/>
      <c r="CZ9" s="650">
        <v>10.8</v>
      </c>
      <c r="DA9" s="650"/>
      <c r="DB9" s="650"/>
      <c r="DC9" s="650"/>
      <c r="DD9" s="656" t="s">
        <v>139</v>
      </c>
      <c r="DE9" s="648"/>
      <c r="DF9" s="648"/>
      <c r="DG9" s="648"/>
      <c r="DH9" s="648"/>
      <c r="DI9" s="648"/>
      <c r="DJ9" s="648"/>
      <c r="DK9" s="648"/>
      <c r="DL9" s="648"/>
      <c r="DM9" s="648"/>
      <c r="DN9" s="648"/>
      <c r="DO9" s="648"/>
      <c r="DP9" s="649"/>
      <c r="DQ9" s="656">
        <v>128925</v>
      </c>
      <c r="DR9" s="648"/>
      <c r="DS9" s="648"/>
      <c r="DT9" s="648"/>
      <c r="DU9" s="648"/>
      <c r="DV9" s="648"/>
      <c r="DW9" s="648"/>
      <c r="DX9" s="648"/>
      <c r="DY9" s="648"/>
      <c r="DZ9" s="648"/>
      <c r="EA9" s="648"/>
      <c r="EB9" s="648"/>
      <c r="EC9" s="657"/>
    </row>
    <row r="10" spans="2:143" ht="11.25" customHeight="1">
      <c r="B10" s="644" t="s">
        <v>244</v>
      </c>
      <c r="C10" s="645"/>
      <c r="D10" s="645"/>
      <c r="E10" s="645"/>
      <c r="F10" s="645"/>
      <c r="G10" s="645"/>
      <c r="H10" s="645"/>
      <c r="I10" s="645"/>
      <c r="J10" s="645"/>
      <c r="K10" s="645"/>
      <c r="L10" s="645"/>
      <c r="M10" s="645"/>
      <c r="N10" s="645"/>
      <c r="O10" s="645"/>
      <c r="P10" s="645"/>
      <c r="Q10" s="646"/>
      <c r="R10" s="647" t="s">
        <v>139</v>
      </c>
      <c r="S10" s="648"/>
      <c r="T10" s="648"/>
      <c r="U10" s="648"/>
      <c r="V10" s="648"/>
      <c r="W10" s="648"/>
      <c r="X10" s="648"/>
      <c r="Y10" s="649"/>
      <c r="Z10" s="650" t="s">
        <v>139</v>
      </c>
      <c r="AA10" s="650"/>
      <c r="AB10" s="650"/>
      <c r="AC10" s="650"/>
      <c r="AD10" s="651" t="s">
        <v>139</v>
      </c>
      <c r="AE10" s="651"/>
      <c r="AF10" s="651"/>
      <c r="AG10" s="651"/>
      <c r="AH10" s="651"/>
      <c r="AI10" s="651"/>
      <c r="AJ10" s="651"/>
      <c r="AK10" s="651"/>
      <c r="AL10" s="652" t="s">
        <v>175</v>
      </c>
      <c r="AM10" s="653"/>
      <c r="AN10" s="653"/>
      <c r="AO10" s="654"/>
      <c r="AP10" s="644" t="s">
        <v>245</v>
      </c>
      <c r="AQ10" s="645"/>
      <c r="AR10" s="645"/>
      <c r="AS10" s="645"/>
      <c r="AT10" s="645"/>
      <c r="AU10" s="645"/>
      <c r="AV10" s="645"/>
      <c r="AW10" s="645"/>
      <c r="AX10" s="645"/>
      <c r="AY10" s="645"/>
      <c r="AZ10" s="645"/>
      <c r="BA10" s="645"/>
      <c r="BB10" s="645"/>
      <c r="BC10" s="645"/>
      <c r="BD10" s="645"/>
      <c r="BE10" s="645"/>
      <c r="BF10" s="646"/>
      <c r="BG10" s="647">
        <v>2245</v>
      </c>
      <c r="BH10" s="648"/>
      <c r="BI10" s="648"/>
      <c r="BJ10" s="648"/>
      <c r="BK10" s="648"/>
      <c r="BL10" s="648"/>
      <c r="BM10" s="648"/>
      <c r="BN10" s="649"/>
      <c r="BO10" s="650">
        <v>3.2</v>
      </c>
      <c r="BP10" s="650"/>
      <c r="BQ10" s="650"/>
      <c r="BR10" s="650"/>
      <c r="BS10" s="656" t="s">
        <v>175</v>
      </c>
      <c r="BT10" s="648"/>
      <c r="BU10" s="648"/>
      <c r="BV10" s="648"/>
      <c r="BW10" s="648"/>
      <c r="BX10" s="648"/>
      <c r="BY10" s="648"/>
      <c r="BZ10" s="648"/>
      <c r="CA10" s="648"/>
      <c r="CB10" s="657"/>
      <c r="CD10" s="662" t="s">
        <v>246</v>
      </c>
      <c r="CE10" s="663"/>
      <c r="CF10" s="663"/>
      <c r="CG10" s="663"/>
      <c r="CH10" s="663"/>
      <c r="CI10" s="663"/>
      <c r="CJ10" s="663"/>
      <c r="CK10" s="663"/>
      <c r="CL10" s="663"/>
      <c r="CM10" s="663"/>
      <c r="CN10" s="663"/>
      <c r="CO10" s="663"/>
      <c r="CP10" s="663"/>
      <c r="CQ10" s="664"/>
      <c r="CR10" s="647">
        <v>1955</v>
      </c>
      <c r="CS10" s="648"/>
      <c r="CT10" s="648"/>
      <c r="CU10" s="648"/>
      <c r="CV10" s="648"/>
      <c r="CW10" s="648"/>
      <c r="CX10" s="648"/>
      <c r="CY10" s="649"/>
      <c r="CZ10" s="650">
        <v>0.1</v>
      </c>
      <c r="DA10" s="650"/>
      <c r="DB10" s="650"/>
      <c r="DC10" s="650"/>
      <c r="DD10" s="656" t="s">
        <v>139</v>
      </c>
      <c r="DE10" s="648"/>
      <c r="DF10" s="648"/>
      <c r="DG10" s="648"/>
      <c r="DH10" s="648"/>
      <c r="DI10" s="648"/>
      <c r="DJ10" s="648"/>
      <c r="DK10" s="648"/>
      <c r="DL10" s="648"/>
      <c r="DM10" s="648"/>
      <c r="DN10" s="648"/>
      <c r="DO10" s="648"/>
      <c r="DP10" s="649"/>
      <c r="DQ10" s="656">
        <v>1523</v>
      </c>
      <c r="DR10" s="648"/>
      <c r="DS10" s="648"/>
      <c r="DT10" s="648"/>
      <c r="DU10" s="648"/>
      <c r="DV10" s="648"/>
      <c r="DW10" s="648"/>
      <c r="DX10" s="648"/>
      <c r="DY10" s="648"/>
      <c r="DZ10" s="648"/>
      <c r="EA10" s="648"/>
      <c r="EB10" s="648"/>
      <c r="EC10" s="657"/>
    </row>
    <row r="11" spans="2:143" ht="11.25" customHeight="1">
      <c r="B11" s="644" t="s">
        <v>247</v>
      </c>
      <c r="C11" s="645"/>
      <c r="D11" s="645"/>
      <c r="E11" s="645"/>
      <c r="F11" s="645"/>
      <c r="G11" s="645"/>
      <c r="H11" s="645"/>
      <c r="I11" s="645"/>
      <c r="J11" s="645"/>
      <c r="K11" s="645"/>
      <c r="L11" s="645"/>
      <c r="M11" s="645"/>
      <c r="N11" s="645"/>
      <c r="O11" s="645"/>
      <c r="P11" s="645"/>
      <c r="Q11" s="646"/>
      <c r="R11" s="647">
        <v>14107</v>
      </c>
      <c r="S11" s="648"/>
      <c r="T11" s="648"/>
      <c r="U11" s="648"/>
      <c r="V11" s="648"/>
      <c r="W11" s="648"/>
      <c r="X11" s="648"/>
      <c r="Y11" s="649"/>
      <c r="Z11" s="652">
        <v>0.9</v>
      </c>
      <c r="AA11" s="653"/>
      <c r="AB11" s="653"/>
      <c r="AC11" s="665"/>
      <c r="AD11" s="656">
        <v>14107</v>
      </c>
      <c r="AE11" s="648"/>
      <c r="AF11" s="648"/>
      <c r="AG11" s="648"/>
      <c r="AH11" s="648"/>
      <c r="AI11" s="648"/>
      <c r="AJ11" s="648"/>
      <c r="AK11" s="649"/>
      <c r="AL11" s="652">
        <v>1.9</v>
      </c>
      <c r="AM11" s="653"/>
      <c r="AN11" s="653"/>
      <c r="AO11" s="654"/>
      <c r="AP11" s="644" t="s">
        <v>248</v>
      </c>
      <c r="AQ11" s="645"/>
      <c r="AR11" s="645"/>
      <c r="AS11" s="645"/>
      <c r="AT11" s="645"/>
      <c r="AU11" s="645"/>
      <c r="AV11" s="645"/>
      <c r="AW11" s="645"/>
      <c r="AX11" s="645"/>
      <c r="AY11" s="645"/>
      <c r="AZ11" s="645"/>
      <c r="BA11" s="645"/>
      <c r="BB11" s="645"/>
      <c r="BC11" s="645"/>
      <c r="BD11" s="645"/>
      <c r="BE11" s="645"/>
      <c r="BF11" s="646"/>
      <c r="BG11" s="647">
        <v>1451</v>
      </c>
      <c r="BH11" s="648"/>
      <c r="BI11" s="648"/>
      <c r="BJ11" s="648"/>
      <c r="BK11" s="648"/>
      <c r="BL11" s="648"/>
      <c r="BM11" s="648"/>
      <c r="BN11" s="649"/>
      <c r="BO11" s="650">
        <v>2.1</v>
      </c>
      <c r="BP11" s="650"/>
      <c r="BQ11" s="650"/>
      <c r="BR11" s="650"/>
      <c r="BS11" s="656" t="s">
        <v>175</v>
      </c>
      <c r="BT11" s="648"/>
      <c r="BU11" s="648"/>
      <c r="BV11" s="648"/>
      <c r="BW11" s="648"/>
      <c r="BX11" s="648"/>
      <c r="BY11" s="648"/>
      <c r="BZ11" s="648"/>
      <c r="CA11" s="648"/>
      <c r="CB11" s="657"/>
      <c r="CD11" s="662" t="s">
        <v>249</v>
      </c>
      <c r="CE11" s="663"/>
      <c r="CF11" s="663"/>
      <c r="CG11" s="663"/>
      <c r="CH11" s="663"/>
      <c r="CI11" s="663"/>
      <c r="CJ11" s="663"/>
      <c r="CK11" s="663"/>
      <c r="CL11" s="663"/>
      <c r="CM11" s="663"/>
      <c r="CN11" s="663"/>
      <c r="CO11" s="663"/>
      <c r="CP11" s="663"/>
      <c r="CQ11" s="664"/>
      <c r="CR11" s="647">
        <v>180520</v>
      </c>
      <c r="CS11" s="648"/>
      <c r="CT11" s="648"/>
      <c r="CU11" s="648"/>
      <c r="CV11" s="648"/>
      <c r="CW11" s="648"/>
      <c r="CX11" s="648"/>
      <c r="CY11" s="649"/>
      <c r="CZ11" s="650">
        <v>11.5</v>
      </c>
      <c r="DA11" s="650"/>
      <c r="DB11" s="650"/>
      <c r="DC11" s="650"/>
      <c r="DD11" s="656">
        <v>94218</v>
      </c>
      <c r="DE11" s="648"/>
      <c r="DF11" s="648"/>
      <c r="DG11" s="648"/>
      <c r="DH11" s="648"/>
      <c r="DI11" s="648"/>
      <c r="DJ11" s="648"/>
      <c r="DK11" s="648"/>
      <c r="DL11" s="648"/>
      <c r="DM11" s="648"/>
      <c r="DN11" s="648"/>
      <c r="DO11" s="648"/>
      <c r="DP11" s="649"/>
      <c r="DQ11" s="656">
        <v>87039</v>
      </c>
      <c r="DR11" s="648"/>
      <c r="DS11" s="648"/>
      <c r="DT11" s="648"/>
      <c r="DU11" s="648"/>
      <c r="DV11" s="648"/>
      <c r="DW11" s="648"/>
      <c r="DX11" s="648"/>
      <c r="DY11" s="648"/>
      <c r="DZ11" s="648"/>
      <c r="EA11" s="648"/>
      <c r="EB11" s="648"/>
      <c r="EC11" s="657"/>
    </row>
    <row r="12" spans="2:143" ht="11.25" customHeight="1">
      <c r="B12" s="644" t="s">
        <v>250</v>
      </c>
      <c r="C12" s="645"/>
      <c r="D12" s="645"/>
      <c r="E12" s="645"/>
      <c r="F12" s="645"/>
      <c r="G12" s="645"/>
      <c r="H12" s="645"/>
      <c r="I12" s="645"/>
      <c r="J12" s="645"/>
      <c r="K12" s="645"/>
      <c r="L12" s="645"/>
      <c r="M12" s="645"/>
      <c r="N12" s="645"/>
      <c r="O12" s="645"/>
      <c r="P12" s="645"/>
      <c r="Q12" s="646"/>
      <c r="R12" s="647" t="s">
        <v>234</v>
      </c>
      <c r="S12" s="648"/>
      <c r="T12" s="648"/>
      <c r="U12" s="648"/>
      <c r="V12" s="648"/>
      <c r="W12" s="648"/>
      <c r="X12" s="648"/>
      <c r="Y12" s="649"/>
      <c r="Z12" s="650" t="s">
        <v>175</v>
      </c>
      <c r="AA12" s="650"/>
      <c r="AB12" s="650"/>
      <c r="AC12" s="650"/>
      <c r="AD12" s="651" t="s">
        <v>139</v>
      </c>
      <c r="AE12" s="651"/>
      <c r="AF12" s="651"/>
      <c r="AG12" s="651"/>
      <c r="AH12" s="651"/>
      <c r="AI12" s="651"/>
      <c r="AJ12" s="651"/>
      <c r="AK12" s="651"/>
      <c r="AL12" s="652" t="s">
        <v>139</v>
      </c>
      <c r="AM12" s="653"/>
      <c r="AN12" s="653"/>
      <c r="AO12" s="654"/>
      <c r="AP12" s="644" t="s">
        <v>251</v>
      </c>
      <c r="AQ12" s="645"/>
      <c r="AR12" s="645"/>
      <c r="AS12" s="645"/>
      <c r="AT12" s="645"/>
      <c r="AU12" s="645"/>
      <c r="AV12" s="645"/>
      <c r="AW12" s="645"/>
      <c r="AX12" s="645"/>
      <c r="AY12" s="645"/>
      <c r="AZ12" s="645"/>
      <c r="BA12" s="645"/>
      <c r="BB12" s="645"/>
      <c r="BC12" s="645"/>
      <c r="BD12" s="645"/>
      <c r="BE12" s="645"/>
      <c r="BF12" s="646"/>
      <c r="BG12" s="647">
        <v>35217</v>
      </c>
      <c r="BH12" s="648"/>
      <c r="BI12" s="648"/>
      <c r="BJ12" s="648"/>
      <c r="BK12" s="648"/>
      <c r="BL12" s="648"/>
      <c r="BM12" s="648"/>
      <c r="BN12" s="649"/>
      <c r="BO12" s="650">
        <v>50.8</v>
      </c>
      <c r="BP12" s="650"/>
      <c r="BQ12" s="650"/>
      <c r="BR12" s="650"/>
      <c r="BS12" s="656" t="s">
        <v>139</v>
      </c>
      <c r="BT12" s="648"/>
      <c r="BU12" s="648"/>
      <c r="BV12" s="648"/>
      <c r="BW12" s="648"/>
      <c r="BX12" s="648"/>
      <c r="BY12" s="648"/>
      <c r="BZ12" s="648"/>
      <c r="CA12" s="648"/>
      <c r="CB12" s="657"/>
      <c r="CD12" s="662" t="s">
        <v>252</v>
      </c>
      <c r="CE12" s="663"/>
      <c r="CF12" s="663"/>
      <c r="CG12" s="663"/>
      <c r="CH12" s="663"/>
      <c r="CI12" s="663"/>
      <c r="CJ12" s="663"/>
      <c r="CK12" s="663"/>
      <c r="CL12" s="663"/>
      <c r="CM12" s="663"/>
      <c r="CN12" s="663"/>
      <c r="CO12" s="663"/>
      <c r="CP12" s="663"/>
      <c r="CQ12" s="664"/>
      <c r="CR12" s="647">
        <v>48874</v>
      </c>
      <c r="CS12" s="648"/>
      <c r="CT12" s="648"/>
      <c r="CU12" s="648"/>
      <c r="CV12" s="648"/>
      <c r="CW12" s="648"/>
      <c r="CX12" s="648"/>
      <c r="CY12" s="649"/>
      <c r="CZ12" s="650">
        <v>3.1</v>
      </c>
      <c r="DA12" s="650"/>
      <c r="DB12" s="650"/>
      <c r="DC12" s="650"/>
      <c r="DD12" s="656">
        <v>12214</v>
      </c>
      <c r="DE12" s="648"/>
      <c r="DF12" s="648"/>
      <c r="DG12" s="648"/>
      <c r="DH12" s="648"/>
      <c r="DI12" s="648"/>
      <c r="DJ12" s="648"/>
      <c r="DK12" s="648"/>
      <c r="DL12" s="648"/>
      <c r="DM12" s="648"/>
      <c r="DN12" s="648"/>
      <c r="DO12" s="648"/>
      <c r="DP12" s="649"/>
      <c r="DQ12" s="656">
        <v>44422</v>
      </c>
      <c r="DR12" s="648"/>
      <c r="DS12" s="648"/>
      <c r="DT12" s="648"/>
      <c r="DU12" s="648"/>
      <c r="DV12" s="648"/>
      <c r="DW12" s="648"/>
      <c r="DX12" s="648"/>
      <c r="DY12" s="648"/>
      <c r="DZ12" s="648"/>
      <c r="EA12" s="648"/>
      <c r="EB12" s="648"/>
      <c r="EC12" s="657"/>
    </row>
    <row r="13" spans="2:143" ht="11.25" customHeight="1">
      <c r="B13" s="644" t="s">
        <v>253</v>
      </c>
      <c r="C13" s="645"/>
      <c r="D13" s="645"/>
      <c r="E13" s="645"/>
      <c r="F13" s="645"/>
      <c r="G13" s="645"/>
      <c r="H13" s="645"/>
      <c r="I13" s="645"/>
      <c r="J13" s="645"/>
      <c r="K13" s="645"/>
      <c r="L13" s="645"/>
      <c r="M13" s="645"/>
      <c r="N13" s="645"/>
      <c r="O13" s="645"/>
      <c r="P13" s="645"/>
      <c r="Q13" s="646"/>
      <c r="R13" s="647" t="s">
        <v>175</v>
      </c>
      <c r="S13" s="648"/>
      <c r="T13" s="648"/>
      <c r="U13" s="648"/>
      <c r="V13" s="648"/>
      <c r="W13" s="648"/>
      <c r="X13" s="648"/>
      <c r="Y13" s="649"/>
      <c r="Z13" s="650" t="s">
        <v>175</v>
      </c>
      <c r="AA13" s="650"/>
      <c r="AB13" s="650"/>
      <c r="AC13" s="650"/>
      <c r="AD13" s="651" t="s">
        <v>139</v>
      </c>
      <c r="AE13" s="651"/>
      <c r="AF13" s="651"/>
      <c r="AG13" s="651"/>
      <c r="AH13" s="651"/>
      <c r="AI13" s="651"/>
      <c r="AJ13" s="651"/>
      <c r="AK13" s="651"/>
      <c r="AL13" s="652" t="s">
        <v>234</v>
      </c>
      <c r="AM13" s="653"/>
      <c r="AN13" s="653"/>
      <c r="AO13" s="654"/>
      <c r="AP13" s="644" t="s">
        <v>254</v>
      </c>
      <c r="AQ13" s="645"/>
      <c r="AR13" s="645"/>
      <c r="AS13" s="645"/>
      <c r="AT13" s="645"/>
      <c r="AU13" s="645"/>
      <c r="AV13" s="645"/>
      <c r="AW13" s="645"/>
      <c r="AX13" s="645"/>
      <c r="AY13" s="645"/>
      <c r="AZ13" s="645"/>
      <c r="BA13" s="645"/>
      <c r="BB13" s="645"/>
      <c r="BC13" s="645"/>
      <c r="BD13" s="645"/>
      <c r="BE13" s="645"/>
      <c r="BF13" s="646"/>
      <c r="BG13" s="647">
        <v>35217</v>
      </c>
      <c r="BH13" s="648"/>
      <c r="BI13" s="648"/>
      <c r="BJ13" s="648"/>
      <c r="BK13" s="648"/>
      <c r="BL13" s="648"/>
      <c r="BM13" s="648"/>
      <c r="BN13" s="649"/>
      <c r="BO13" s="650">
        <v>50.8</v>
      </c>
      <c r="BP13" s="650"/>
      <c r="BQ13" s="650"/>
      <c r="BR13" s="650"/>
      <c r="BS13" s="656" t="s">
        <v>175</v>
      </c>
      <c r="BT13" s="648"/>
      <c r="BU13" s="648"/>
      <c r="BV13" s="648"/>
      <c r="BW13" s="648"/>
      <c r="BX13" s="648"/>
      <c r="BY13" s="648"/>
      <c r="BZ13" s="648"/>
      <c r="CA13" s="648"/>
      <c r="CB13" s="657"/>
      <c r="CD13" s="662" t="s">
        <v>255</v>
      </c>
      <c r="CE13" s="663"/>
      <c r="CF13" s="663"/>
      <c r="CG13" s="663"/>
      <c r="CH13" s="663"/>
      <c r="CI13" s="663"/>
      <c r="CJ13" s="663"/>
      <c r="CK13" s="663"/>
      <c r="CL13" s="663"/>
      <c r="CM13" s="663"/>
      <c r="CN13" s="663"/>
      <c r="CO13" s="663"/>
      <c r="CP13" s="663"/>
      <c r="CQ13" s="664"/>
      <c r="CR13" s="647">
        <v>72862</v>
      </c>
      <c r="CS13" s="648"/>
      <c r="CT13" s="648"/>
      <c r="CU13" s="648"/>
      <c r="CV13" s="648"/>
      <c r="CW13" s="648"/>
      <c r="CX13" s="648"/>
      <c r="CY13" s="649"/>
      <c r="CZ13" s="650">
        <v>4.7</v>
      </c>
      <c r="DA13" s="650"/>
      <c r="DB13" s="650"/>
      <c r="DC13" s="650"/>
      <c r="DD13" s="656">
        <v>49626</v>
      </c>
      <c r="DE13" s="648"/>
      <c r="DF13" s="648"/>
      <c r="DG13" s="648"/>
      <c r="DH13" s="648"/>
      <c r="DI13" s="648"/>
      <c r="DJ13" s="648"/>
      <c r="DK13" s="648"/>
      <c r="DL13" s="648"/>
      <c r="DM13" s="648"/>
      <c r="DN13" s="648"/>
      <c r="DO13" s="648"/>
      <c r="DP13" s="649"/>
      <c r="DQ13" s="656">
        <v>32435</v>
      </c>
      <c r="DR13" s="648"/>
      <c r="DS13" s="648"/>
      <c r="DT13" s="648"/>
      <c r="DU13" s="648"/>
      <c r="DV13" s="648"/>
      <c r="DW13" s="648"/>
      <c r="DX13" s="648"/>
      <c r="DY13" s="648"/>
      <c r="DZ13" s="648"/>
      <c r="EA13" s="648"/>
      <c r="EB13" s="648"/>
      <c r="EC13" s="657"/>
    </row>
    <row r="14" spans="2:143" ht="11.25" customHeight="1">
      <c r="B14" s="644" t="s">
        <v>256</v>
      </c>
      <c r="C14" s="645"/>
      <c r="D14" s="645"/>
      <c r="E14" s="645"/>
      <c r="F14" s="645"/>
      <c r="G14" s="645"/>
      <c r="H14" s="645"/>
      <c r="I14" s="645"/>
      <c r="J14" s="645"/>
      <c r="K14" s="645"/>
      <c r="L14" s="645"/>
      <c r="M14" s="645"/>
      <c r="N14" s="645"/>
      <c r="O14" s="645"/>
      <c r="P14" s="645"/>
      <c r="Q14" s="646"/>
      <c r="R14" s="647" t="s">
        <v>139</v>
      </c>
      <c r="S14" s="648"/>
      <c r="T14" s="648"/>
      <c r="U14" s="648"/>
      <c r="V14" s="648"/>
      <c r="W14" s="648"/>
      <c r="X14" s="648"/>
      <c r="Y14" s="649"/>
      <c r="Z14" s="650" t="s">
        <v>139</v>
      </c>
      <c r="AA14" s="650"/>
      <c r="AB14" s="650"/>
      <c r="AC14" s="650"/>
      <c r="AD14" s="651" t="s">
        <v>175</v>
      </c>
      <c r="AE14" s="651"/>
      <c r="AF14" s="651"/>
      <c r="AG14" s="651"/>
      <c r="AH14" s="651"/>
      <c r="AI14" s="651"/>
      <c r="AJ14" s="651"/>
      <c r="AK14" s="651"/>
      <c r="AL14" s="652" t="s">
        <v>139</v>
      </c>
      <c r="AM14" s="653"/>
      <c r="AN14" s="653"/>
      <c r="AO14" s="654"/>
      <c r="AP14" s="644" t="s">
        <v>257</v>
      </c>
      <c r="AQ14" s="645"/>
      <c r="AR14" s="645"/>
      <c r="AS14" s="645"/>
      <c r="AT14" s="645"/>
      <c r="AU14" s="645"/>
      <c r="AV14" s="645"/>
      <c r="AW14" s="645"/>
      <c r="AX14" s="645"/>
      <c r="AY14" s="645"/>
      <c r="AZ14" s="645"/>
      <c r="BA14" s="645"/>
      <c r="BB14" s="645"/>
      <c r="BC14" s="645"/>
      <c r="BD14" s="645"/>
      <c r="BE14" s="645"/>
      <c r="BF14" s="646"/>
      <c r="BG14" s="647">
        <v>3423</v>
      </c>
      <c r="BH14" s="648"/>
      <c r="BI14" s="648"/>
      <c r="BJ14" s="648"/>
      <c r="BK14" s="648"/>
      <c r="BL14" s="648"/>
      <c r="BM14" s="648"/>
      <c r="BN14" s="649"/>
      <c r="BO14" s="650">
        <v>4.9000000000000004</v>
      </c>
      <c r="BP14" s="650"/>
      <c r="BQ14" s="650"/>
      <c r="BR14" s="650"/>
      <c r="BS14" s="656" t="s">
        <v>175</v>
      </c>
      <c r="BT14" s="648"/>
      <c r="BU14" s="648"/>
      <c r="BV14" s="648"/>
      <c r="BW14" s="648"/>
      <c r="BX14" s="648"/>
      <c r="BY14" s="648"/>
      <c r="BZ14" s="648"/>
      <c r="CA14" s="648"/>
      <c r="CB14" s="657"/>
      <c r="CD14" s="662" t="s">
        <v>258</v>
      </c>
      <c r="CE14" s="663"/>
      <c r="CF14" s="663"/>
      <c r="CG14" s="663"/>
      <c r="CH14" s="663"/>
      <c r="CI14" s="663"/>
      <c r="CJ14" s="663"/>
      <c r="CK14" s="663"/>
      <c r="CL14" s="663"/>
      <c r="CM14" s="663"/>
      <c r="CN14" s="663"/>
      <c r="CO14" s="663"/>
      <c r="CP14" s="663"/>
      <c r="CQ14" s="664"/>
      <c r="CR14" s="647">
        <v>151016</v>
      </c>
      <c r="CS14" s="648"/>
      <c r="CT14" s="648"/>
      <c r="CU14" s="648"/>
      <c r="CV14" s="648"/>
      <c r="CW14" s="648"/>
      <c r="CX14" s="648"/>
      <c r="CY14" s="649"/>
      <c r="CZ14" s="650">
        <v>9.6999999999999993</v>
      </c>
      <c r="DA14" s="650"/>
      <c r="DB14" s="650"/>
      <c r="DC14" s="650"/>
      <c r="DD14" s="656">
        <v>63620</v>
      </c>
      <c r="DE14" s="648"/>
      <c r="DF14" s="648"/>
      <c r="DG14" s="648"/>
      <c r="DH14" s="648"/>
      <c r="DI14" s="648"/>
      <c r="DJ14" s="648"/>
      <c r="DK14" s="648"/>
      <c r="DL14" s="648"/>
      <c r="DM14" s="648"/>
      <c r="DN14" s="648"/>
      <c r="DO14" s="648"/>
      <c r="DP14" s="649"/>
      <c r="DQ14" s="656">
        <v>87350</v>
      </c>
      <c r="DR14" s="648"/>
      <c r="DS14" s="648"/>
      <c r="DT14" s="648"/>
      <c r="DU14" s="648"/>
      <c r="DV14" s="648"/>
      <c r="DW14" s="648"/>
      <c r="DX14" s="648"/>
      <c r="DY14" s="648"/>
      <c r="DZ14" s="648"/>
      <c r="EA14" s="648"/>
      <c r="EB14" s="648"/>
      <c r="EC14" s="657"/>
    </row>
    <row r="15" spans="2:143" ht="11.25" customHeight="1">
      <c r="B15" s="644" t="s">
        <v>259</v>
      </c>
      <c r="C15" s="645"/>
      <c r="D15" s="645"/>
      <c r="E15" s="645"/>
      <c r="F15" s="645"/>
      <c r="G15" s="645"/>
      <c r="H15" s="645"/>
      <c r="I15" s="645"/>
      <c r="J15" s="645"/>
      <c r="K15" s="645"/>
      <c r="L15" s="645"/>
      <c r="M15" s="645"/>
      <c r="N15" s="645"/>
      <c r="O15" s="645"/>
      <c r="P15" s="645"/>
      <c r="Q15" s="646"/>
      <c r="R15" s="647" t="s">
        <v>175</v>
      </c>
      <c r="S15" s="648"/>
      <c r="T15" s="648"/>
      <c r="U15" s="648"/>
      <c r="V15" s="648"/>
      <c r="W15" s="648"/>
      <c r="X15" s="648"/>
      <c r="Y15" s="649"/>
      <c r="Z15" s="650" t="s">
        <v>139</v>
      </c>
      <c r="AA15" s="650"/>
      <c r="AB15" s="650"/>
      <c r="AC15" s="650"/>
      <c r="AD15" s="651" t="s">
        <v>175</v>
      </c>
      <c r="AE15" s="651"/>
      <c r="AF15" s="651"/>
      <c r="AG15" s="651"/>
      <c r="AH15" s="651"/>
      <c r="AI15" s="651"/>
      <c r="AJ15" s="651"/>
      <c r="AK15" s="651"/>
      <c r="AL15" s="652" t="s">
        <v>175</v>
      </c>
      <c r="AM15" s="653"/>
      <c r="AN15" s="653"/>
      <c r="AO15" s="654"/>
      <c r="AP15" s="644" t="s">
        <v>260</v>
      </c>
      <c r="AQ15" s="645"/>
      <c r="AR15" s="645"/>
      <c r="AS15" s="645"/>
      <c r="AT15" s="645"/>
      <c r="AU15" s="645"/>
      <c r="AV15" s="645"/>
      <c r="AW15" s="645"/>
      <c r="AX15" s="645"/>
      <c r="AY15" s="645"/>
      <c r="AZ15" s="645"/>
      <c r="BA15" s="645"/>
      <c r="BB15" s="645"/>
      <c r="BC15" s="645"/>
      <c r="BD15" s="645"/>
      <c r="BE15" s="645"/>
      <c r="BF15" s="646"/>
      <c r="BG15" s="647">
        <v>2620</v>
      </c>
      <c r="BH15" s="648"/>
      <c r="BI15" s="648"/>
      <c r="BJ15" s="648"/>
      <c r="BK15" s="648"/>
      <c r="BL15" s="648"/>
      <c r="BM15" s="648"/>
      <c r="BN15" s="649"/>
      <c r="BO15" s="650">
        <v>3.8</v>
      </c>
      <c r="BP15" s="650"/>
      <c r="BQ15" s="650"/>
      <c r="BR15" s="650"/>
      <c r="BS15" s="656" t="s">
        <v>234</v>
      </c>
      <c r="BT15" s="648"/>
      <c r="BU15" s="648"/>
      <c r="BV15" s="648"/>
      <c r="BW15" s="648"/>
      <c r="BX15" s="648"/>
      <c r="BY15" s="648"/>
      <c r="BZ15" s="648"/>
      <c r="CA15" s="648"/>
      <c r="CB15" s="657"/>
      <c r="CD15" s="662" t="s">
        <v>261</v>
      </c>
      <c r="CE15" s="663"/>
      <c r="CF15" s="663"/>
      <c r="CG15" s="663"/>
      <c r="CH15" s="663"/>
      <c r="CI15" s="663"/>
      <c r="CJ15" s="663"/>
      <c r="CK15" s="663"/>
      <c r="CL15" s="663"/>
      <c r="CM15" s="663"/>
      <c r="CN15" s="663"/>
      <c r="CO15" s="663"/>
      <c r="CP15" s="663"/>
      <c r="CQ15" s="664"/>
      <c r="CR15" s="647">
        <v>215402</v>
      </c>
      <c r="CS15" s="648"/>
      <c r="CT15" s="648"/>
      <c r="CU15" s="648"/>
      <c r="CV15" s="648"/>
      <c r="CW15" s="648"/>
      <c r="CX15" s="648"/>
      <c r="CY15" s="649"/>
      <c r="CZ15" s="650">
        <v>13.8</v>
      </c>
      <c r="DA15" s="650"/>
      <c r="DB15" s="650"/>
      <c r="DC15" s="650"/>
      <c r="DD15" s="656">
        <v>105962</v>
      </c>
      <c r="DE15" s="648"/>
      <c r="DF15" s="648"/>
      <c r="DG15" s="648"/>
      <c r="DH15" s="648"/>
      <c r="DI15" s="648"/>
      <c r="DJ15" s="648"/>
      <c r="DK15" s="648"/>
      <c r="DL15" s="648"/>
      <c r="DM15" s="648"/>
      <c r="DN15" s="648"/>
      <c r="DO15" s="648"/>
      <c r="DP15" s="649"/>
      <c r="DQ15" s="656">
        <v>128516</v>
      </c>
      <c r="DR15" s="648"/>
      <c r="DS15" s="648"/>
      <c r="DT15" s="648"/>
      <c r="DU15" s="648"/>
      <c r="DV15" s="648"/>
      <c r="DW15" s="648"/>
      <c r="DX15" s="648"/>
      <c r="DY15" s="648"/>
      <c r="DZ15" s="648"/>
      <c r="EA15" s="648"/>
      <c r="EB15" s="648"/>
      <c r="EC15" s="657"/>
    </row>
    <row r="16" spans="2:143" ht="11.25" customHeight="1">
      <c r="B16" s="644" t="s">
        <v>262</v>
      </c>
      <c r="C16" s="645"/>
      <c r="D16" s="645"/>
      <c r="E16" s="645"/>
      <c r="F16" s="645"/>
      <c r="G16" s="645"/>
      <c r="H16" s="645"/>
      <c r="I16" s="645"/>
      <c r="J16" s="645"/>
      <c r="K16" s="645"/>
      <c r="L16" s="645"/>
      <c r="M16" s="645"/>
      <c r="N16" s="645"/>
      <c r="O16" s="645"/>
      <c r="P16" s="645"/>
      <c r="Q16" s="646"/>
      <c r="R16" s="647">
        <v>1291</v>
      </c>
      <c r="S16" s="648"/>
      <c r="T16" s="648"/>
      <c r="U16" s="648"/>
      <c r="V16" s="648"/>
      <c r="W16" s="648"/>
      <c r="X16" s="648"/>
      <c r="Y16" s="649"/>
      <c r="Z16" s="650">
        <v>0.1</v>
      </c>
      <c r="AA16" s="650"/>
      <c r="AB16" s="650"/>
      <c r="AC16" s="650"/>
      <c r="AD16" s="651">
        <v>1291</v>
      </c>
      <c r="AE16" s="651"/>
      <c r="AF16" s="651"/>
      <c r="AG16" s="651"/>
      <c r="AH16" s="651"/>
      <c r="AI16" s="651"/>
      <c r="AJ16" s="651"/>
      <c r="AK16" s="651"/>
      <c r="AL16" s="652">
        <v>0.2</v>
      </c>
      <c r="AM16" s="653"/>
      <c r="AN16" s="653"/>
      <c r="AO16" s="654"/>
      <c r="AP16" s="644" t="s">
        <v>263</v>
      </c>
      <c r="AQ16" s="645"/>
      <c r="AR16" s="645"/>
      <c r="AS16" s="645"/>
      <c r="AT16" s="645"/>
      <c r="AU16" s="645"/>
      <c r="AV16" s="645"/>
      <c r="AW16" s="645"/>
      <c r="AX16" s="645"/>
      <c r="AY16" s="645"/>
      <c r="AZ16" s="645"/>
      <c r="BA16" s="645"/>
      <c r="BB16" s="645"/>
      <c r="BC16" s="645"/>
      <c r="BD16" s="645"/>
      <c r="BE16" s="645"/>
      <c r="BF16" s="646"/>
      <c r="BG16" s="647" t="s">
        <v>139</v>
      </c>
      <c r="BH16" s="648"/>
      <c r="BI16" s="648"/>
      <c r="BJ16" s="648"/>
      <c r="BK16" s="648"/>
      <c r="BL16" s="648"/>
      <c r="BM16" s="648"/>
      <c r="BN16" s="649"/>
      <c r="BO16" s="650" t="s">
        <v>175</v>
      </c>
      <c r="BP16" s="650"/>
      <c r="BQ16" s="650"/>
      <c r="BR16" s="650"/>
      <c r="BS16" s="656" t="s">
        <v>139</v>
      </c>
      <c r="BT16" s="648"/>
      <c r="BU16" s="648"/>
      <c r="BV16" s="648"/>
      <c r="BW16" s="648"/>
      <c r="BX16" s="648"/>
      <c r="BY16" s="648"/>
      <c r="BZ16" s="648"/>
      <c r="CA16" s="648"/>
      <c r="CB16" s="657"/>
      <c r="CD16" s="662" t="s">
        <v>264</v>
      </c>
      <c r="CE16" s="663"/>
      <c r="CF16" s="663"/>
      <c r="CG16" s="663"/>
      <c r="CH16" s="663"/>
      <c r="CI16" s="663"/>
      <c r="CJ16" s="663"/>
      <c r="CK16" s="663"/>
      <c r="CL16" s="663"/>
      <c r="CM16" s="663"/>
      <c r="CN16" s="663"/>
      <c r="CO16" s="663"/>
      <c r="CP16" s="663"/>
      <c r="CQ16" s="664"/>
      <c r="CR16" s="647" t="s">
        <v>139</v>
      </c>
      <c r="CS16" s="648"/>
      <c r="CT16" s="648"/>
      <c r="CU16" s="648"/>
      <c r="CV16" s="648"/>
      <c r="CW16" s="648"/>
      <c r="CX16" s="648"/>
      <c r="CY16" s="649"/>
      <c r="CZ16" s="650" t="s">
        <v>175</v>
      </c>
      <c r="DA16" s="650"/>
      <c r="DB16" s="650"/>
      <c r="DC16" s="650"/>
      <c r="DD16" s="656" t="s">
        <v>139</v>
      </c>
      <c r="DE16" s="648"/>
      <c r="DF16" s="648"/>
      <c r="DG16" s="648"/>
      <c r="DH16" s="648"/>
      <c r="DI16" s="648"/>
      <c r="DJ16" s="648"/>
      <c r="DK16" s="648"/>
      <c r="DL16" s="648"/>
      <c r="DM16" s="648"/>
      <c r="DN16" s="648"/>
      <c r="DO16" s="648"/>
      <c r="DP16" s="649"/>
      <c r="DQ16" s="656" t="s">
        <v>139</v>
      </c>
      <c r="DR16" s="648"/>
      <c r="DS16" s="648"/>
      <c r="DT16" s="648"/>
      <c r="DU16" s="648"/>
      <c r="DV16" s="648"/>
      <c r="DW16" s="648"/>
      <c r="DX16" s="648"/>
      <c r="DY16" s="648"/>
      <c r="DZ16" s="648"/>
      <c r="EA16" s="648"/>
      <c r="EB16" s="648"/>
      <c r="EC16" s="657"/>
    </row>
    <row r="17" spans="2:133" ht="11.25" customHeight="1">
      <c r="B17" s="644" t="s">
        <v>265</v>
      </c>
      <c r="C17" s="645"/>
      <c r="D17" s="645"/>
      <c r="E17" s="645"/>
      <c r="F17" s="645"/>
      <c r="G17" s="645"/>
      <c r="H17" s="645"/>
      <c r="I17" s="645"/>
      <c r="J17" s="645"/>
      <c r="K17" s="645"/>
      <c r="L17" s="645"/>
      <c r="M17" s="645"/>
      <c r="N17" s="645"/>
      <c r="O17" s="645"/>
      <c r="P17" s="645"/>
      <c r="Q17" s="646"/>
      <c r="R17" s="647">
        <v>128</v>
      </c>
      <c r="S17" s="648"/>
      <c r="T17" s="648"/>
      <c r="U17" s="648"/>
      <c r="V17" s="648"/>
      <c r="W17" s="648"/>
      <c r="X17" s="648"/>
      <c r="Y17" s="649"/>
      <c r="Z17" s="650">
        <v>0</v>
      </c>
      <c r="AA17" s="650"/>
      <c r="AB17" s="650"/>
      <c r="AC17" s="650"/>
      <c r="AD17" s="651">
        <v>128</v>
      </c>
      <c r="AE17" s="651"/>
      <c r="AF17" s="651"/>
      <c r="AG17" s="651"/>
      <c r="AH17" s="651"/>
      <c r="AI17" s="651"/>
      <c r="AJ17" s="651"/>
      <c r="AK17" s="651"/>
      <c r="AL17" s="652">
        <v>0</v>
      </c>
      <c r="AM17" s="653"/>
      <c r="AN17" s="653"/>
      <c r="AO17" s="654"/>
      <c r="AP17" s="644" t="s">
        <v>266</v>
      </c>
      <c r="AQ17" s="645"/>
      <c r="AR17" s="645"/>
      <c r="AS17" s="645"/>
      <c r="AT17" s="645"/>
      <c r="AU17" s="645"/>
      <c r="AV17" s="645"/>
      <c r="AW17" s="645"/>
      <c r="AX17" s="645"/>
      <c r="AY17" s="645"/>
      <c r="AZ17" s="645"/>
      <c r="BA17" s="645"/>
      <c r="BB17" s="645"/>
      <c r="BC17" s="645"/>
      <c r="BD17" s="645"/>
      <c r="BE17" s="645"/>
      <c r="BF17" s="646"/>
      <c r="BG17" s="647" t="s">
        <v>139</v>
      </c>
      <c r="BH17" s="648"/>
      <c r="BI17" s="648"/>
      <c r="BJ17" s="648"/>
      <c r="BK17" s="648"/>
      <c r="BL17" s="648"/>
      <c r="BM17" s="648"/>
      <c r="BN17" s="649"/>
      <c r="BO17" s="650" t="s">
        <v>175</v>
      </c>
      <c r="BP17" s="650"/>
      <c r="BQ17" s="650"/>
      <c r="BR17" s="650"/>
      <c r="BS17" s="656" t="s">
        <v>234</v>
      </c>
      <c r="BT17" s="648"/>
      <c r="BU17" s="648"/>
      <c r="BV17" s="648"/>
      <c r="BW17" s="648"/>
      <c r="BX17" s="648"/>
      <c r="BY17" s="648"/>
      <c r="BZ17" s="648"/>
      <c r="CA17" s="648"/>
      <c r="CB17" s="657"/>
      <c r="CD17" s="662" t="s">
        <v>267</v>
      </c>
      <c r="CE17" s="663"/>
      <c r="CF17" s="663"/>
      <c r="CG17" s="663"/>
      <c r="CH17" s="663"/>
      <c r="CI17" s="663"/>
      <c r="CJ17" s="663"/>
      <c r="CK17" s="663"/>
      <c r="CL17" s="663"/>
      <c r="CM17" s="663"/>
      <c r="CN17" s="663"/>
      <c r="CO17" s="663"/>
      <c r="CP17" s="663"/>
      <c r="CQ17" s="664"/>
      <c r="CR17" s="647">
        <v>122873</v>
      </c>
      <c r="CS17" s="648"/>
      <c r="CT17" s="648"/>
      <c r="CU17" s="648"/>
      <c r="CV17" s="648"/>
      <c r="CW17" s="648"/>
      <c r="CX17" s="648"/>
      <c r="CY17" s="649"/>
      <c r="CZ17" s="650">
        <v>7.9</v>
      </c>
      <c r="DA17" s="650"/>
      <c r="DB17" s="650"/>
      <c r="DC17" s="650"/>
      <c r="DD17" s="656" t="s">
        <v>175</v>
      </c>
      <c r="DE17" s="648"/>
      <c r="DF17" s="648"/>
      <c r="DG17" s="648"/>
      <c r="DH17" s="648"/>
      <c r="DI17" s="648"/>
      <c r="DJ17" s="648"/>
      <c r="DK17" s="648"/>
      <c r="DL17" s="648"/>
      <c r="DM17" s="648"/>
      <c r="DN17" s="648"/>
      <c r="DO17" s="648"/>
      <c r="DP17" s="649"/>
      <c r="DQ17" s="656">
        <v>117726</v>
      </c>
      <c r="DR17" s="648"/>
      <c r="DS17" s="648"/>
      <c r="DT17" s="648"/>
      <c r="DU17" s="648"/>
      <c r="DV17" s="648"/>
      <c r="DW17" s="648"/>
      <c r="DX17" s="648"/>
      <c r="DY17" s="648"/>
      <c r="DZ17" s="648"/>
      <c r="EA17" s="648"/>
      <c r="EB17" s="648"/>
      <c r="EC17" s="657"/>
    </row>
    <row r="18" spans="2:133" ht="11.25" customHeight="1">
      <c r="B18" s="644" t="s">
        <v>268</v>
      </c>
      <c r="C18" s="645"/>
      <c r="D18" s="645"/>
      <c r="E18" s="645"/>
      <c r="F18" s="645"/>
      <c r="G18" s="645"/>
      <c r="H18" s="645"/>
      <c r="I18" s="645"/>
      <c r="J18" s="645"/>
      <c r="K18" s="645"/>
      <c r="L18" s="645"/>
      <c r="M18" s="645"/>
      <c r="N18" s="645"/>
      <c r="O18" s="645"/>
      <c r="P18" s="645"/>
      <c r="Q18" s="646"/>
      <c r="R18" s="647">
        <v>844</v>
      </c>
      <c r="S18" s="648"/>
      <c r="T18" s="648"/>
      <c r="U18" s="648"/>
      <c r="V18" s="648"/>
      <c r="W18" s="648"/>
      <c r="X18" s="648"/>
      <c r="Y18" s="649"/>
      <c r="Z18" s="650">
        <v>0.1</v>
      </c>
      <c r="AA18" s="650"/>
      <c r="AB18" s="650"/>
      <c r="AC18" s="650"/>
      <c r="AD18" s="651">
        <v>844</v>
      </c>
      <c r="AE18" s="651"/>
      <c r="AF18" s="651"/>
      <c r="AG18" s="651"/>
      <c r="AH18" s="651"/>
      <c r="AI18" s="651"/>
      <c r="AJ18" s="651"/>
      <c r="AK18" s="651"/>
      <c r="AL18" s="652">
        <v>0.1</v>
      </c>
      <c r="AM18" s="653"/>
      <c r="AN18" s="653"/>
      <c r="AO18" s="654"/>
      <c r="AP18" s="644" t="s">
        <v>269</v>
      </c>
      <c r="AQ18" s="645"/>
      <c r="AR18" s="645"/>
      <c r="AS18" s="645"/>
      <c r="AT18" s="645"/>
      <c r="AU18" s="645"/>
      <c r="AV18" s="645"/>
      <c r="AW18" s="645"/>
      <c r="AX18" s="645"/>
      <c r="AY18" s="645"/>
      <c r="AZ18" s="645"/>
      <c r="BA18" s="645"/>
      <c r="BB18" s="645"/>
      <c r="BC18" s="645"/>
      <c r="BD18" s="645"/>
      <c r="BE18" s="645"/>
      <c r="BF18" s="646"/>
      <c r="BG18" s="647" t="s">
        <v>139</v>
      </c>
      <c r="BH18" s="648"/>
      <c r="BI18" s="648"/>
      <c r="BJ18" s="648"/>
      <c r="BK18" s="648"/>
      <c r="BL18" s="648"/>
      <c r="BM18" s="648"/>
      <c r="BN18" s="649"/>
      <c r="BO18" s="650" t="s">
        <v>175</v>
      </c>
      <c r="BP18" s="650"/>
      <c r="BQ18" s="650"/>
      <c r="BR18" s="650"/>
      <c r="BS18" s="656" t="s">
        <v>234</v>
      </c>
      <c r="BT18" s="648"/>
      <c r="BU18" s="648"/>
      <c r="BV18" s="648"/>
      <c r="BW18" s="648"/>
      <c r="BX18" s="648"/>
      <c r="BY18" s="648"/>
      <c r="BZ18" s="648"/>
      <c r="CA18" s="648"/>
      <c r="CB18" s="657"/>
      <c r="CD18" s="662" t="s">
        <v>270</v>
      </c>
      <c r="CE18" s="663"/>
      <c r="CF18" s="663"/>
      <c r="CG18" s="663"/>
      <c r="CH18" s="663"/>
      <c r="CI18" s="663"/>
      <c r="CJ18" s="663"/>
      <c r="CK18" s="663"/>
      <c r="CL18" s="663"/>
      <c r="CM18" s="663"/>
      <c r="CN18" s="663"/>
      <c r="CO18" s="663"/>
      <c r="CP18" s="663"/>
      <c r="CQ18" s="664"/>
      <c r="CR18" s="647" t="s">
        <v>139</v>
      </c>
      <c r="CS18" s="648"/>
      <c r="CT18" s="648"/>
      <c r="CU18" s="648"/>
      <c r="CV18" s="648"/>
      <c r="CW18" s="648"/>
      <c r="CX18" s="648"/>
      <c r="CY18" s="649"/>
      <c r="CZ18" s="650" t="s">
        <v>139</v>
      </c>
      <c r="DA18" s="650"/>
      <c r="DB18" s="650"/>
      <c r="DC18" s="650"/>
      <c r="DD18" s="656" t="s">
        <v>139</v>
      </c>
      <c r="DE18" s="648"/>
      <c r="DF18" s="648"/>
      <c r="DG18" s="648"/>
      <c r="DH18" s="648"/>
      <c r="DI18" s="648"/>
      <c r="DJ18" s="648"/>
      <c r="DK18" s="648"/>
      <c r="DL18" s="648"/>
      <c r="DM18" s="648"/>
      <c r="DN18" s="648"/>
      <c r="DO18" s="648"/>
      <c r="DP18" s="649"/>
      <c r="DQ18" s="656" t="s">
        <v>139</v>
      </c>
      <c r="DR18" s="648"/>
      <c r="DS18" s="648"/>
      <c r="DT18" s="648"/>
      <c r="DU18" s="648"/>
      <c r="DV18" s="648"/>
      <c r="DW18" s="648"/>
      <c r="DX18" s="648"/>
      <c r="DY18" s="648"/>
      <c r="DZ18" s="648"/>
      <c r="EA18" s="648"/>
      <c r="EB18" s="648"/>
      <c r="EC18" s="657"/>
    </row>
    <row r="19" spans="2:133" ht="11.25" customHeight="1">
      <c r="B19" s="644" t="s">
        <v>271</v>
      </c>
      <c r="C19" s="645"/>
      <c r="D19" s="645"/>
      <c r="E19" s="645"/>
      <c r="F19" s="645"/>
      <c r="G19" s="645"/>
      <c r="H19" s="645"/>
      <c r="I19" s="645"/>
      <c r="J19" s="645"/>
      <c r="K19" s="645"/>
      <c r="L19" s="645"/>
      <c r="M19" s="645"/>
      <c r="N19" s="645"/>
      <c r="O19" s="645"/>
      <c r="P19" s="645"/>
      <c r="Q19" s="646"/>
      <c r="R19" s="647">
        <v>154</v>
      </c>
      <c r="S19" s="648"/>
      <c r="T19" s="648"/>
      <c r="U19" s="648"/>
      <c r="V19" s="648"/>
      <c r="W19" s="648"/>
      <c r="X19" s="648"/>
      <c r="Y19" s="649"/>
      <c r="Z19" s="650">
        <v>0</v>
      </c>
      <c r="AA19" s="650"/>
      <c r="AB19" s="650"/>
      <c r="AC19" s="650"/>
      <c r="AD19" s="651">
        <v>154</v>
      </c>
      <c r="AE19" s="651"/>
      <c r="AF19" s="651"/>
      <c r="AG19" s="651"/>
      <c r="AH19" s="651"/>
      <c r="AI19" s="651"/>
      <c r="AJ19" s="651"/>
      <c r="AK19" s="651"/>
      <c r="AL19" s="652">
        <v>0</v>
      </c>
      <c r="AM19" s="653"/>
      <c r="AN19" s="653"/>
      <c r="AO19" s="654"/>
      <c r="AP19" s="644" t="s">
        <v>272</v>
      </c>
      <c r="AQ19" s="645"/>
      <c r="AR19" s="645"/>
      <c r="AS19" s="645"/>
      <c r="AT19" s="645"/>
      <c r="AU19" s="645"/>
      <c r="AV19" s="645"/>
      <c r="AW19" s="645"/>
      <c r="AX19" s="645"/>
      <c r="AY19" s="645"/>
      <c r="AZ19" s="645"/>
      <c r="BA19" s="645"/>
      <c r="BB19" s="645"/>
      <c r="BC19" s="645"/>
      <c r="BD19" s="645"/>
      <c r="BE19" s="645"/>
      <c r="BF19" s="646"/>
      <c r="BG19" s="647" t="s">
        <v>139</v>
      </c>
      <c r="BH19" s="648"/>
      <c r="BI19" s="648"/>
      <c r="BJ19" s="648"/>
      <c r="BK19" s="648"/>
      <c r="BL19" s="648"/>
      <c r="BM19" s="648"/>
      <c r="BN19" s="649"/>
      <c r="BO19" s="650" t="s">
        <v>139</v>
      </c>
      <c r="BP19" s="650"/>
      <c r="BQ19" s="650"/>
      <c r="BR19" s="650"/>
      <c r="BS19" s="656" t="s">
        <v>234</v>
      </c>
      <c r="BT19" s="648"/>
      <c r="BU19" s="648"/>
      <c r="BV19" s="648"/>
      <c r="BW19" s="648"/>
      <c r="BX19" s="648"/>
      <c r="BY19" s="648"/>
      <c r="BZ19" s="648"/>
      <c r="CA19" s="648"/>
      <c r="CB19" s="657"/>
      <c r="CD19" s="662" t="s">
        <v>273</v>
      </c>
      <c r="CE19" s="663"/>
      <c r="CF19" s="663"/>
      <c r="CG19" s="663"/>
      <c r="CH19" s="663"/>
      <c r="CI19" s="663"/>
      <c r="CJ19" s="663"/>
      <c r="CK19" s="663"/>
      <c r="CL19" s="663"/>
      <c r="CM19" s="663"/>
      <c r="CN19" s="663"/>
      <c r="CO19" s="663"/>
      <c r="CP19" s="663"/>
      <c r="CQ19" s="664"/>
      <c r="CR19" s="647" t="s">
        <v>234</v>
      </c>
      <c r="CS19" s="648"/>
      <c r="CT19" s="648"/>
      <c r="CU19" s="648"/>
      <c r="CV19" s="648"/>
      <c r="CW19" s="648"/>
      <c r="CX19" s="648"/>
      <c r="CY19" s="649"/>
      <c r="CZ19" s="650" t="s">
        <v>139</v>
      </c>
      <c r="DA19" s="650"/>
      <c r="DB19" s="650"/>
      <c r="DC19" s="650"/>
      <c r="DD19" s="656" t="s">
        <v>139</v>
      </c>
      <c r="DE19" s="648"/>
      <c r="DF19" s="648"/>
      <c r="DG19" s="648"/>
      <c r="DH19" s="648"/>
      <c r="DI19" s="648"/>
      <c r="DJ19" s="648"/>
      <c r="DK19" s="648"/>
      <c r="DL19" s="648"/>
      <c r="DM19" s="648"/>
      <c r="DN19" s="648"/>
      <c r="DO19" s="648"/>
      <c r="DP19" s="649"/>
      <c r="DQ19" s="656" t="s">
        <v>175</v>
      </c>
      <c r="DR19" s="648"/>
      <c r="DS19" s="648"/>
      <c r="DT19" s="648"/>
      <c r="DU19" s="648"/>
      <c r="DV19" s="648"/>
      <c r="DW19" s="648"/>
      <c r="DX19" s="648"/>
      <c r="DY19" s="648"/>
      <c r="DZ19" s="648"/>
      <c r="EA19" s="648"/>
      <c r="EB19" s="648"/>
      <c r="EC19" s="657"/>
    </row>
    <row r="20" spans="2:133" ht="11.25" customHeight="1">
      <c r="B20" s="644" t="s">
        <v>274</v>
      </c>
      <c r="C20" s="645"/>
      <c r="D20" s="645"/>
      <c r="E20" s="645"/>
      <c r="F20" s="645"/>
      <c r="G20" s="645"/>
      <c r="H20" s="645"/>
      <c r="I20" s="645"/>
      <c r="J20" s="645"/>
      <c r="K20" s="645"/>
      <c r="L20" s="645"/>
      <c r="M20" s="645"/>
      <c r="N20" s="645"/>
      <c r="O20" s="645"/>
      <c r="P20" s="645"/>
      <c r="Q20" s="646"/>
      <c r="R20" s="647">
        <v>625</v>
      </c>
      <c r="S20" s="648"/>
      <c r="T20" s="648"/>
      <c r="U20" s="648"/>
      <c r="V20" s="648"/>
      <c r="W20" s="648"/>
      <c r="X20" s="648"/>
      <c r="Y20" s="649"/>
      <c r="Z20" s="650">
        <v>0</v>
      </c>
      <c r="AA20" s="650"/>
      <c r="AB20" s="650"/>
      <c r="AC20" s="650"/>
      <c r="AD20" s="651">
        <v>625</v>
      </c>
      <c r="AE20" s="651"/>
      <c r="AF20" s="651"/>
      <c r="AG20" s="651"/>
      <c r="AH20" s="651"/>
      <c r="AI20" s="651"/>
      <c r="AJ20" s="651"/>
      <c r="AK20" s="651"/>
      <c r="AL20" s="652">
        <v>0.1</v>
      </c>
      <c r="AM20" s="653"/>
      <c r="AN20" s="653"/>
      <c r="AO20" s="654"/>
      <c r="AP20" s="644" t="s">
        <v>275</v>
      </c>
      <c r="AQ20" s="645"/>
      <c r="AR20" s="645"/>
      <c r="AS20" s="645"/>
      <c r="AT20" s="645"/>
      <c r="AU20" s="645"/>
      <c r="AV20" s="645"/>
      <c r="AW20" s="645"/>
      <c r="AX20" s="645"/>
      <c r="AY20" s="645"/>
      <c r="AZ20" s="645"/>
      <c r="BA20" s="645"/>
      <c r="BB20" s="645"/>
      <c r="BC20" s="645"/>
      <c r="BD20" s="645"/>
      <c r="BE20" s="645"/>
      <c r="BF20" s="646"/>
      <c r="BG20" s="647" t="s">
        <v>175</v>
      </c>
      <c r="BH20" s="648"/>
      <c r="BI20" s="648"/>
      <c r="BJ20" s="648"/>
      <c r="BK20" s="648"/>
      <c r="BL20" s="648"/>
      <c r="BM20" s="648"/>
      <c r="BN20" s="649"/>
      <c r="BO20" s="650" t="s">
        <v>139</v>
      </c>
      <c r="BP20" s="650"/>
      <c r="BQ20" s="650"/>
      <c r="BR20" s="650"/>
      <c r="BS20" s="656" t="s">
        <v>234</v>
      </c>
      <c r="BT20" s="648"/>
      <c r="BU20" s="648"/>
      <c r="BV20" s="648"/>
      <c r="BW20" s="648"/>
      <c r="BX20" s="648"/>
      <c r="BY20" s="648"/>
      <c r="BZ20" s="648"/>
      <c r="CA20" s="648"/>
      <c r="CB20" s="657"/>
      <c r="CD20" s="662" t="s">
        <v>276</v>
      </c>
      <c r="CE20" s="663"/>
      <c r="CF20" s="663"/>
      <c r="CG20" s="663"/>
      <c r="CH20" s="663"/>
      <c r="CI20" s="663"/>
      <c r="CJ20" s="663"/>
      <c r="CK20" s="663"/>
      <c r="CL20" s="663"/>
      <c r="CM20" s="663"/>
      <c r="CN20" s="663"/>
      <c r="CO20" s="663"/>
      <c r="CP20" s="663"/>
      <c r="CQ20" s="664"/>
      <c r="CR20" s="647">
        <v>1564223</v>
      </c>
      <c r="CS20" s="648"/>
      <c r="CT20" s="648"/>
      <c r="CU20" s="648"/>
      <c r="CV20" s="648"/>
      <c r="CW20" s="648"/>
      <c r="CX20" s="648"/>
      <c r="CY20" s="649"/>
      <c r="CZ20" s="650">
        <v>100</v>
      </c>
      <c r="DA20" s="650"/>
      <c r="DB20" s="650"/>
      <c r="DC20" s="650"/>
      <c r="DD20" s="656">
        <v>369769</v>
      </c>
      <c r="DE20" s="648"/>
      <c r="DF20" s="648"/>
      <c r="DG20" s="648"/>
      <c r="DH20" s="648"/>
      <c r="DI20" s="648"/>
      <c r="DJ20" s="648"/>
      <c r="DK20" s="648"/>
      <c r="DL20" s="648"/>
      <c r="DM20" s="648"/>
      <c r="DN20" s="648"/>
      <c r="DO20" s="648"/>
      <c r="DP20" s="649"/>
      <c r="DQ20" s="656">
        <v>1072028</v>
      </c>
      <c r="DR20" s="648"/>
      <c r="DS20" s="648"/>
      <c r="DT20" s="648"/>
      <c r="DU20" s="648"/>
      <c r="DV20" s="648"/>
      <c r="DW20" s="648"/>
      <c r="DX20" s="648"/>
      <c r="DY20" s="648"/>
      <c r="DZ20" s="648"/>
      <c r="EA20" s="648"/>
      <c r="EB20" s="648"/>
      <c r="EC20" s="657"/>
    </row>
    <row r="21" spans="2:133" ht="11.25" customHeight="1">
      <c r="B21" s="644" t="s">
        <v>277</v>
      </c>
      <c r="C21" s="645"/>
      <c r="D21" s="645"/>
      <c r="E21" s="645"/>
      <c r="F21" s="645"/>
      <c r="G21" s="645"/>
      <c r="H21" s="645"/>
      <c r="I21" s="645"/>
      <c r="J21" s="645"/>
      <c r="K21" s="645"/>
      <c r="L21" s="645"/>
      <c r="M21" s="645"/>
      <c r="N21" s="645"/>
      <c r="O21" s="645"/>
      <c r="P21" s="645"/>
      <c r="Q21" s="646"/>
      <c r="R21" s="647">
        <v>65</v>
      </c>
      <c r="S21" s="648"/>
      <c r="T21" s="648"/>
      <c r="U21" s="648"/>
      <c r="V21" s="648"/>
      <c r="W21" s="648"/>
      <c r="X21" s="648"/>
      <c r="Y21" s="649"/>
      <c r="Z21" s="650">
        <v>0</v>
      </c>
      <c r="AA21" s="650"/>
      <c r="AB21" s="650"/>
      <c r="AC21" s="650"/>
      <c r="AD21" s="651">
        <v>65</v>
      </c>
      <c r="AE21" s="651"/>
      <c r="AF21" s="651"/>
      <c r="AG21" s="651"/>
      <c r="AH21" s="651"/>
      <c r="AI21" s="651"/>
      <c r="AJ21" s="651"/>
      <c r="AK21" s="651"/>
      <c r="AL21" s="652">
        <v>0</v>
      </c>
      <c r="AM21" s="653"/>
      <c r="AN21" s="653"/>
      <c r="AO21" s="654"/>
      <c r="AP21" s="666" t="s">
        <v>278</v>
      </c>
      <c r="AQ21" s="667"/>
      <c r="AR21" s="667"/>
      <c r="AS21" s="667"/>
      <c r="AT21" s="667"/>
      <c r="AU21" s="667"/>
      <c r="AV21" s="667"/>
      <c r="AW21" s="667"/>
      <c r="AX21" s="667"/>
      <c r="AY21" s="667"/>
      <c r="AZ21" s="667"/>
      <c r="BA21" s="667"/>
      <c r="BB21" s="667"/>
      <c r="BC21" s="667"/>
      <c r="BD21" s="667"/>
      <c r="BE21" s="667"/>
      <c r="BF21" s="668"/>
      <c r="BG21" s="647" t="s">
        <v>139</v>
      </c>
      <c r="BH21" s="648"/>
      <c r="BI21" s="648"/>
      <c r="BJ21" s="648"/>
      <c r="BK21" s="648"/>
      <c r="BL21" s="648"/>
      <c r="BM21" s="648"/>
      <c r="BN21" s="649"/>
      <c r="BO21" s="650" t="s">
        <v>234</v>
      </c>
      <c r="BP21" s="650"/>
      <c r="BQ21" s="650"/>
      <c r="BR21" s="650"/>
      <c r="BS21" s="656" t="s">
        <v>139</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c r="B22" s="644" t="s">
        <v>279</v>
      </c>
      <c r="C22" s="645"/>
      <c r="D22" s="645"/>
      <c r="E22" s="645"/>
      <c r="F22" s="645"/>
      <c r="G22" s="645"/>
      <c r="H22" s="645"/>
      <c r="I22" s="645"/>
      <c r="J22" s="645"/>
      <c r="K22" s="645"/>
      <c r="L22" s="645"/>
      <c r="M22" s="645"/>
      <c r="N22" s="645"/>
      <c r="O22" s="645"/>
      <c r="P22" s="645"/>
      <c r="Q22" s="646"/>
      <c r="R22" s="647">
        <v>820523</v>
      </c>
      <c r="S22" s="648"/>
      <c r="T22" s="648"/>
      <c r="U22" s="648"/>
      <c r="V22" s="648"/>
      <c r="W22" s="648"/>
      <c r="X22" s="648"/>
      <c r="Y22" s="649"/>
      <c r="Z22" s="650">
        <v>51.3</v>
      </c>
      <c r="AA22" s="650"/>
      <c r="AB22" s="650"/>
      <c r="AC22" s="650"/>
      <c r="AD22" s="651">
        <v>623782</v>
      </c>
      <c r="AE22" s="651"/>
      <c r="AF22" s="651"/>
      <c r="AG22" s="651"/>
      <c r="AH22" s="651"/>
      <c r="AI22" s="651"/>
      <c r="AJ22" s="651"/>
      <c r="AK22" s="651"/>
      <c r="AL22" s="652">
        <v>84</v>
      </c>
      <c r="AM22" s="653"/>
      <c r="AN22" s="653"/>
      <c r="AO22" s="654"/>
      <c r="AP22" s="666" t="s">
        <v>280</v>
      </c>
      <c r="AQ22" s="667"/>
      <c r="AR22" s="667"/>
      <c r="AS22" s="667"/>
      <c r="AT22" s="667"/>
      <c r="AU22" s="667"/>
      <c r="AV22" s="667"/>
      <c r="AW22" s="667"/>
      <c r="AX22" s="667"/>
      <c r="AY22" s="667"/>
      <c r="AZ22" s="667"/>
      <c r="BA22" s="667"/>
      <c r="BB22" s="667"/>
      <c r="BC22" s="667"/>
      <c r="BD22" s="667"/>
      <c r="BE22" s="667"/>
      <c r="BF22" s="668"/>
      <c r="BG22" s="647" t="s">
        <v>175</v>
      </c>
      <c r="BH22" s="648"/>
      <c r="BI22" s="648"/>
      <c r="BJ22" s="648"/>
      <c r="BK22" s="648"/>
      <c r="BL22" s="648"/>
      <c r="BM22" s="648"/>
      <c r="BN22" s="649"/>
      <c r="BO22" s="650" t="s">
        <v>139</v>
      </c>
      <c r="BP22" s="650"/>
      <c r="BQ22" s="650"/>
      <c r="BR22" s="650"/>
      <c r="BS22" s="656" t="s">
        <v>139</v>
      </c>
      <c r="BT22" s="648"/>
      <c r="BU22" s="648"/>
      <c r="BV22" s="648"/>
      <c r="BW22" s="648"/>
      <c r="BX22" s="648"/>
      <c r="BY22" s="648"/>
      <c r="BZ22" s="648"/>
      <c r="CA22" s="648"/>
      <c r="CB22" s="657"/>
      <c r="CD22" s="629" t="s">
        <v>281</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c r="B23" s="644" t="s">
        <v>282</v>
      </c>
      <c r="C23" s="645"/>
      <c r="D23" s="645"/>
      <c r="E23" s="645"/>
      <c r="F23" s="645"/>
      <c r="G23" s="645"/>
      <c r="H23" s="645"/>
      <c r="I23" s="645"/>
      <c r="J23" s="645"/>
      <c r="K23" s="645"/>
      <c r="L23" s="645"/>
      <c r="M23" s="645"/>
      <c r="N23" s="645"/>
      <c r="O23" s="645"/>
      <c r="P23" s="645"/>
      <c r="Q23" s="646"/>
      <c r="R23" s="647">
        <v>623782</v>
      </c>
      <c r="S23" s="648"/>
      <c r="T23" s="648"/>
      <c r="U23" s="648"/>
      <c r="V23" s="648"/>
      <c r="W23" s="648"/>
      <c r="X23" s="648"/>
      <c r="Y23" s="649"/>
      <c r="Z23" s="650">
        <v>39</v>
      </c>
      <c r="AA23" s="650"/>
      <c r="AB23" s="650"/>
      <c r="AC23" s="650"/>
      <c r="AD23" s="651">
        <v>623782</v>
      </c>
      <c r="AE23" s="651"/>
      <c r="AF23" s="651"/>
      <c r="AG23" s="651"/>
      <c r="AH23" s="651"/>
      <c r="AI23" s="651"/>
      <c r="AJ23" s="651"/>
      <c r="AK23" s="651"/>
      <c r="AL23" s="652">
        <v>84</v>
      </c>
      <c r="AM23" s="653"/>
      <c r="AN23" s="653"/>
      <c r="AO23" s="654"/>
      <c r="AP23" s="666" t="s">
        <v>283</v>
      </c>
      <c r="AQ23" s="667"/>
      <c r="AR23" s="667"/>
      <c r="AS23" s="667"/>
      <c r="AT23" s="667"/>
      <c r="AU23" s="667"/>
      <c r="AV23" s="667"/>
      <c r="AW23" s="667"/>
      <c r="AX23" s="667"/>
      <c r="AY23" s="667"/>
      <c r="AZ23" s="667"/>
      <c r="BA23" s="667"/>
      <c r="BB23" s="667"/>
      <c r="BC23" s="667"/>
      <c r="BD23" s="667"/>
      <c r="BE23" s="667"/>
      <c r="BF23" s="668"/>
      <c r="BG23" s="647" t="s">
        <v>175</v>
      </c>
      <c r="BH23" s="648"/>
      <c r="BI23" s="648"/>
      <c r="BJ23" s="648"/>
      <c r="BK23" s="648"/>
      <c r="BL23" s="648"/>
      <c r="BM23" s="648"/>
      <c r="BN23" s="649"/>
      <c r="BO23" s="650" t="s">
        <v>139</v>
      </c>
      <c r="BP23" s="650"/>
      <c r="BQ23" s="650"/>
      <c r="BR23" s="650"/>
      <c r="BS23" s="656" t="s">
        <v>175</v>
      </c>
      <c r="BT23" s="648"/>
      <c r="BU23" s="648"/>
      <c r="BV23" s="648"/>
      <c r="BW23" s="648"/>
      <c r="BX23" s="648"/>
      <c r="BY23" s="648"/>
      <c r="BZ23" s="648"/>
      <c r="CA23" s="648"/>
      <c r="CB23" s="657"/>
      <c r="CD23" s="629" t="s">
        <v>222</v>
      </c>
      <c r="CE23" s="630"/>
      <c r="CF23" s="630"/>
      <c r="CG23" s="630"/>
      <c r="CH23" s="630"/>
      <c r="CI23" s="630"/>
      <c r="CJ23" s="630"/>
      <c r="CK23" s="630"/>
      <c r="CL23" s="630"/>
      <c r="CM23" s="630"/>
      <c r="CN23" s="630"/>
      <c r="CO23" s="630"/>
      <c r="CP23" s="630"/>
      <c r="CQ23" s="631"/>
      <c r="CR23" s="629" t="s">
        <v>284</v>
      </c>
      <c r="CS23" s="630"/>
      <c r="CT23" s="630"/>
      <c r="CU23" s="630"/>
      <c r="CV23" s="630"/>
      <c r="CW23" s="630"/>
      <c r="CX23" s="630"/>
      <c r="CY23" s="631"/>
      <c r="CZ23" s="629" t="s">
        <v>285</v>
      </c>
      <c r="DA23" s="630"/>
      <c r="DB23" s="630"/>
      <c r="DC23" s="631"/>
      <c r="DD23" s="629" t="s">
        <v>286</v>
      </c>
      <c r="DE23" s="630"/>
      <c r="DF23" s="630"/>
      <c r="DG23" s="630"/>
      <c r="DH23" s="630"/>
      <c r="DI23" s="630"/>
      <c r="DJ23" s="630"/>
      <c r="DK23" s="631"/>
      <c r="DL23" s="678" t="s">
        <v>287</v>
      </c>
      <c r="DM23" s="679"/>
      <c r="DN23" s="679"/>
      <c r="DO23" s="679"/>
      <c r="DP23" s="679"/>
      <c r="DQ23" s="679"/>
      <c r="DR23" s="679"/>
      <c r="DS23" s="679"/>
      <c r="DT23" s="679"/>
      <c r="DU23" s="679"/>
      <c r="DV23" s="680"/>
      <c r="DW23" s="629" t="s">
        <v>288</v>
      </c>
      <c r="DX23" s="630"/>
      <c r="DY23" s="630"/>
      <c r="DZ23" s="630"/>
      <c r="EA23" s="630"/>
      <c r="EB23" s="630"/>
      <c r="EC23" s="631"/>
    </row>
    <row r="24" spans="2:133" ht="11.25" customHeight="1">
      <c r="B24" s="644" t="s">
        <v>289</v>
      </c>
      <c r="C24" s="645"/>
      <c r="D24" s="645"/>
      <c r="E24" s="645"/>
      <c r="F24" s="645"/>
      <c r="G24" s="645"/>
      <c r="H24" s="645"/>
      <c r="I24" s="645"/>
      <c r="J24" s="645"/>
      <c r="K24" s="645"/>
      <c r="L24" s="645"/>
      <c r="M24" s="645"/>
      <c r="N24" s="645"/>
      <c r="O24" s="645"/>
      <c r="P24" s="645"/>
      <c r="Q24" s="646"/>
      <c r="R24" s="647">
        <v>196741</v>
      </c>
      <c r="S24" s="648"/>
      <c r="T24" s="648"/>
      <c r="U24" s="648"/>
      <c r="V24" s="648"/>
      <c r="W24" s="648"/>
      <c r="X24" s="648"/>
      <c r="Y24" s="649"/>
      <c r="Z24" s="650">
        <v>12.3</v>
      </c>
      <c r="AA24" s="650"/>
      <c r="AB24" s="650"/>
      <c r="AC24" s="650"/>
      <c r="AD24" s="651" t="s">
        <v>139</v>
      </c>
      <c r="AE24" s="651"/>
      <c r="AF24" s="651"/>
      <c r="AG24" s="651"/>
      <c r="AH24" s="651"/>
      <c r="AI24" s="651"/>
      <c r="AJ24" s="651"/>
      <c r="AK24" s="651"/>
      <c r="AL24" s="652" t="s">
        <v>139</v>
      </c>
      <c r="AM24" s="653"/>
      <c r="AN24" s="653"/>
      <c r="AO24" s="654"/>
      <c r="AP24" s="666" t="s">
        <v>290</v>
      </c>
      <c r="AQ24" s="667"/>
      <c r="AR24" s="667"/>
      <c r="AS24" s="667"/>
      <c r="AT24" s="667"/>
      <c r="AU24" s="667"/>
      <c r="AV24" s="667"/>
      <c r="AW24" s="667"/>
      <c r="AX24" s="667"/>
      <c r="AY24" s="667"/>
      <c r="AZ24" s="667"/>
      <c r="BA24" s="667"/>
      <c r="BB24" s="667"/>
      <c r="BC24" s="667"/>
      <c r="BD24" s="667"/>
      <c r="BE24" s="667"/>
      <c r="BF24" s="668"/>
      <c r="BG24" s="647" t="s">
        <v>139</v>
      </c>
      <c r="BH24" s="648"/>
      <c r="BI24" s="648"/>
      <c r="BJ24" s="648"/>
      <c r="BK24" s="648"/>
      <c r="BL24" s="648"/>
      <c r="BM24" s="648"/>
      <c r="BN24" s="649"/>
      <c r="BO24" s="650" t="s">
        <v>175</v>
      </c>
      <c r="BP24" s="650"/>
      <c r="BQ24" s="650"/>
      <c r="BR24" s="650"/>
      <c r="BS24" s="656" t="s">
        <v>139</v>
      </c>
      <c r="BT24" s="648"/>
      <c r="BU24" s="648"/>
      <c r="BV24" s="648"/>
      <c r="BW24" s="648"/>
      <c r="BX24" s="648"/>
      <c r="BY24" s="648"/>
      <c r="BZ24" s="648"/>
      <c r="CA24" s="648"/>
      <c r="CB24" s="657"/>
      <c r="CD24" s="658" t="s">
        <v>291</v>
      </c>
      <c r="CE24" s="659"/>
      <c r="CF24" s="659"/>
      <c r="CG24" s="659"/>
      <c r="CH24" s="659"/>
      <c r="CI24" s="659"/>
      <c r="CJ24" s="659"/>
      <c r="CK24" s="659"/>
      <c r="CL24" s="659"/>
      <c r="CM24" s="659"/>
      <c r="CN24" s="659"/>
      <c r="CO24" s="659"/>
      <c r="CP24" s="659"/>
      <c r="CQ24" s="660"/>
      <c r="CR24" s="636">
        <v>546646</v>
      </c>
      <c r="CS24" s="637"/>
      <c r="CT24" s="637"/>
      <c r="CU24" s="637"/>
      <c r="CV24" s="637"/>
      <c r="CW24" s="637"/>
      <c r="CX24" s="637"/>
      <c r="CY24" s="638"/>
      <c r="CZ24" s="641">
        <v>34.9</v>
      </c>
      <c r="DA24" s="642"/>
      <c r="DB24" s="642"/>
      <c r="DC24" s="661"/>
      <c r="DD24" s="683">
        <v>486804</v>
      </c>
      <c r="DE24" s="637"/>
      <c r="DF24" s="637"/>
      <c r="DG24" s="637"/>
      <c r="DH24" s="637"/>
      <c r="DI24" s="637"/>
      <c r="DJ24" s="637"/>
      <c r="DK24" s="638"/>
      <c r="DL24" s="683">
        <v>445837</v>
      </c>
      <c r="DM24" s="637"/>
      <c r="DN24" s="637"/>
      <c r="DO24" s="637"/>
      <c r="DP24" s="637"/>
      <c r="DQ24" s="637"/>
      <c r="DR24" s="637"/>
      <c r="DS24" s="637"/>
      <c r="DT24" s="637"/>
      <c r="DU24" s="637"/>
      <c r="DV24" s="638"/>
      <c r="DW24" s="641">
        <v>58.6</v>
      </c>
      <c r="DX24" s="642"/>
      <c r="DY24" s="642"/>
      <c r="DZ24" s="642"/>
      <c r="EA24" s="642"/>
      <c r="EB24" s="642"/>
      <c r="EC24" s="643"/>
    </row>
    <row r="25" spans="2:133" ht="11.25" customHeight="1">
      <c r="B25" s="644" t="s">
        <v>292</v>
      </c>
      <c r="C25" s="645"/>
      <c r="D25" s="645"/>
      <c r="E25" s="645"/>
      <c r="F25" s="645"/>
      <c r="G25" s="645"/>
      <c r="H25" s="645"/>
      <c r="I25" s="645"/>
      <c r="J25" s="645"/>
      <c r="K25" s="645"/>
      <c r="L25" s="645"/>
      <c r="M25" s="645"/>
      <c r="N25" s="645"/>
      <c r="O25" s="645"/>
      <c r="P25" s="645"/>
      <c r="Q25" s="646"/>
      <c r="R25" s="647" t="s">
        <v>139</v>
      </c>
      <c r="S25" s="648"/>
      <c r="T25" s="648"/>
      <c r="U25" s="648"/>
      <c r="V25" s="648"/>
      <c r="W25" s="648"/>
      <c r="X25" s="648"/>
      <c r="Y25" s="649"/>
      <c r="Z25" s="650" t="s">
        <v>139</v>
      </c>
      <c r="AA25" s="650"/>
      <c r="AB25" s="650"/>
      <c r="AC25" s="650"/>
      <c r="AD25" s="651" t="s">
        <v>175</v>
      </c>
      <c r="AE25" s="651"/>
      <c r="AF25" s="651"/>
      <c r="AG25" s="651"/>
      <c r="AH25" s="651"/>
      <c r="AI25" s="651"/>
      <c r="AJ25" s="651"/>
      <c r="AK25" s="651"/>
      <c r="AL25" s="652" t="s">
        <v>234</v>
      </c>
      <c r="AM25" s="653"/>
      <c r="AN25" s="653"/>
      <c r="AO25" s="654"/>
      <c r="AP25" s="666" t="s">
        <v>293</v>
      </c>
      <c r="AQ25" s="667"/>
      <c r="AR25" s="667"/>
      <c r="AS25" s="667"/>
      <c r="AT25" s="667"/>
      <c r="AU25" s="667"/>
      <c r="AV25" s="667"/>
      <c r="AW25" s="667"/>
      <c r="AX25" s="667"/>
      <c r="AY25" s="667"/>
      <c r="AZ25" s="667"/>
      <c r="BA25" s="667"/>
      <c r="BB25" s="667"/>
      <c r="BC25" s="667"/>
      <c r="BD25" s="667"/>
      <c r="BE25" s="667"/>
      <c r="BF25" s="668"/>
      <c r="BG25" s="647" t="s">
        <v>139</v>
      </c>
      <c r="BH25" s="648"/>
      <c r="BI25" s="648"/>
      <c r="BJ25" s="648"/>
      <c r="BK25" s="648"/>
      <c r="BL25" s="648"/>
      <c r="BM25" s="648"/>
      <c r="BN25" s="649"/>
      <c r="BO25" s="650" t="s">
        <v>175</v>
      </c>
      <c r="BP25" s="650"/>
      <c r="BQ25" s="650"/>
      <c r="BR25" s="650"/>
      <c r="BS25" s="656" t="s">
        <v>175</v>
      </c>
      <c r="BT25" s="648"/>
      <c r="BU25" s="648"/>
      <c r="BV25" s="648"/>
      <c r="BW25" s="648"/>
      <c r="BX25" s="648"/>
      <c r="BY25" s="648"/>
      <c r="BZ25" s="648"/>
      <c r="CA25" s="648"/>
      <c r="CB25" s="657"/>
      <c r="CD25" s="662" t="s">
        <v>294</v>
      </c>
      <c r="CE25" s="663"/>
      <c r="CF25" s="663"/>
      <c r="CG25" s="663"/>
      <c r="CH25" s="663"/>
      <c r="CI25" s="663"/>
      <c r="CJ25" s="663"/>
      <c r="CK25" s="663"/>
      <c r="CL25" s="663"/>
      <c r="CM25" s="663"/>
      <c r="CN25" s="663"/>
      <c r="CO25" s="663"/>
      <c r="CP25" s="663"/>
      <c r="CQ25" s="664"/>
      <c r="CR25" s="647">
        <v>383771</v>
      </c>
      <c r="CS25" s="684"/>
      <c r="CT25" s="684"/>
      <c r="CU25" s="684"/>
      <c r="CV25" s="684"/>
      <c r="CW25" s="684"/>
      <c r="CX25" s="684"/>
      <c r="CY25" s="685"/>
      <c r="CZ25" s="652">
        <v>24.5</v>
      </c>
      <c r="DA25" s="681"/>
      <c r="DB25" s="681"/>
      <c r="DC25" s="686"/>
      <c r="DD25" s="656">
        <v>351075</v>
      </c>
      <c r="DE25" s="684"/>
      <c r="DF25" s="684"/>
      <c r="DG25" s="684"/>
      <c r="DH25" s="684"/>
      <c r="DI25" s="684"/>
      <c r="DJ25" s="684"/>
      <c r="DK25" s="685"/>
      <c r="DL25" s="656">
        <v>310693</v>
      </c>
      <c r="DM25" s="684"/>
      <c r="DN25" s="684"/>
      <c r="DO25" s="684"/>
      <c r="DP25" s="684"/>
      <c r="DQ25" s="684"/>
      <c r="DR25" s="684"/>
      <c r="DS25" s="684"/>
      <c r="DT25" s="684"/>
      <c r="DU25" s="684"/>
      <c r="DV25" s="685"/>
      <c r="DW25" s="652">
        <v>40.799999999999997</v>
      </c>
      <c r="DX25" s="681"/>
      <c r="DY25" s="681"/>
      <c r="DZ25" s="681"/>
      <c r="EA25" s="681"/>
      <c r="EB25" s="681"/>
      <c r="EC25" s="682"/>
    </row>
    <row r="26" spans="2:133" ht="11.25" customHeight="1">
      <c r="B26" s="644" t="s">
        <v>295</v>
      </c>
      <c r="C26" s="645"/>
      <c r="D26" s="645"/>
      <c r="E26" s="645"/>
      <c r="F26" s="645"/>
      <c r="G26" s="645"/>
      <c r="H26" s="645"/>
      <c r="I26" s="645"/>
      <c r="J26" s="645"/>
      <c r="K26" s="645"/>
      <c r="L26" s="645"/>
      <c r="M26" s="645"/>
      <c r="N26" s="645"/>
      <c r="O26" s="645"/>
      <c r="P26" s="645"/>
      <c r="Q26" s="646"/>
      <c r="R26" s="647">
        <v>938028</v>
      </c>
      <c r="S26" s="648"/>
      <c r="T26" s="648"/>
      <c r="U26" s="648"/>
      <c r="V26" s="648"/>
      <c r="W26" s="648"/>
      <c r="X26" s="648"/>
      <c r="Y26" s="649"/>
      <c r="Z26" s="650">
        <v>58.6</v>
      </c>
      <c r="AA26" s="650"/>
      <c r="AB26" s="650"/>
      <c r="AC26" s="650"/>
      <c r="AD26" s="651">
        <v>741287</v>
      </c>
      <c r="AE26" s="651"/>
      <c r="AF26" s="651"/>
      <c r="AG26" s="651"/>
      <c r="AH26" s="651"/>
      <c r="AI26" s="651"/>
      <c r="AJ26" s="651"/>
      <c r="AK26" s="651"/>
      <c r="AL26" s="652">
        <v>99.8</v>
      </c>
      <c r="AM26" s="653"/>
      <c r="AN26" s="653"/>
      <c r="AO26" s="654"/>
      <c r="AP26" s="666" t="s">
        <v>296</v>
      </c>
      <c r="AQ26" s="687"/>
      <c r="AR26" s="687"/>
      <c r="AS26" s="687"/>
      <c r="AT26" s="687"/>
      <c r="AU26" s="687"/>
      <c r="AV26" s="687"/>
      <c r="AW26" s="687"/>
      <c r="AX26" s="687"/>
      <c r="AY26" s="687"/>
      <c r="AZ26" s="687"/>
      <c r="BA26" s="687"/>
      <c r="BB26" s="687"/>
      <c r="BC26" s="687"/>
      <c r="BD26" s="687"/>
      <c r="BE26" s="687"/>
      <c r="BF26" s="668"/>
      <c r="BG26" s="647" t="s">
        <v>234</v>
      </c>
      <c r="BH26" s="648"/>
      <c r="BI26" s="648"/>
      <c r="BJ26" s="648"/>
      <c r="BK26" s="648"/>
      <c r="BL26" s="648"/>
      <c r="BM26" s="648"/>
      <c r="BN26" s="649"/>
      <c r="BO26" s="650" t="s">
        <v>139</v>
      </c>
      <c r="BP26" s="650"/>
      <c r="BQ26" s="650"/>
      <c r="BR26" s="650"/>
      <c r="BS26" s="656" t="s">
        <v>175</v>
      </c>
      <c r="BT26" s="648"/>
      <c r="BU26" s="648"/>
      <c r="BV26" s="648"/>
      <c r="BW26" s="648"/>
      <c r="BX26" s="648"/>
      <c r="BY26" s="648"/>
      <c r="BZ26" s="648"/>
      <c r="CA26" s="648"/>
      <c r="CB26" s="657"/>
      <c r="CD26" s="662" t="s">
        <v>297</v>
      </c>
      <c r="CE26" s="663"/>
      <c r="CF26" s="663"/>
      <c r="CG26" s="663"/>
      <c r="CH26" s="663"/>
      <c r="CI26" s="663"/>
      <c r="CJ26" s="663"/>
      <c r="CK26" s="663"/>
      <c r="CL26" s="663"/>
      <c r="CM26" s="663"/>
      <c r="CN26" s="663"/>
      <c r="CO26" s="663"/>
      <c r="CP26" s="663"/>
      <c r="CQ26" s="664"/>
      <c r="CR26" s="647">
        <v>218643</v>
      </c>
      <c r="CS26" s="648"/>
      <c r="CT26" s="648"/>
      <c r="CU26" s="648"/>
      <c r="CV26" s="648"/>
      <c r="CW26" s="648"/>
      <c r="CX26" s="648"/>
      <c r="CY26" s="649"/>
      <c r="CZ26" s="652">
        <v>14</v>
      </c>
      <c r="DA26" s="681"/>
      <c r="DB26" s="681"/>
      <c r="DC26" s="686"/>
      <c r="DD26" s="656">
        <v>190771</v>
      </c>
      <c r="DE26" s="648"/>
      <c r="DF26" s="648"/>
      <c r="DG26" s="648"/>
      <c r="DH26" s="648"/>
      <c r="DI26" s="648"/>
      <c r="DJ26" s="648"/>
      <c r="DK26" s="649"/>
      <c r="DL26" s="656" t="s">
        <v>139</v>
      </c>
      <c r="DM26" s="648"/>
      <c r="DN26" s="648"/>
      <c r="DO26" s="648"/>
      <c r="DP26" s="648"/>
      <c r="DQ26" s="648"/>
      <c r="DR26" s="648"/>
      <c r="DS26" s="648"/>
      <c r="DT26" s="648"/>
      <c r="DU26" s="648"/>
      <c r="DV26" s="649"/>
      <c r="DW26" s="652" t="s">
        <v>139</v>
      </c>
      <c r="DX26" s="681"/>
      <c r="DY26" s="681"/>
      <c r="DZ26" s="681"/>
      <c r="EA26" s="681"/>
      <c r="EB26" s="681"/>
      <c r="EC26" s="682"/>
    </row>
    <row r="27" spans="2:133" ht="11.25" customHeight="1">
      <c r="B27" s="644" t="s">
        <v>298</v>
      </c>
      <c r="C27" s="645"/>
      <c r="D27" s="645"/>
      <c r="E27" s="645"/>
      <c r="F27" s="645"/>
      <c r="G27" s="645"/>
      <c r="H27" s="645"/>
      <c r="I27" s="645"/>
      <c r="J27" s="645"/>
      <c r="K27" s="645"/>
      <c r="L27" s="645"/>
      <c r="M27" s="645"/>
      <c r="N27" s="645"/>
      <c r="O27" s="645"/>
      <c r="P27" s="645"/>
      <c r="Q27" s="646"/>
      <c r="R27" s="647" t="s">
        <v>139</v>
      </c>
      <c r="S27" s="648"/>
      <c r="T27" s="648"/>
      <c r="U27" s="648"/>
      <c r="V27" s="648"/>
      <c r="W27" s="648"/>
      <c r="X27" s="648"/>
      <c r="Y27" s="649"/>
      <c r="Z27" s="650" t="s">
        <v>139</v>
      </c>
      <c r="AA27" s="650"/>
      <c r="AB27" s="650"/>
      <c r="AC27" s="650"/>
      <c r="AD27" s="651" t="s">
        <v>139</v>
      </c>
      <c r="AE27" s="651"/>
      <c r="AF27" s="651"/>
      <c r="AG27" s="651"/>
      <c r="AH27" s="651"/>
      <c r="AI27" s="651"/>
      <c r="AJ27" s="651"/>
      <c r="AK27" s="651"/>
      <c r="AL27" s="652" t="s">
        <v>175</v>
      </c>
      <c r="AM27" s="653"/>
      <c r="AN27" s="653"/>
      <c r="AO27" s="654"/>
      <c r="AP27" s="644" t="s">
        <v>299</v>
      </c>
      <c r="AQ27" s="645"/>
      <c r="AR27" s="645"/>
      <c r="AS27" s="645"/>
      <c r="AT27" s="645"/>
      <c r="AU27" s="645"/>
      <c r="AV27" s="645"/>
      <c r="AW27" s="645"/>
      <c r="AX27" s="645"/>
      <c r="AY27" s="645"/>
      <c r="AZ27" s="645"/>
      <c r="BA27" s="645"/>
      <c r="BB27" s="645"/>
      <c r="BC27" s="645"/>
      <c r="BD27" s="645"/>
      <c r="BE27" s="645"/>
      <c r="BF27" s="646"/>
      <c r="BG27" s="647">
        <v>69321</v>
      </c>
      <c r="BH27" s="648"/>
      <c r="BI27" s="648"/>
      <c r="BJ27" s="648"/>
      <c r="BK27" s="648"/>
      <c r="BL27" s="648"/>
      <c r="BM27" s="648"/>
      <c r="BN27" s="649"/>
      <c r="BO27" s="650">
        <v>100</v>
      </c>
      <c r="BP27" s="650"/>
      <c r="BQ27" s="650"/>
      <c r="BR27" s="650"/>
      <c r="BS27" s="656" t="s">
        <v>175</v>
      </c>
      <c r="BT27" s="648"/>
      <c r="BU27" s="648"/>
      <c r="BV27" s="648"/>
      <c r="BW27" s="648"/>
      <c r="BX27" s="648"/>
      <c r="BY27" s="648"/>
      <c r="BZ27" s="648"/>
      <c r="CA27" s="648"/>
      <c r="CB27" s="657"/>
      <c r="CD27" s="662" t="s">
        <v>300</v>
      </c>
      <c r="CE27" s="663"/>
      <c r="CF27" s="663"/>
      <c r="CG27" s="663"/>
      <c r="CH27" s="663"/>
      <c r="CI27" s="663"/>
      <c r="CJ27" s="663"/>
      <c r="CK27" s="663"/>
      <c r="CL27" s="663"/>
      <c r="CM27" s="663"/>
      <c r="CN27" s="663"/>
      <c r="CO27" s="663"/>
      <c r="CP27" s="663"/>
      <c r="CQ27" s="664"/>
      <c r="CR27" s="647">
        <v>40002</v>
      </c>
      <c r="CS27" s="684"/>
      <c r="CT27" s="684"/>
      <c r="CU27" s="684"/>
      <c r="CV27" s="684"/>
      <c r="CW27" s="684"/>
      <c r="CX27" s="684"/>
      <c r="CY27" s="685"/>
      <c r="CZ27" s="652">
        <v>2.6</v>
      </c>
      <c r="DA27" s="681"/>
      <c r="DB27" s="681"/>
      <c r="DC27" s="686"/>
      <c r="DD27" s="656">
        <v>18003</v>
      </c>
      <c r="DE27" s="684"/>
      <c r="DF27" s="684"/>
      <c r="DG27" s="684"/>
      <c r="DH27" s="684"/>
      <c r="DI27" s="684"/>
      <c r="DJ27" s="684"/>
      <c r="DK27" s="685"/>
      <c r="DL27" s="656">
        <v>17418</v>
      </c>
      <c r="DM27" s="684"/>
      <c r="DN27" s="684"/>
      <c r="DO27" s="684"/>
      <c r="DP27" s="684"/>
      <c r="DQ27" s="684"/>
      <c r="DR27" s="684"/>
      <c r="DS27" s="684"/>
      <c r="DT27" s="684"/>
      <c r="DU27" s="684"/>
      <c r="DV27" s="685"/>
      <c r="DW27" s="652">
        <v>2.2999999999999998</v>
      </c>
      <c r="DX27" s="681"/>
      <c r="DY27" s="681"/>
      <c r="DZ27" s="681"/>
      <c r="EA27" s="681"/>
      <c r="EB27" s="681"/>
      <c r="EC27" s="682"/>
    </row>
    <row r="28" spans="2:133" ht="11.25" customHeight="1">
      <c r="B28" s="644" t="s">
        <v>301</v>
      </c>
      <c r="C28" s="645"/>
      <c r="D28" s="645"/>
      <c r="E28" s="645"/>
      <c r="F28" s="645"/>
      <c r="G28" s="645"/>
      <c r="H28" s="645"/>
      <c r="I28" s="645"/>
      <c r="J28" s="645"/>
      <c r="K28" s="645"/>
      <c r="L28" s="645"/>
      <c r="M28" s="645"/>
      <c r="N28" s="645"/>
      <c r="O28" s="645"/>
      <c r="P28" s="645"/>
      <c r="Q28" s="646"/>
      <c r="R28" s="647">
        <v>8844</v>
      </c>
      <c r="S28" s="648"/>
      <c r="T28" s="648"/>
      <c r="U28" s="648"/>
      <c r="V28" s="648"/>
      <c r="W28" s="648"/>
      <c r="X28" s="648"/>
      <c r="Y28" s="649"/>
      <c r="Z28" s="650">
        <v>0.6</v>
      </c>
      <c r="AA28" s="650"/>
      <c r="AB28" s="650"/>
      <c r="AC28" s="650"/>
      <c r="AD28" s="651" t="s">
        <v>139</v>
      </c>
      <c r="AE28" s="651"/>
      <c r="AF28" s="651"/>
      <c r="AG28" s="651"/>
      <c r="AH28" s="651"/>
      <c r="AI28" s="651"/>
      <c r="AJ28" s="651"/>
      <c r="AK28" s="651"/>
      <c r="AL28" s="652" t="s">
        <v>175</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302</v>
      </c>
      <c r="CE28" s="663"/>
      <c r="CF28" s="663"/>
      <c r="CG28" s="663"/>
      <c r="CH28" s="663"/>
      <c r="CI28" s="663"/>
      <c r="CJ28" s="663"/>
      <c r="CK28" s="663"/>
      <c r="CL28" s="663"/>
      <c r="CM28" s="663"/>
      <c r="CN28" s="663"/>
      <c r="CO28" s="663"/>
      <c r="CP28" s="663"/>
      <c r="CQ28" s="664"/>
      <c r="CR28" s="647">
        <v>122873</v>
      </c>
      <c r="CS28" s="648"/>
      <c r="CT28" s="648"/>
      <c r="CU28" s="648"/>
      <c r="CV28" s="648"/>
      <c r="CW28" s="648"/>
      <c r="CX28" s="648"/>
      <c r="CY28" s="649"/>
      <c r="CZ28" s="652">
        <v>7.9</v>
      </c>
      <c r="DA28" s="681"/>
      <c r="DB28" s="681"/>
      <c r="DC28" s="686"/>
      <c r="DD28" s="656">
        <v>117726</v>
      </c>
      <c r="DE28" s="648"/>
      <c r="DF28" s="648"/>
      <c r="DG28" s="648"/>
      <c r="DH28" s="648"/>
      <c r="DI28" s="648"/>
      <c r="DJ28" s="648"/>
      <c r="DK28" s="649"/>
      <c r="DL28" s="656">
        <v>117726</v>
      </c>
      <c r="DM28" s="648"/>
      <c r="DN28" s="648"/>
      <c r="DO28" s="648"/>
      <c r="DP28" s="648"/>
      <c r="DQ28" s="648"/>
      <c r="DR28" s="648"/>
      <c r="DS28" s="648"/>
      <c r="DT28" s="648"/>
      <c r="DU28" s="648"/>
      <c r="DV28" s="649"/>
      <c r="DW28" s="652">
        <v>15.5</v>
      </c>
      <c r="DX28" s="681"/>
      <c r="DY28" s="681"/>
      <c r="DZ28" s="681"/>
      <c r="EA28" s="681"/>
      <c r="EB28" s="681"/>
      <c r="EC28" s="682"/>
    </row>
    <row r="29" spans="2:133" ht="11.25" customHeight="1">
      <c r="B29" s="644" t="s">
        <v>303</v>
      </c>
      <c r="C29" s="645"/>
      <c r="D29" s="645"/>
      <c r="E29" s="645"/>
      <c r="F29" s="645"/>
      <c r="G29" s="645"/>
      <c r="H29" s="645"/>
      <c r="I29" s="645"/>
      <c r="J29" s="645"/>
      <c r="K29" s="645"/>
      <c r="L29" s="645"/>
      <c r="M29" s="645"/>
      <c r="N29" s="645"/>
      <c r="O29" s="645"/>
      <c r="P29" s="645"/>
      <c r="Q29" s="646"/>
      <c r="R29" s="647">
        <v>5613</v>
      </c>
      <c r="S29" s="648"/>
      <c r="T29" s="648"/>
      <c r="U29" s="648"/>
      <c r="V29" s="648"/>
      <c r="W29" s="648"/>
      <c r="X29" s="648"/>
      <c r="Y29" s="649"/>
      <c r="Z29" s="650">
        <v>0.4</v>
      </c>
      <c r="AA29" s="650"/>
      <c r="AB29" s="650"/>
      <c r="AC29" s="650"/>
      <c r="AD29" s="651" t="s">
        <v>139</v>
      </c>
      <c r="AE29" s="651"/>
      <c r="AF29" s="651"/>
      <c r="AG29" s="651"/>
      <c r="AH29" s="651"/>
      <c r="AI29" s="651"/>
      <c r="AJ29" s="651"/>
      <c r="AK29" s="651"/>
      <c r="AL29" s="652" t="s">
        <v>175</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3" t="s">
        <v>304</v>
      </c>
      <c r="CE29" s="694"/>
      <c r="CF29" s="662" t="s">
        <v>70</v>
      </c>
      <c r="CG29" s="663"/>
      <c r="CH29" s="663"/>
      <c r="CI29" s="663"/>
      <c r="CJ29" s="663"/>
      <c r="CK29" s="663"/>
      <c r="CL29" s="663"/>
      <c r="CM29" s="663"/>
      <c r="CN29" s="663"/>
      <c r="CO29" s="663"/>
      <c r="CP29" s="663"/>
      <c r="CQ29" s="664"/>
      <c r="CR29" s="647">
        <v>122864</v>
      </c>
      <c r="CS29" s="684"/>
      <c r="CT29" s="684"/>
      <c r="CU29" s="684"/>
      <c r="CV29" s="684"/>
      <c r="CW29" s="684"/>
      <c r="CX29" s="684"/>
      <c r="CY29" s="685"/>
      <c r="CZ29" s="652">
        <v>7.9</v>
      </c>
      <c r="DA29" s="681"/>
      <c r="DB29" s="681"/>
      <c r="DC29" s="686"/>
      <c r="DD29" s="656">
        <v>117717</v>
      </c>
      <c r="DE29" s="684"/>
      <c r="DF29" s="684"/>
      <c r="DG29" s="684"/>
      <c r="DH29" s="684"/>
      <c r="DI29" s="684"/>
      <c r="DJ29" s="684"/>
      <c r="DK29" s="685"/>
      <c r="DL29" s="656">
        <v>117717</v>
      </c>
      <c r="DM29" s="684"/>
      <c r="DN29" s="684"/>
      <c r="DO29" s="684"/>
      <c r="DP29" s="684"/>
      <c r="DQ29" s="684"/>
      <c r="DR29" s="684"/>
      <c r="DS29" s="684"/>
      <c r="DT29" s="684"/>
      <c r="DU29" s="684"/>
      <c r="DV29" s="685"/>
      <c r="DW29" s="652">
        <v>15.5</v>
      </c>
      <c r="DX29" s="681"/>
      <c r="DY29" s="681"/>
      <c r="DZ29" s="681"/>
      <c r="EA29" s="681"/>
      <c r="EB29" s="681"/>
      <c r="EC29" s="682"/>
    </row>
    <row r="30" spans="2:133" ht="11.25" customHeight="1">
      <c r="B30" s="644" t="s">
        <v>305</v>
      </c>
      <c r="C30" s="645"/>
      <c r="D30" s="645"/>
      <c r="E30" s="645"/>
      <c r="F30" s="645"/>
      <c r="G30" s="645"/>
      <c r="H30" s="645"/>
      <c r="I30" s="645"/>
      <c r="J30" s="645"/>
      <c r="K30" s="645"/>
      <c r="L30" s="645"/>
      <c r="M30" s="645"/>
      <c r="N30" s="645"/>
      <c r="O30" s="645"/>
      <c r="P30" s="645"/>
      <c r="Q30" s="646"/>
      <c r="R30" s="647">
        <v>2095</v>
      </c>
      <c r="S30" s="648"/>
      <c r="T30" s="648"/>
      <c r="U30" s="648"/>
      <c r="V30" s="648"/>
      <c r="W30" s="648"/>
      <c r="X30" s="648"/>
      <c r="Y30" s="649"/>
      <c r="Z30" s="650">
        <v>0.1</v>
      </c>
      <c r="AA30" s="650"/>
      <c r="AB30" s="650"/>
      <c r="AC30" s="650"/>
      <c r="AD30" s="651" t="s">
        <v>139</v>
      </c>
      <c r="AE30" s="651"/>
      <c r="AF30" s="651"/>
      <c r="AG30" s="651"/>
      <c r="AH30" s="651"/>
      <c r="AI30" s="651"/>
      <c r="AJ30" s="651"/>
      <c r="AK30" s="651"/>
      <c r="AL30" s="652" t="s">
        <v>139</v>
      </c>
      <c r="AM30" s="653"/>
      <c r="AN30" s="653"/>
      <c r="AO30" s="654"/>
      <c r="AP30" s="626" t="s">
        <v>222</v>
      </c>
      <c r="AQ30" s="627"/>
      <c r="AR30" s="627"/>
      <c r="AS30" s="627"/>
      <c r="AT30" s="627"/>
      <c r="AU30" s="627"/>
      <c r="AV30" s="627"/>
      <c r="AW30" s="627"/>
      <c r="AX30" s="627"/>
      <c r="AY30" s="627"/>
      <c r="AZ30" s="627"/>
      <c r="BA30" s="627"/>
      <c r="BB30" s="627"/>
      <c r="BC30" s="627"/>
      <c r="BD30" s="627"/>
      <c r="BE30" s="627"/>
      <c r="BF30" s="628"/>
      <c r="BG30" s="626" t="s">
        <v>306</v>
      </c>
      <c r="BH30" s="691"/>
      <c r="BI30" s="691"/>
      <c r="BJ30" s="691"/>
      <c r="BK30" s="691"/>
      <c r="BL30" s="691"/>
      <c r="BM30" s="691"/>
      <c r="BN30" s="691"/>
      <c r="BO30" s="691"/>
      <c r="BP30" s="691"/>
      <c r="BQ30" s="692"/>
      <c r="BR30" s="626" t="s">
        <v>307</v>
      </c>
      <c r="BS30" s="691"/>
      <c r="BT30" s="691"/>
      <c r="BU30" s="691"/>
      <c r="BV30" s="691"/>
      <c r="BW30" s="691"/>
      <c r="BX30" s="691"/>
      <c r="BY30" s="691"/>
      <c r="BZ30" s="691"/>
      <c r="CA30" s="691"/>
      <c r="CB30" s="692"/>
      <c r="CD30" s="695"/>
      <c r="CE30" s="696"/>
      <c r="CF30" s="662" t="s">
        <v>308</v>
      </c>
      <c r="CG30" s="663"/>
      <c r="CH30" s="663"/>
      <c r="CI30" s="663"/>
      <c r="CJ30" s="663"/>
      <c r="CK30" s="663"/>
      <c r="CL30" s="663"/>
      <c r="CM30" s="663"/>
      <c r="CN30" s="663"/>
      <c r="CO30" s="663"/>
      <c r="CP30" s="663"/>
      <c r="CQ30" s="664"/>
      <c r="CR30" s="647">
        <v>120098</v>
      </c>
      <c r="CS30" s="648"/>
      <c r="CT30" s="648"/>
      <c r="CU30" s="648"/>
      <c r="CV30" s="648"/>
      <c r="CW30" s="648"/>
      <c r="CX30" s="648"/>
      <c r="CY30" s="649"/>
      <c r="CZ30" s="652">
        <v>7.7</v>
      </c>
      <c r="DA30" s="681"/>
      <c r="DB30" s="681"/>
      <c r="DC30" s="686"/>
      <c r="DD30" s="656">
        <v>115091</v>
      </c>
      <c r="DE30" s="648"/>
      <c r="DF30" s="648"/>
      <c r="DG30" s="648"/>
      <c r="DH30" s="648"/>
      <c r="DI30" s="648"/>
      <c r="DJ30" s="648"/>
      <c r="DK30" s="649"/>
      <c r="DL30" s="656">
        <v>115091</v>
      </c>
      <c r="DM30" s="648"/>
      <c r="DN30" s="648"/>
      <c r="DO30" s="648"/>
      <c r="DP30" s="648"/>
      <c r="DQ30" s="648"/>
      <c r="DR30" s="648"/>
      <c r="DS30" s="648"/>
      <c r="DT30" s="648"/>
      <c r="DU30" s="648"/>
      <c r="DV30" s="649"/>
      <c r="DW30" s="652">
        <v>15.1</v>
      </c>
      <c r="DX30" s="681"/>
      <c r="DY30" s="681"/>
      <c r="DZ30" s="681"/>
      <c r="EA30" s="681"/>
      <c r="EB30" s="681"/>
      <c r="EC30" s="682"/>
    </row>
    <row r="31" spans="2:133" ht="11.25" customHeight="1">
      <c r="B31" s="644" t="s">
        <v>309</v>
      </c>
      <c r="C31" s="645"/>
      <c r="D31" s="645"/>
      <c r="E31" s="645"/>
      <c r="F31" s="645"/>
      <c r="G31" s="645"/>
      <c r="H31" s="645"/>
      <c r="I31" s="645"/>
      <c r="J31" s="645"/>
      <c r="K31" s="645"/>
      <c r="L31" s="645"/>
      <c r="M31" s="645"/>
      <c r="N31" s="645"/>
      <c r="O31" s="645"/>
      <c r="P31" s="645"/>
      <c r="Q31" s="646"/>
      <c r="R31" s="647">
        <v>237845</v>
      </c>
      <c r="S31" s="648"/>
      <c r="T31" s="648"/>
      <c r="U31" s="648"/>
      <c r="V31" s="648"/>
      <c r="W31" s="648"/>
      <c r="X31" s="648"/>
      <c r="Y31" s="649"/>
      <c r="Z31" s="650">
        <v>14.9</v>
      </c>
      <c r="AA31" s="650"/>
      <c r="AB31" s="650"/>
      <c r="AC31" s="650"/>
      <c r="AD31" s="651" t="s">
        <v>139</v>
      </c>
      <c r="AE31" s="651"/>
      <c r="AF31" s="651"/>
      <c r="AG31" s="651"/>
      <c r="AH31" s="651"/>
      <c r="AI31" s="651"/>
      <c r="AJ31" s="651"/>
      <c r="AK31" s="651"/>
      <c r="AL31" s="652" t="s">
        <v>139</v>
      </c>
      <c r="AM31" s="653"/>
      <c r="AN31" s="653"/>
      <c r="AO31" s="654"/>
      <c r="AP31" s="704" t="s">
        <v>310</v>
      </c>
      <c r="AQ31" s="705"/>
      <c r="AR31" s="705"/>
      <c r="AS31" s="705"/>
      <c r="AT31" s="710" t="s">
        <v>311</v>
      </c>
      <c r="AU31" s="231"/>
      <c r="AV31" s="231"/>
      <c r="AW31" s="231"/>
      <c r="AX31" s="633" t="s">
        <v>187</v>
      </c>
      <c r="AY31" s="634"/>
      <c r="AZ31" s="634"/>
      <c r="BA31" s="634"/>
      <c r="BB31" s="634"/>
      <c r="BC31" s="634"/>
      <c r="BD31" s="634"/>
      <c r="BE31" s="634"/>
      <c r="BF31" s="635"/>
      <c r="BG31" s="703">
        <v>98.6</v>
      </c>
      <c r="BH31" s="699"/>
      <c r="BI31" s="699"/>
      <c r="BJ31" s="699"/>
      <c r="BK31" s="699"/>
      <c r="BL31" s="699"/>
      <c r="BM31" s="642">
        <v>97.4</v>
      </c>
      <c r="BN31" s="699"/>
      <c r="BO31" s="699"/>
      <c r="BP31" s="699"/>
      <c r="BQ31" s="700"/>
      <c r="BR31" s="703">
        <v>98.8</v>
      </c>
      <c r="BS31" s="699"/>
      <c r="BT31" s="699"/>
      <c r="BU31" s="699"/>
      <c r="BV31" s="699"/>
      <c r="BW31" s="699"/>
      <c r="BX31" s="642">
        <v>96.3</v>
      </c>
      <c r="BY31" s="699"/>
      <c r="BZ31" s="699"/>
      <c r="CA31" s="699"/>
      <c r="CB31" s="700"/>
      <c r="CD31" s="695"/>
      <c r="CE31" s="696"/>
      <c r="CF31" s="662" t="s">
        <v>312</v>
      </c>
      <c r="CG31" s="663"/>
      <c r="CH31" s="663"/>
      <c r="CI31" s="663"/>
      <c r="CJ31" s="663"/>
      <c r="CK31" s="663"/>
      <c r="CL31" s="663"/>
      <c r="CM31" s="663"/>
      <c r="CN31" s="663"/>
      <c r="CO31" s="663"/>
      <c r="CP31" s="663"/>
      <c r="CQ31" s="664"/>
      <c r="CR31" s="647">
        <v>2766</v>
      </c>
      <c r="CS31" s="684"/>
      <c r="CT31" s="684"/>
      <c r="CU31" s="684"/>
      <c r="CV31" s="684"/>
      <c r="CW31" s="684"/>
      <c r="CX31" s="684"/>
      <c r="CY31" s="685"/>
      <c r="CZ31" s="652">
        <v>0.2</v>
      </c>
      <c r="DA31" s="681"/>
      <c r="DB31" s="681"/>
      <c r="DC31" s="686"/>
      <c r="DD31" s="656">
        <v>2626</v>
      </c>
      <c r="DE31" s="684"/>
      <c r="DF31" s="684"/>
      <c r="DG31" s="684"/>
      <c r="DH31" s="684"/>
      <c r="DI31" s="684"/>
      <c r="DJ31" s="684"/>
      <c r="DK31" s="685"/>
      <c r="DL31" s="656">
        <v>2626</v>
      </c>
      <c r="DM31" s="684"/>
      <c r="DN31" s="684"/>
      <c r="DO31" s="684"/>
      <c r="DP31" s="684"/>
      <c r="DQ31" s="684"/>
      <c r="DR31" s="684"/>
      <c r="DS31" s="684"/>
      <c r="DT31" s="684"/>
      <c r="DU31" s="684"/>
      <c r="DV31" s="685"/>
      <c r="DW31" s="652">
        <v>0.3</v>
      </c>
      <c r="DX31" s="681"/>
      <c r="DY31" s="681"/>
      <c r="DZ31" s="681"/>
      <c r="EA31" s="681"/>
      <c r="EB31" s="681"/>
      <c r="EC31" s="682"/>
    </row>
    <row r="32" spans="2:133" ht="11.25" customHeight="1">
      <c r="B32" s="714" t="s">
        <v>313</v>
      </c>
      <c r="C32" s="715"/>
      <c r="D32" s="715"/>
      <c r="E32" s="715"/>
      <c r="F32" s="715"/>
      <c r="G32" s="715"/>
      <c r="H32" s="715"/>
      <c r="I32" s="715"/>
      <c r="J32" s="715"/>
      <c r="K32" s="715"/>
      <c r="L32" s="715"/>
      <c r="M32" s="715"/>
      <c r="N32" s="715"/>
      <c r="O32" s="715"/>
      <c r="P32" s="715"/>
      <c r="Q32" s="716"/>
      <c r="R32" s="647" t="s">
        <v>139</v>
      </c>
      <c r="S32" s="648"/>
      <c r="T32" s="648"/>
      <c r="U32" s="648"/>
      <c r="V32" s="648"/>
      <c r="W32" s="648"/>
      <c r="X32" s="648"/>
      <c r="Y32" s="649"/>
      <c r="Z32" s="650" t="s">
        <v>139</v>
      </c>
      <c r="AA32" s="650"/>
      <c r="AB32" s="650"/>
      <c r="AC32" s="650"/>
      <c r="AD32" s="651" t="s">
        <v>234</v>
      </c>
      <c r="AE32" s="651"/>
      <c r="AF32" s="651"/>
      <c r="AG32" s="651"/>
      <c r="AH32" s="651"/>
      <c r="AI32" s="651"/>
      <c r="AJ32" s="651"/>
      <c r="AK32" s="651"/>
      <c r="AL32" s="652" t="s">
        <v>139</v>
      </c>
      <c r="AM32" s="653"/>
      <c r="AN32" s="653"/>
      <c r="AO32" s="654"/>
      <c r="AP32" s="706"/>
      <c r="AQ32" s="707"/>
      <c r="AR32" s="707"/>
      <c r="AS32" s="707"/>
      <c r="AT32" s="711"/>
      <c r="AU32" s="230" t="s">
        <v>314</v>
      </c>
      <c r="AV32" s="230"/>
      <c r="AW32" s="230"/>
      <c r="AX32" s="644" t="s">
        <v>315</v>
      </c>
      <c r="AY32" s="645"/>
      <c r="AZ32" s="645"/>
      <c r="BA32" s="645"/>
      <c r="BB32" s="645"/>
      <c r="BC32" s="645"/>
      <c r="BD32" s="645"/>
      <c r="BE32" s="645"/>
      <c r="BF32" s="646"/>
      <c r="BG32" s="713">
        <v>98</v>
      </c>
      <c r="BH32" s="684"/>
      <c r="BI32" s="684"/>
      <c r="BJ32" s="684"/>
      <c r="BK32" s="684"/>
      <c r="BL32" s="684"/>
      <c r="BM32" s="653">
        <v>96.4</v>
      </c>
      <c r="BN32" s="701"/>
      <c r="BO32" s="701"/>
      <c r="BP32" s="701"/>
      <c r="BQ32" s="702"/>
      <c r="BR32" s="713">
        <v>98.2</v>
      </c>
      <c r="BS32" s="684"/>
      <c r="BT32" s="684"/>
      <c r="BU32" s="684"/>
      <c r="BV32" s="684"/>
      <c r="BW32" s="684"/>
      <c r="BX32" s="653">
        <v>94.7</v>
      </c>
      <c r="BY32" s="701"/>
      <c r="BZ32" s="701"/>
      <c r="CA32" s="701"/>
      <c r="CB32" s="702"/>
      <c r="CD32" s="697"/>
      <c r="CE32" s="698"/>
      <c r="CF32" s="662" t="s">
        <v>316</v>
      </c>
      <c r="CG32" s="663"/>
      <c r="CH32" s="663"/>
      <c r="CI32" s="663"/>
      <c r="CJ32" s="663"/>
      <c r="CK32" s="663"/>
      <c r="CL32" s="663"/>
      <c r="CM32" s="663"/>
      <c r="CN32" s="663"/>
      <c r="CO32" s="663"/>
      <c r="CP32" s="663"/>
      <c r="CQ32" s="664"/>
      <c r="CR32" s="647">
        <v>9</v>
      </c>
      <c r="CS32" s="648"/>
      <c r="CT32" s="648"/>
      <c r="CU32" s="648"/>
      <c r="CV32" s="648"/>
      <c r="CW32" s="648"/>
      <c r="CX32" s="648"/>
      <c r="CY32" s="649"/>
      <c r="CZ32" s="652">
        <v>0</v>
      </c>
      <c r="DA32" s="681"/>
      <c r="DB32" s="681"/>
      <c r="DC32" s="686"/>
      <c r="DD32" s="656">
        <v>9</v>
      </c>
      <c r="DE32" s="648"/>
      <c r="DF32" s="648"/>
      <c r="DG32" s="648"/>
      <c r="DH32" s="648"/>
      <c r="DI32" s="648"/>
      <c r="DJ32" s="648"/>
      <c r="DK32" s="649"/>
      <c r="DL32" s="656">
        <v>9</v>
      </c>
      <c r="DM32" s="648"/>
      <c r="DN32" s="648"/>
      <c r="DO32" s="648"/>
      <c r="DP32" s="648"/>
      <c r="DQ32" s="648"/>
      <c r="DR32" s="648"/>
      <c r="DS32" s="648"/>
      <c r="DT32" s="648"/>
      <c r="DU32" s="648"/>
      <c r="DV32" s="649"/>
      <c r="DW32" s="652">
        <v>0</v>
      </c>
      <c r="DX32" s="681"/>
      <c r="DY32" s="681"/>
      <c r="DZ32" s="681"/>
      <c r="EA32" s="681"/>
      <c r="EB32" s="681"/>
      <c r="EC32" s="682"/>
    </row>
    <row r="33" spans="2:133" ht="11.25" customHeight="1">
      <c r="B33" s="644" t="s">
        <v>317</v>
      </c>
      <c r="C33" s="645"/>
      <c r="D33" s="645"/>
      <c r="E33" s="645"/>
      <c r="F33" s="645"/>
      <c r="G33" s="645"/>
      <c r="H33" s="645"/>
      <c r="I33" s="645"/>
      <c r="J33" s="645"/>
      <c r="K33" s="645"/>
      <c r="L33" s="645"/>
      <c r="M33" s="645"/>
      <c r="N33" s="645"/>
      <c r="O33" s="645"/>
      <c r="P33" s="645"/>
      <c r="Q33" s="646"/>
      <c r="R33" s="647">
        <v>71941</v>
      </c>
      <c r="S33" s="648"/>
      <c r="T33" s="648"/>
      <c r="U33" s="648"/>
      <c r="V33" s="648"/>
      <c r="W33" s="648"/>
      <c r="X33" s="648"/>
      <c r="Y33" s="649"/>
      <c r="Z33" s="650">
        <v>4.5</v>
      </c>
      <c r="AA33" s="650"/>
      <c r="AB33" s="650"/>
      <c r="AC33" s="650"/>
      <c r="AD33" s="651" t="s">
        <v>234</v>
      </c>
      <c r="AE33" s="651"/>
      <c r="AF33" s="651"/>
      <c r="AG33" s="651"/>
      <c r="AH33" s="651"/>
      <c r="AI33" s="651"/>
      <c r="AJ33" s="651"/>
      <c r="AK33" s="651"/>
      <c r="AL33" s="652" t="s">
        <v>139</v>
      </c>
      <c r="AM33" s="653"/>
      <c r="AN33" s="653"/>
      <c r="AO33" s="654"/>
      <c r="AP33" s="708"/>
      <c r="AQ33" s="709"/>
      <c r="AR33" s="709"/>
      <c r="AS33" s="709"/>
      <c r="AT33" s="712"/>
      <c r="AU33" s="232"/>
      <c r="AV33" s="232"/>
      <c r="AW33" s="232"/>
      <c r="AX33" s="688" t="s">
        <v>318</v>
      </c>
      <c r="AY33" s="689"/>
      <c r="AZ33" s="689"/>
      <c r="BA33" s="689"/>
      <c r="BB33" s="689"/>
      <c r="BC33" s="689"/>
      <c r="BD33" s="689"/>
      <c r="BE33" s="689"/>
      <c r="BF33" s="690"/>
      <c r="BG33" s="717">
        <v>98.9</v>
      </c>
      <c r="BH33" s="718"/>
      <c r="BI33" s="718"/>
      <c r="BJ33" s="718"/>
      <c r="BK33" s="718"/>
      <c r="BL33" s="718"/>
      <c r="BM33" s="719">
        <v>98</v>
      </c>
      <c r="BN33" s="718"/>
      <c r="BO33" s="718"/>
      <c r="BP33" s="718"/>
      <c r="BQ33" s="720"/>
      <c r="BR33" s="717">
        <v>99.1</v>
      </c>
      <c r="BS33" s="718"/>
      <c r="BT33" s="718"/>
      <c r="BU33" s="718"/>
      <c r="BV33" s="718"/>
      <c r="BW33" s="718"/>
      <c r="BX33" s="719">
        <v>97.2</v>
      </c>
      <c r="BY33" s="718"/>
      <c r="BZ33" s="718"/>
      <c r="CA33" s="718"/>
      <c r="CB33" s="720"/>
      <c r="CD33" s="662" t="s">
        <v>319</v>
      </c>
      <c r="CE33" s="663"/>
      <c r="CF33" s="663"/>
      <c r="CG33" s="663"/>
      <c r="CH33" s="663"/>
      <c r="CI33" s="663"/>
      <c r="CJ33" s="663"/>
      <c r="CK33" s="663"/>
      <c r="CL33" s="663"/>
      <c r="CM33" s="663"/>
      <c r="CN33" s="663"/>
      <c r="CO33" s="663"/>
      <c r="CP33" s="663"/>
      <c r="CQ33" s="664"/>
      <c r="CR33" s="647">
        <v>647808</v>
      </c>
      <c r="CS33" s="684"/>
      <c r="CT33" s="684"/>
      <c r="CU33" s="684"/>
      <c r="CV33" s="684"/>
      <c r="CW33" s="684"/>
      <c r="CX33" s="684"/>
      <c r="CY33" s="685"/>
      <c r="CZ33" s="652">
        <v>41.4</v>
      </c>
      <c r="DA33" s="681"/>
      <c r="DB33" s="681"/>
      <c r="DC33" s="686"/>
      <c r="DD33" s="656">
        <v>483450</v>
      </c>
      <c r="DE33" s="684"/>
      <c r="DF33" s="684"/>
      <c r="DG33" s="684"/>
      <c r="DH33" s="684"/>
      <c r="DI33" s="684"/>
      <c r="DJ33" s="684"/>
      <c r="DK33" s="685"/>
      <c r="DL33" s="656">
        <v>344981</v>
      </c>
      <c r="DM33" s="684"/>
      <c r="DN33" s="684"/>
      <c r="DO33" s="684"/>
      <c r="DP33" s="684"/>
      <c r="DQ33" s="684"/>
      <c r="DR33" s="684"/>
      <c r="DS33" s="684"/>
      <c r="DT33" s="684"/>
      <c r="DU33" s="684"/>
      <c r="DV33" s="685"/>
      <c r="DW33" s="652">
        <v>45.3</v>
      </c>
      <c r="DX33" s="681"/>
      <c r="DY33" s="681"/>
      <c r="DZ33" s="681"/>
      <c r="EA33" s="681"/>
      <c r="EB33" s="681"/>
      <c r="EC33" s="682"/>
    </row>
    <row r="34" spans="2:133" ht="11.25" customHeight="1">
      <c r="B34" s="644" t="s">
        <v>320</v>
      </c>
      <c r="C34" s="645"/>
      <c r="D34" s="645"/>
      <c r="E34" s="645"/>
      <c r="F34" s="645"/>
      <c r="G34" s="645"/>
      <c r="H34" s="645"/>
      <c r="I34" s="645"/>
      <c r="J34" s="645"/>
      <c r="K34" s="645"/>
      <c r="L34" s="645"/>
      <c r="M34" s="645"/>
      <c r="N34" s="645"/>
      <c r="O34" s="645"/>
      <c r="P34" s="645"/>
      <c r="Q34" s="646"/>
      <c r="R34" s="647">
        <v>1069</v>
      </c>
      <c r="S34" s="648"/>
      <c r="T34" s="648"/>
      <c r="U34" s="648"/>
      <c r="V34" s="648"/>
      <c r="W34" s="648"/>
      <c r="X34" s="648"/>
      <c r="Y34" s="649"/>
      <c r="Z34" s="650">
        <v>0.1</v>
      </c>
      <c r="AA34" s="650"/>
      <c r="AB34" s="650"/>
      <c r="AC34" s="650"/>
      <c r="AD34" s="651">
        <v>1069</v>
      </c>
      <c r="AE34" s="651"/>
      <c r="AF34" s="651"/>
      <c r="AG34" s="651"/>
      <c r="AH34" s="651"/>
      <c r="AI34" s="651"/>
      <c r="AJ34" s="651"/>
      <c r="AK34" s="651"/>
      <c r="AL34" s="652">
        <v>0.1</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321</v>
      </c>
      <c r="CE34" s="663"/>
      <c r="CF34" s="663"/>
      <c r="CG34" s="663"/>
      <c r="CH34" s="663"/>
      <c r="CI34" s="663"/>
      <c r="CJ34" s="663"/>
      <c r="CK34" s="663"/>
      <c r="CL34" s="663"/>
      <c r="CM34" s="663"/>
      <c r="CN34" s="663"/>
      <c r="CO34" s="663"/>
      <c r="CP34" s="663"/>
      <c r="CQ34" s="664"/>
      <c r="CR34" s="647">
        <v>197798</v>
      </c>
      <c r="CS34" s="648"/>
      <c r="CT34" s="648"/>
      <c r="CU34" s="648"/>
      <c r="CV34" s="648"/>
      <c r="CW34" s="648"/>
      <c r="CX34" s="648"/>
      <c r="CY34" s="649"/>
      <c r="CZ34" s="652">
        <v>12.6</v>
      </c>
      <c r="DA34" s="681"/>
      <c r="DB34" s="681"/>
      <c r="DC34" s="686"/>
      <c r="DD34" s="656">
        <v>156603</v>
      </c>
      <c r="DE34" s="648"/>
      <c r="DF34" s="648"/>
      <c r="DG34" s="648"/>
      <c r="DH34" s="648"/>
      <c r="DI34" s="648"/>
      <c r="DJ34" s="648"/>
      <c r="DK34" s="649"/>
      <c r="DL34" s="656">
        <v>119127</v>
      </c>
      <c r="DM34" s="648"/>
      <c r="DN34" s="648"/>
      <c r="DO34" s="648"/>
      <c r="DP34" s="648"/>
      <c r="DQ34" s="648"/>
      <c r="DR34" s="648"/>
      <c r="DS34" s="648"/>
      <c r="DT34" s="648"/>
      <c r="DU34" s="648"/>
      <c r="DV34" s="649"/>
      <c r="DW34" s="652">
        <v>15.7</v>
      </c>
      <c r="DX34" s="681"/>
      <c r="DY34" s="681"/>
      <c r="DZ34" s="681"/>
      <c r="EA34" s="681"/>
      <c r="EB34" s="681"/>
      <c r="EC34" s="682"/>
    </row>
    <row r="35" spans="2:133" ht="11.25" customHeight="1">
      <c r="B35" s="644" t="s">
        <v>322</v>
      </c>
      <c r="C35" s="645"/>
      <c r="D35" s="645"/>
      <c r="E35" s="645"/>
      <c r="F35" s="645"/>
      <c r="G35" s="645"/>
      <c r="H35" s="645"/>
      <c r="I35" s="645"/>
      <c r="J35" s="645"/>
      <c r="K35" s="645"/>
      <c r="L35" s="645"/>
      <c r="M35" s="645"/>
      <c r="N35" s="645"/>
      <c r="O35" s="645"/>
      <c r="P35" s="645"/>
      <c r="Q35" s="646"/>
      <c r="R35" s="647">
        <v>5145</v>
      </c>
      <c r="S35" s="648"/>
      <c r="T35" s="648"/>
      <c r="U35" s="648"/>
      <c r="V35" s="648"/>
      <c r="W35" s="648"/>
      <c r="X35" s="648"/>
      <c r="Y35" s="649"/>
      <c r="Z35" s="650">
        <v>0.3</v>
      </c>
      <c r="AA35" s="650"/>
      <c r="AB35" s="650"/>
      <c r="AC35" s="650"/>
      <c r="AD35" s="651" t="s">
        <v>139</v>
      </c>
      <c r="AE35" s="651"/>
      <c r="AF35" s="651"/>
      <c r="AG35" s="651"/>
      <c r="AH35" s="651"/>
      <c r="AI35" s="651"/>
      <c r="AJ35" s="651"/>
      <c r="AK35" s="651"/>
      <c r="AL35" s="652" t="s">
        <v>175</v>
      </c>
      <c r="AM35" s="653"/>
      <c r="AN35" s="653"/>
      <c r="AO35" s="654"/>
      <c r="AP35" s="235"/>
      <c r="AQ35" s="626" t="s">
        <v>323</v>
      </c>
      <c r="AR35" s="627"/>
      <c r="AS35" s="627"/>
      <c r="AT35" s="627"/>
      <c r="AU35" s="627"/>
      <c r="AV35" s="627"/>
      <c r="AW35" s="627"/>
      <c r="AX35" s="627"/>
      <c r="AY35" s="627"/>
      <c r="AZ35" s="627"/>
      <c r="BA35" s="627"/>
      <c r="BB35" s="627"/>
      <c r="BC35" s="627"/>
      <c r="BD35" s="627"/>
      <c r="BE35" s="627"/>
      <c r="BF35" s="628"/>
      <c r="BG35" s="626" t="s">
        <v>324</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325</v>
      </c>
      <c r="CE35" s="663"/>
      <c r="CF35" s="663"/>
      <c r="CG35" s="663"/>
      <c r="CH35" s="663"/>
      <c r="CI35" s="663"/>
      <c r="CJ35" s="663"/>
      <c r="CK35" s="663"/>
      <c r="CL35" s="663"/>
      <c r="CM35" s="663"/>
      <c r="CN35" s="663"/>
      <c r="CO35" s="663"/>
      <c r="CP35" s="663"/>
      <c r="CQ35" s="664"/>
      <c r="CR35" s="647">
        <v>11992</v>
      </c>
      <c r="CS35" s="684"/>
      <c r="CT35" s="684"/>
      <c r="CU35" s="684"/>
      <c r="CV35" s="684"/>
      <c r="CW35" s="684"/>
      <c r="CX35" s="684"/>
      <c r="CY35" s="685"/>
      <c r="CZ35" s="652">
        <v>0.8</v>
      </c>
      <c r="DA35" s="681"/>
      <c r="DB35" s="681"/>
      <c r="DC35" s="686"/>
      <c r="DD35" s="656">
        <v>10188</v>
      </c>
      <c r="DE35" s="684"/>
      <c r="DF35" s="684"/>
      <c r="DG35" s="684"/>
      <c r="DH35" s="684"/>
      <c r="DI35" s="684"/>
      <c r="DJ35" s="684"/>
      <c r="DK35" s="685"/>
      <c r="DL35" s="656">
        <v>6132</v>
      </c>
      <c r="DM35" s="684"/>
      <c r="DN35" s="684"/>
      <c r="DO35" s="684"/>
      <c r="DP35" s="684"/>
      <c r="DQ35" s="684"/>
      <c r="DR35" s="684"/>
      <c r="DS35" s="684"/>
      <c r="DT35" s="684"/>
      <c r="DU35" s="684"/>
      <c r="DV35" s="685"/>
      <c r="DW35" s="652">
        <v>0.8</v>
      </c>
      <c r="DX35" s="681"/>
      <c r="DY35" s="681"/>
      <c r="DZ35" s="681"/>
      <c r="EA35" s="681"/>
      <c r="EB35" s="681"/>
      <c r="EC35" s="682"/>
    </row>
    <row r="36" spans="2:133" ht="11.25" customHeight="1">
      <c r="B36" s="644" t="s">
        <v>326</v>
      </c>
      <c r="C36" s="645"/>
      <c r="D36" s="645"/>
      <c r="E36" s="645"/>
      <c r="F36" s="645"/>
      <c r="G36" s="645"/>
      <c r="H36" s="645"/>
      <c r="I36" s="645"/>
      <c r="J36" s="645"/>
      <c r="K36" s="645"/>
      <c r="L36" s="645"/>
      <c r="M36" s="645"/>
      <c r="N36" s="645"/>
      <c r="O36" s="645"/>
      <c r="P36" s="645"/>
      <c r="Q36" s="646"/>
      <c r="R36" s="647">
        <v>1190</v>
      </c>
      <c r="S36" s="648"/>
      <c r="T36" s="648"/>
      <c r="U36" s="648"/>
      <c r="V36" s="648"/>
      <c r="W36" s="648"/>
      <c r="X36" s="648"/>
      <c r="Y36" s="649"/>
      <c r="Z36" s="650">
        <v>0.1</v>
      </c>
      <c r="AA36" s="650"/>
      <c r="AB36" s="650"/>
      <c r="AC36" s="650"/>
      <c r="AD36" s="651" t="s">
        <v>139</v>
      </c>
      <c r="AE36" s="651"/>
      <c r="AF36" s="651"/>
      <c r="AG36" s="651"/>
      <c r="AH36" s="651"/>
      <c r="AI36" s="651"/>
      <c r="AJ36" s="651"/>
      <c r="AK36" s="651"/>
      <c r="AL36" s="652" t="s">
        <v>175</v>
      </c>
      <c r="AM36" s="653"/>
      <c r="AN36" s="653"/>
      <c r="AO36" s="654"/>
      <c r="AP36" s="235"/>
      <c r="AQ36" s="721" t="s">
        <v>327</v>
      </c>
      <c r="AR36" s="722"/>
      <c r="AS36" s="722"/>
      <c r="AT36" s="722"/>
      <c r="AU36" s="722"/>
      <c r="AV36" s="722"/>
      <c r="AW36" s="722"/>
      <c r="AX36" s="722"/>
      <c r="AY36" s="723"/>
      <c r="AZ36" s="636">
        <v>161133</v>
      </c>
      <c r="BA36" s="637"/>
      <c r="BB36" s="637"/>
      <c r="BC36" s="637"/>
      <c r="BD36" s="637"/>
      <c r="BE36" s="637"/>
      <c r="BF36" s="724"/>
      <c r="BG36" s="658" t="s">
        <v>328</v>
      </c>
      <c r="BH36" s="659"/>
      <c r="BI36" s="659"/>
      <c r="BJ36" s="659"/>
      <c r="BK36" s="659"/>
      <c r="BL36" s="659"/>
      <c r="BM36" s="659"/>
      <c r="BN36" s="659"/>
      <c r="BO36" s="659"/>
      <c r="BP36" s="659"/>
      <c r="BQ36" s="659"/>
      <c r="BR36" s="659"/>
      <c r="BS36" s="659"/>
      <c r="BT36" s="659"/>
      <c r="BU36" s="660"/>
      <c r="BV36" s="636">
        <v>16310</v>
      </c>
      <c r="BW36" s="637"/>
      <c r="BX36" s="637"/>
      <c r="BY36" s="637"/>
      <c r="BZ36" s="637"/>
      <c r="CA36" s="637"/>
      <c r="CB36" s="724"/>
      <c r="CD36" s="662" t="s">
        <v>329</v>
      </c>
      <c r="CE36" s="663"/>
      <c r="CF36" s="663"/>
      <c r="CG36" s="663"/>
      <c r="CH36" s="663"/>
      <c r="CI36" s="663"/>
      <c r="CJ36" s="663"/>
      <c r="CK36" s="663"/>
      <c r="CL36" s="663"/>
      <c r="CM36" s="663"/>
      <c r="CN36" s="663"/>
      <c r="CO36" s="663"/>
      <c r="CP36" s="663"/>
      <c r="CQ36" s="664"/>
      <c r="CR36" s="647">
        <v>283586</v>
      </c>
      <c r="CS36" s="648"/>
      <c r="CT36" s="648"/>
      <c r="CU36" s="648"/>
      <c r="CV36" s="648"/>
      <c r="CW36" s="648"/>
      <c r="CX36" s="648"/>
      <c r="CY36" s="649"/>
      <c r="CZ36" s="652">
        <v>18.100000000000001</v>
      </c>
      <c r="DA36" s="681"/>
      <c r="DB36" s="681"/>
      <c r="DC36" s="686"/>
      <c r="DD36" s="656">
        <v>177733</v>
      </c>
      <c r="DE36" s="648"/>
      <c r="DF36" s="648"/>
      <c r="DG36" s="648"/>
      <c r="DH36" s="648"/>
      <c r="DI36" s="648"/>
      <c r="DJ36" s="648"/>
      <c r="DK36" s="649"/>
      <c r="DL36" s="656">
        <v>141617</v>
      </c>
      <c r="DM36" s="648"/>
      <c r="DN36" s="648"/>
      <c r="DO36" s="648"/>
      <c r="DP36" s="648"/>
      <c r="DQ36" s="648"/>
      <c r="DR36" s="648"/>
      <c r="DS36" s="648"/>
      <c r="DT36" s="648"/>
      <c r="DU36" s="648"/>
      <c r="DV36" s="649"/>
      <c r="DW36" s="652">
        <v>18.600000000000001</v>
      </c>
      <c r="DX36" s="681"/>
      <c r="DY36" s="681"/>
      <c r="DZ36" s="681"/>
      <c r="EA36" s="681"/>
      <c r="EB36" s="681"/>
      <c r="EC36" s="682"/>
    </row>
    <row r="37" spans="2:133" ht="11.25" customHeight="1">
      <c r="B37" s="644" t="s">
        <v>330</v>
      </c>
      <c r="C37" s="645"/>
      <c r="D37" s="645"/>
      <c r="E37" s="645"/>
      <c r="F37" s="645"/>
      <c r="G37" s="645"/>
      <c r="H37" s="645"/>
      <c r="I37" s="645"/>
      <c r="J37" s="645"/>
      <c r="K37" s="645"/>
      <c r="L37" s="645"/>
      <c r="M37" s="645"/>
      <c r="N37" s="645"/>
      <c r="O37" s="645"/>
      <c r="P37" s="645"/>
      <c r="Q37" s="646"/>
      <c r="R37" s="647">
        <v>42392</v>
      </c>
      <c r="S37" s="648"/>
      <c r="T37" s="648"/>
      <c r="U37" s="648"/>
      <c r="V37" s="648"/>
      <c r="W37" s="648"/>
      <c r="X37" s="648"/>
      <c r="Y37" s="649"/>
      <c r="Z37" s="650">
        <v>2.7</v>
      </c>
      <c r="AA37" s="650"/>
      <c r="AB37" s="650"/>
      <c r="AC37" s="650"/>
      <c r="AD37" s="651" t="s">
        <v>234</v>
      </c>
      <c r="AE37" s="651"/>
      <c r="AF37" s="651"/>
      <c r="AG37" s="651"/>
      <c r="AH37" s="651"/>
      <c r="AI37" s="651"/>
      <c r="AJ37" s="651"/>
      <c r="AK37" s="651"/>
      <c r="AL37" s="652" t="s">
        <v>139</v>
      </c>
      <c r="AM37" s="653"/>
      <c r="AN37" s="653"/>
      <c r="AO37" s="654"/>
      <c r="AQ37" s="725" t="s">
        <v>331</v>
      </c>
      <c r="AR37" s="726"/>
      <c r="AS37" s="726"/>
      <c r="AT37" s="726"/>
      <c r="AU37" s="726"/>
      <c r="AV37" s="726"/>
      <c r="AW37" s="726"/>
      <c r="AX37" s="726"/>
      <c r="AY37" s="727"/>
      <c r="AZ37" s="647">
        <v>31000</v>
      </c>
      <c r="BA37" s="648"/>
      <c r="BB37" s="648"/>
      <c r="BC37" s="648"/>
      <c r="BD37" s="684"/>
      <c r="BE37" s="684"/>
      <c r="BF37" s="702"/>
      <c r="BG37" s="662" t="s">
        <v>332</v>
      </c>
      <c r="BH37" s="663"/>
      <c r="BI37" s="663"/>
      <c r="BJ37" s="663"/>
      <c r="BK37" s="663"/>
      <c r="BL37" s="663"/>
      <c r="BM37" s="663"/>
      <c r="BN37" s="663"/>
      <c r="BO37" s="663"/>
      <c r="BP37" s="663"/>
      <c r="BQ37" s="663"/>
      <c r="BR37" s="663"/>
      <c r="BS37" s="663"/>
      <c r="BT37" s="663"/>
      <c r="BU37" s="664"/>
      <c r="BV37" s="647">
        <v>15396</v>
      </c>
      <c r="BW37" s="648"/>
      <c r="BX37" s="648"/>
      <c r="BY37" s="648"/>
      <c r="BZ37" s="648"/>
      <c r="CA37" s="648"/>
      <c r="CB37" s="657"/>
      <c r="CD37" s="662" t="s">
        <v>333</v>
      </c>
      <c r="CE37" s="663"/>
      <c r="CF37" s="663"/>
      <c r="CG37" s="663"/>
      <c r="CH37" s="663"/>
      <c r="CI37" s="663"/>
      <c r="CJ37" s="663"/>
      <c r="CK37" s="663"/>
      <c r="CL37" s="663"/>
      <c r="CM37" s="663"/>
      <c r="CN37" s="663"/>
      <c r="CO37" s="663"/>
      <c r="CP37" s="663"/>
      <c r="CQ37" s="664"/>
      <c r="CR37" s="647">
        <v>108590</v>
      </c>
      <c r="CS37" s="684"/>
      <c r="CT37" s="684"/>
      <c r="CU37" s="684"/>
      <c r="CV37" s="684"/>
      <c r="CW37" s="684"/>
      <c r="CX37" s="684"/>
      <c r="CY37" s="685"/>
      <c r="CZ37" s="652">
        <v>6.9</v>
      </c>
      <c r="DA37" s="681"/>
      <c r="DB37" s="681"/>
      <c r="DC37" s="686"/>
      <c r="DD37" s="656">
        <v>97199</v>
      </c>
      <c r="DE37" s="684"/>
      <c r="DF37" s="684"/>
      <c r="DG37" s="684"/>
      <c r="DH37" s="684"/>
      <c r="DI37" s="684"/>
      <c r="DJ37" s="684"/>
      <c r="DK37" s="685"/>
      <c r="DL37" s="656">
        <v>89212</v>
      </c>
      <c r="DM37" s="684"/>
      <c r="DN37" s="684"/>
      <c r="DO37" s="684"/>
      <c r="DP37" s="684"/>
      <c r="DQ37" s="684"/>
      <c r="DR37" s="684"/>
      <c r="DS37" s="684"/>
      <c r="DT37" s="684"/>
      <c r="DU37" s="684"/>
      <c r="DV37" s="685"/>
      <c r="DW37" s="652">
        <v>11.7</v>
      </c>
      <c r="DX37" s="681"/>
      <c r="DY37" s="681"/>
      <c r="DZ37" s="681"/>
      <c r="EA37" s="681"/>
      <c r="EB37" s="681"/>
      <c r="EC37" s="682"/>
    </row>
    <row r="38" spans="2:133" ht="11.25" customHeight="1">
      <c r="B38" s="644" t="s">
        <v>334</v>
      </c>
      <c r="C38" s="645"/>
      <c r="D38" s="645"/>
      <c r="E38" s="645"/>
      <c r="F38" s="645"/>
      <c r="G38" s="645"/>
      <c r="H38" s="645"/>
      <c r="I38" s="645"/>
      <c r="J38" s="645"/>
      <c r="K38" s="645"/>
      <c r="L38" s="645"/>
      <c r="M38" s="645"/>
      <c r="N38" s="645"/>
      <c r="O38" s="645"/>
      <c r="P38" s="645"/>
      <c r="Q38" s="646"/>
      <c r="R38" s="647">
        <v>61867</v>
      </c>
      <c r="S38" s="648"/>
      <c r="T38" s="648"/>
      <c r="U38" s="648"/>
      <c r="V38" s="648"/>
      <c r="W38" s="648"/>
      <c r="X38" s="648"/>
      <c r="Y38" s="649"/>
      <c r="Z38" s="650">
        <v>3.9</v>
      </c>
      <c r="AA38" s="650"/>
      <c r="AB38" s="650"/>
      <c r="AC38" s="650"/>
      <c r="AD38" s="651">
        <v>260</v>
      </c>
      <c r="AE38" s="651"/>
      <c r="AF38" s="651"/>
      <c r="AG38" s="651"/>
      <c r="AH38" s="651"/>
      <c r="AI38" s="651"/>
      <c r="AJ38" s="651"/>
      <c r="AK38" s="651"/>
      <c r="AL38" s="652">
        <v>0</v>
      </c>
      <c r="AM38" s="653"/>
      <c r="AN38" s="653"/>
      <c r="AO38" s="654"/>
      <c r="AQ38" s="725" t="s">
        <v>335</v>
      </c>
      <c r="AR38" s="726"/>
      <c r="AS38" s="726"/>
      <c r="AT38" s="726"/>
      <c r="AU38" s="726"/>
      <c r="AV38" s="726"/>
      <c r="AW38" s="726"/>
      <c r="AX38" s="726"/>
      <c r="AY38" s="727"/>
      <c r="AZ38" s="647">
        <v>29653</v>
      </c>
      <c r="BA38" s="648"/>
      <c r="BB38" s="648"/>
      <c r="BC38" s="648"/>
      <c r="BD38" s="684"/>
      <c r="BE38" s="684"/>
      <c r="BF38" s="702"/>
      <c r="BG38" s="662" t="s">
        <v>336</v>
      </c>
      <c r="BH38" s="663"/>
      <c r="BI38" s="663"/>
      <c r="BJ38" s="663"/>
      <c r="BK38" s="663"/>
      <c r="BL38" s="663"/>
      <c r="BM38" s="663"/>
      <c r="BN38" s="663"/>
      <c r="BO38" s="663"/>
      <c r="BP38" s="663"/>
      <c r="BQ38" s="663"/>
      <c r="BR38" s="663"/>
      <c r="BS38" s="663"/>
      <c r="BT38" s="663"/>
      <c r="BU38" s="664"/>
      <c r="BV38" s="647">
        <v>126</v>
      </c>
      <c r="BW38" s="648"/>
      <c r="BX38" s="648"/>
      <c r="BY38" s="648"/>
      <c r="BZ38" s="648"/>
      <c r="CA38" s="648"/>
      <c r="CB38" s="657"/>
      <c r="CD38" s="662" t="s">
        <v>337</v>
      </c>
      <c r="CE38" s="663"/>
      <c r="CF38" s="663"/>
      <c r="CG38" s="663"/>
      <c r="CH38" s="663"/>
      <c r="CI38" s="663"/>
      <c r="CJ38" s="663"/>
      <c r="CK38" s="663"/>
      <c r="CL38" s="663"/>
      <c r="CM38" s="663"/>
      <c r="CN38" s="663"/>
      <c r="CO38" s="663"/>
      <c r="CP38" s="663"/>
      <c r="CQ38" s="664"/>
      <c r="CR38" s="647">
        <v>137909</v>
      </c>
      <c r="CS38" s="648"/>
      <c r="CT38" s="648"/>
      <c r="CU38" s="648"/>
      <c r="CV38" s="648"/>
      <c r="CW38" s="648"/>
      <c r="CX38" s="648"/>
      <c r="CY38" s="649"/>
      <c r="CZ38" s="652">
        <v>8.8000000000000007</v>
      </c>
      <c r="DA38" s="681"/>
      <c r="DB38" s="681"/>
      <c r="DC38" s="686"/>
      <c r="DD38" s="656">
        <v>128093</v>
      </c>
      <c r="DE38" s="648"/>
      <c r="DF38" s="648"/>
      <c r="DG38" s="648"/>
      <c r="DH38" s="648"/>
      <c r="DI38" s="648"/>
      <c r="DJ38" s="648"/>
      <c r="DK38" s="649"/>
      <c r="DL38" s="656">
        <v>78105</v>
      </c>
      <c r="DM38" s="648"/>
      <c r="DN38" s="648"/>
      <c r="DO38" s="648"/>
      <c r="DP38" s="648"/>
      <c r="DQ38" s="648"/>
      <c r="DR38" s="648"/>
      <c r="DS38" s="648"/>
      <c r="DT38" s="648"/>
      <c r="DU38" s="648"/>
      <c r="DV38" s="649"/>
      <c r="DW38" s="652">
        <v>10.3</v>
      </c>
      <c r="DX38" s="681"/>
      <c r="DY38" s="681"/>
      <c r="DZ38" s="681"/>
      <c r="EA38" s="681"/>
      <c r="EB38" s="681"/>
      <c r="EC38" s="682"/>
    </row>
    <row r="39" spans="2:133" ht="11.25" customHeight="1">
      <c r="B39" s="644" t="s">
        <v>338</v>
      </c>
      <c r="C39" s="645"/>
      <c r="D39" s="645"/>
      <c r="E39" s="645"/>
      <c r="F39" s="645"/>
      <c r="G39" s="645"/>
      <c r="H39" s="645"/>
      <c r="I39" s="645"/>
      <c r="J39" s="645"/>
      <c r="K39" s="645"/>
      <c r="L39" s="645"/>
      <c r="M39" s="645"/>
      <c r="N39" s="645"/>
      <c r="O39" s="645"/>
      <c r="P39" s="645"/>
      <c r="Q39" s="646"/>
      <c r="R39" s="647">
        <v>223563</v>
      </c>
      <c r="S39" s="648"/>
      <c r="T39" s="648"/>
      <c r="U39" s="648"/>
      <c r="V39" s="648"/>
      <c r="W39" s="648"/>
      <c r="X39" s="648"/>
      <c r="Y39" s="649"/>
      <c r="Z39" s="650">
        <v>14</v>
      </c>
      <c r="AA39" s="650"/>
      <c r="AB39" s="650"/>
      <c r="AC39" s="650"/>
      <c r="AD39" s="651" t="s">
        <v>175</v>
      </c>
      <c r="AE39" s="651"/>
      <c r="AF39" s="651"/>
      <c r="AG39" s="651"/>
      <c r="AH39" s="651"/>
      <c r="AI39" s="651"/>
      <c r="AJ39" s="651"/>
      <c r="AK39" s="651"/>
      <c r="AL39" s="652" t="s">
        <v>139</v>
      </c>
      <c r="AM39" s="653"/>
      <c r="AN39" s="653"/>
      <c r="AO39" s="654"/>
      <c r="AQ39" s="725" t="s">
        <v>339</v>
      </c>
      <c r="AR39" s="726"/>
      <c r="AS39" s="726"/>
      <c r="AT39" s="726"/>
      <c r="AU39" s="726"/>
      <c r="AV39" s="726"/>
      <c r="AW39" s="726"/>
      <c r="AX39" s="726"/>
      <c r="AY39" s="727"/>
      <c r="AZ39" s="647">
        <v>23224</v>
      </c>
      <c r="BA39" s="648"/>
      <c r="BB39" s="648"/>
      <c r="BC39" s="648"/>
      <c r="BD39" s="684"/>
      <c r="BE39" s="684"/>
      <c r="BF39" s="702"/>
      <c r="BG39" s="662" t="s">
        <v>340</v>
      </c>
      <c r="BH39" s="663"/>
      <c r="BI39" s="663"/>
      <c r="BJ39" s="663"/>
      <c r="BK39" s="663"/>
      <c r="BL39" s="663"/>
      <c r="BM39" s="663"/>
      <c r="BN39" s="663"/>
      <c r="BO39" s="663"/>
      <c r="BP39" s="663"/>
      <c r="BQ39" s="663"/>
      <c r="BR39" s="663"/>
      <c r="BS39" s="663"/>
      <c r="BT39" s="663"/>
      <c r="BU39" s="664"/>
      <c r="BV39" s="647">
        <v>194</v>
      </c>
      <c r="BW39" s="648"/>
      <c r="BX39" s="648"/>
      <c r="BY39" s="648"/>
      <c r="BZ39" s="648"/>
      <c r="CA39" s="648"/>
      <c r="CB39" s="657"/>
      <c r="CD39" s="662" t="s">
        <v>341</v>
      </c>
      <c r="CE39" s="663"/>
      <c r="CF39" s="663"/>
      <c r="CG39" s="663"/>
      <c r="CH39" s="663"/>
      <c r="CI39" s="663"/>
      <c r="CJ39" s="663"/>
      <c r="CK39" s="663"/>
      <c r="CL39" s="663"/>
      <c r="CM39" s="663"/>
      <c r="CN39" s="663"/>
      <c r="CO39" s="663"/>
      <c r="CP39" s="663"/>
      <c r="CQ39" s="664"/>
      <c r="CR39" s="647">
        <v>16103</v>
      </c>
      <c r="CS39" s="684"/>
      <c r="CT39" s="684"/>
      <c r="CU39" s="684"/>
      <c r="CV39" s="684"/>
      <c r="CW39" s="684"/>
      <c r="CX39" s="684"/>
      <c r="CY39" s="685"/>
      <c r="CZ39" s="652">
        <v>1</v>
      </c>
      <c r="DA39" s="681"/>
      <c r="DB39" s="681"/>
      <c r="DC39" s="686"/>
      <c r="DD39" s="656">
        <v>10833</v>
      </c>
      <c r="DE39" s="684"/>
      <c r="DF39" s="684"/>
      <c r="DG39" s="684"/>
      <c r="DH39" s="684"/>
      <c r="DI39" s="684"/>
      <c r="DJ39" s="684"/>
      <c r="DK39" s="685"/>
      <c r="DL39" s="656" t="s">
        <v>234</v>
      </c>
      <c r="DM39" s="684"/>
      <c r="DN39" s="684"/>
      <c r="DO39" s="684"/>
      <c r="DP39" s="684"/>
      <c r="DQ39" s="684"/>
      <c r="DR39" s="684"/>
      <c r="DS39" s="684"/>
      <c r="DT39" s="684"/>
      <c r="DU39" s="684"/>
      <c r="DV39" s="685"/>
      <c r="DW39" s="652" t="s">
        <v>175</v>
      </c>
      <c r="DX39" s="681"/>
      <c r="DY39" s="681"/>
      <c r="DZ39" s="681"/>
      <c r="EA39" s="681"/>
      <c r="EB39" s="681"/>
      <c r="EC39" s="682"/>
    </row>
    <row r="40" spans="2:133" ht="11.25" customHeight="1">
      <c r="B40" s="644" t="s">
        <v>342</v>
      </c>
      <c r="C40" s="645"/>
      <c r="D40" s="645"/>
      <c r="E40" s="645"/>
      <c r="F40" s="645"/>
      <c r="G40" s="645"/>
      <c r="H40" s="645"/>
      <c r="I40" s="645"/>
      <c r="J40" s="645"/>
      <c r="K40" s="645"/>
      <c r="L40" s="645"/>
      <c r="M40" s="645"/>
      <c r="N40" s="645"/>
      <c r="O40" s="645"/>
      <c r="P40" s="645"/>
      <c r="Q40" s="646"/>
      <c r="R40" s="647" t="s">
        <v>139</v>
      </c>
      <c r="S40" s="648"/>
      <c r="T40" s="648"/>
      <c r="U40" s="648"/>
      <c r="V40" s="648"/>
      <c r="W40" s="648"/>
      <c r="X40" s="648"/>
      <c r="Y40" s="649"/>
      <c r="Z40" s="650" t="s">
        <v>175</v>
      </c>
      <c r="AA40" s="650"/>
      <c r="AB40" s="650"/>
      <c r="AC40" s="650"/>
      <c r="AD40" s="651" t="s">
        <v>139</v>
      </c>
      <c r="AE40" s="651"/>
      <c r="AF40" s="651"/>
      <c r="AG40" s="651"/>
      <c r="AH40" s="651"/>
      <c r="AI40" s="651"/>
      <c r="AJ40" s="651"/>
      <c r="AK40" s="651"/>
      <c r="AL40" s="652" t="s">
        <v>139</v>
      </c>
      <c r="AM40" s="653"/>
      <c r="AN40" s="653"/>
      <c r="AO40" s="654"/>
      <c r="AQ40" s="725" t="s">
        <v>343</v>
      </c>
      <c r="AR40" s="726"/>
      <c r="AS40" s="726"/>
      <c r="AT40" s="726"/>
      <c r="AU40" s="726"/>
      <c r="AV40" s="726"/>
      <c r="AW40" s="726"/>
      <c r="AX40" s="726"/>
      <c r="AY40" s="727"/>
      <c r="AZ40" s="647" t="s">
        <v>139</v>
      </c>
      <c r="BA40" s="648"/>
      <c r="BB40" s="648"/>
      <c r="BC40" s="648"/>
      <c r="BD40" s="684"/>
      <c r="BE40" s="684"/>
      <c r="BF40" s="702"/>
      <c r="BG40" s="728" t="s">
        <v>344</v>
      </c>
      <c r="BH40" s="729"/>
      <c r="BI40" s="729"/>
      <c r="BJ40" s="729"/>
      <c r="BK40" s="729"/>
      <c r="BL40" s="236"/>
      <c r="BM40" s="663" t="s">
        <v>345</v>
      </c>
      <c r="BN40" s="663"/>
      <c r="BO40" s="663"/>
      <c r="BP40" s="663"/>
      <c r="BQ40" s="663"/>
      <c r="BR40" s="663"/>
      <c r="BS40" s="663"/>
      <c r="BT40" s="663"/>
      <c r="BU40" s="664"/>
      <c r="BV40" s="647">
        <v>103</v>
      </c>
      <c r="BW40" s="648"/>
      <c r="BX40" s="648"/>
      <c r="BY40" s="648"/>
      <c r="BZ40" s="648"/>
      <c r="CA40" s="648"/>
      <c r="CB40" s="657"/>
      <c r="CD40" s="662" t="s">
        <v>346</v>
      </c>
      <c r="CE40" s="663"/>
      <c r="CF40" s="663"/>
      <c r="CG40" s="663"/>
      <c r="CH40" s="663"/>
      <c r="CI40" s="663"/>
      <c r="CJ40" s="663"/>
      <c r="CK40" s="663"/>
      <c r="CL40" s="663"/>
      <c r="CM40" s="663"/>
      <c r="CN40" s="663"/>
      <c r="CO40" s="663"/>
      <c r="CP40" s="663"/>
      <c r="CQ40" s="664"/>
      <c r="CR40" s="647">
        <v>420</v>
      </c>
      <c r="CS40" s="648"/>
      <c r="CT40" s="648"/>
      <c r="CU40" s="648"/>
      <c r="CV40" s="648"/>
      <c r="CW40" s="648"/>
      <c r="CX40" s="648"/>
      <c r="CY40" s="649"/>
      <c r="CZ40" s="652">
        <v>0</v>
      </c>
      <c r="DA40" s="681"/>
      <c r="DB40" s="681"/>
      <c r="DC40" s="686"/>
      <c r="DD40" s="656" t="s">
        <v>139</v>
      </c>
      <c r="DE40" s="648"/>
      <c r="DF40" s="648"/>
      <c r="DG40" s="648"/>
      <c r="DH40" s="648"/>
      <c r="DI40" s="648"/>
      <c r="DJ40" s="648"/>
      <c r="DK40" s="649"/>
      <c r="DL40" s="656" t="s">
        <v>139</v>
      </c>
      <c r="DM40" s="648"/>
      <c r="DN40" s="648"/>
      <c r="DO40" s="648"/>
      <c r="DP40" s="648"/>
      <c r="DQ40" s="648"/>
      <c r="DR40" s="648"/>
      <c r="DS40" s="648"/>
      <c r="DT40" s="648"/>
      <c r="DU40" s="648"/>
      <c r="DV40" s="649"/>
      <c r="DW40" s="652" t="s">
        <v>139</v>
      </c>
      <c r="DX40" s="681"/>
      <c r="DY40" s="681"/>
      <c r="DZ40" s="681"/>
      <c r="EA40" s="681"/>
      <c r="EB40" s="681"/>
      <c r="EC40" s="682"/>
    </row>
    <row r="41" spans="2:133" ht="11.25" customHeight="1">
      <c r="B41" s="644" t="s">
        <v>347</v>
      </c>
      <c r="C41" s="645"/>
      <c r="D41" s="645"/>
      <c r="E41" s="645"/>
      <c r="F41" s="645"/>
      <c r="G41" s="645"/>
      <c r="H41" s="645"/>
      <c r="I41" s="645"/>
      <c r="J41" s="645"/>
      <c r="K41" s="645"/>
      <c r="L41" s="645"/>
      <c r="M41" s="645"/>
      <c r="N41" s="645"/>
      <c r="O41" s="645"/>
      <c r="P41" s="645"/>
      <c r="Q41" s="646"/>
      <c r="R41" s="647" t="s">
        <v>175</v>
      </c>
      <c r="S41" s="648"/>
      <c r="T41" s="648"/>
      <c r="U41" s="648"/>
      <c r="V41" s="648"/>
      <c r="W41" s="648"/>
      <c r="X41" s="648"/>
      <c r="Y41" s="649"/>
      <c r="Z41" s="650" t="s">
        <v>139</v>
      </c>
      <c r="AA41" s="650"/>
      <c r="AB41" s="650"/>
      <c r="AC41" s="650"/>
      <c r="AD41" s="651" t="s">
        <v>175</v>
      </c>
      <c r="AE41" s="651"/>
      <c r="AF41" s="651"/>
      <c r="AG41" s="651"/>
      <c r="AH41" s="651"/>
      <c r="AI41" s="651"/>
      <c r="AJ41" s="651"/>
      <c r="AK41" s="651"/>
      <c r="AL41" s="652" t="s">
        <v>139</v>
      </c>
      <c r="AM41" s="653"/>
      <c r="AN41" s="653"/>
      <c r="AO41" s="654"/>
      <c r="AQ41" s="725" t="s">
        <v>348</v>
      </c>
      <c r="AR41" s="726"/>
      <c r="AS41" s="726"/>
      <c r="AT41" s="726"/>
      <c r="AU41" s="726"/>
      <c r="AV41" s="726"/>
      <c r="AW41" s="726"/>
      <c r="AX41" s="726"/>
      <c r="AY41" s="727"/>
      <c r="AZ41" s="647">
        <v>20425</v>
      </c>
      <c r="BA41" s="648"/>
      <c r="BB41" s="648"/>
      <c r="BC41" s="648"/>
      <c r="BD41" s="684"/>
      <c r="BE41" s="684"/>
      <c r="BF41" s="702"/>
      <c r="BG41" s="728"/>
      <c r="BH41" s="729"/>
      <c r="BI41" s="729"/>
      <c r="BJ41" s="729"/>
      <c r="BK41" s="729"/>
      <c r="BL41" s="236"/>
      <c r="BM41" s="663" t="s">
        <v>349</v>
      </c>
      <c r="BN41" s="663"/>
      <c r="BO41" s="663"/>
      <c r="BP41" s="663"/>
      <c r="BQ41" s="663"/>
      <c r="BR41" s="663"/>
      <c r="BS41" s="663"/>
      <c r="BT41" s="663"/>
      <c r="BU41" s="664"/>
      <c r="BV41" s="647">
        <v>23</v>
      </c>
      <c r="BW41" s="648"/>
      <c r="BX41" s="648"/>
      <c r="BY41" s="648"/>
      <c r="BZ41" s="648"/>
      <c r="CA41" s="648"/>
      <c r="CB41" s="657"/>
      <c r="CD41" s="662" t="s">
        <v>350</v>
      </c>
      <c r="CE41" s="663"/>
      <c r="CF41" s="663"/>
      <c r="CG41" s="663"/>
      <c r="CH41" s="663"/>
      <c r="CI41" s="663"/>
      <c r="CJ41" s="663"/>
      <c r="CK41" s="663"/>
      <c r="CL41" s="663"/>
      <c r="CM41" s="663"/>
      <c r="CN41" s="663"/>
      <c r="CO41" s="663"/>
      <c r="CP41" s="663"/>
      <c r="CQ41" s="664"/>
      <c r="CR41" s="647" t="s">
        <v>139</v>
      </c>
      <c r="CS41" s="684"/>
      <c r="CT41" s="684"/>
      <c r="CU41" s="684"/>
      <c r="CV41" s="684"/>
      <c r="CW41" s="684"/>
      <c r="CX41" s="684"/>
      <c r="CY41" s="685"/>
      <c r="CZ41" s="652" t="s">
        <v>139</v>
      </c>
      <c r="DA41" s="681"/>
      <c r="DB41" s="681"/>
      <c r="DC41" s="686"/>
      <c r="DD41" s="656" t="s">
        <v>175</v>
      </c>
      <c r="DE41" s="684"/>
      <c r="DF41" s="684"/>
      <c r="DG41" s="684"/>
      <c r="DH41" s="684"/>
      <c r="DI41" s="684"/>
      <c r="DJ41" s="684"/>
      <c r="DK41" s="685"/>
      <c r="DL41" s="732"/>
      <c r="DM41" s="733"/>
      <c r="DN41" s="733"/>
      <c r="DO41" s="733"/>
      <c r="DP41" s="733"/>
      <c r="DQ41" s="733"/>
      <c r="DR41" s="733"/>
      <c r="DS41" s="733"/>
      <c r="DT41" s="733"/>
      <c r="DU41" s="733"/>
      <c r="DV41" s="734"/>
      <c r="DW41" s="735"/>
      <c r="DX41" s="736"/>
      <c r="DY41" s="736"/>
      <c r="DZ41" s="736"/>
      <c r="EA41" s="736"/>
      <c r="EB41" s="736"/>
      <c r="EC41" s="737"/>
    </row>
    <row r="42" spans="2:133" ht="11.25" customHeight="1">
      <c r="B42" s="644" t="s">
        <v>351</v>
      </c>
      <c r="C42" s="645"/>
      <c r="D42" s="645"/>
      <c r="E42" s="645"/>
      <c r="F42" s="645"/>
      <c r="G42" s="645"/>
      <c r="H42" s="645"/>
      <c r="I42" s="645"/>
      <c r="J42" s="645"/>
      <c r="K42" s="645"/>
      <c r="L42" s="645"/>
      <c r="M42" s="645"/>
      <c r="N42" s="645"/>
      <c r="O42" s="645"/>
      <c r="P42" s="645"/>
      <c r="Q42" s="646"/>
      <c r="R42" s="647">
        <v>18100</v>
      </c>
      <c r="S42" s="648"/>
      <c r="T42" s="648"/>
      <c r="U42" s="648"/>
      <c r="V42" s="648"/>
      <c r="W42" s="648"/>
      <c r="X42" s="648"/>
      <c r="Y42" s="649"/>
      <c r="Z42" s="650">
        <v>1.1000000000000001</v>
      </c>
      <c r="AA42" s="650"/>
      <c r="AB42" s="650"/>
      <c r="AC42" s="650"/>
      <c r="AD42" s="651" t="s">
        <v>234</v>
      </c>
      <c r="AE42" s="651"/>
      <c r="AF42" s="651"/>
      <c r="AG42" s="651"/>
      <c r="AH42" s="651"/>
      <c r="AI42" s="651"/>
      <c r="AJ42" s="651"/>
      <c r="AK42" s="651"/>
      <c r="AL42" s="652" t="s">
        <v>139</v>
      </c>
      <c r="AM42" s="653"/>
      <c r="AN42" s="653"/>
      <c r="AO42" s="654"/>
      <c r="AQ42" s="746" t="s">
        <v>352</v>
      </c>
      <c r="AR42" s="747"/>
      <c r="AS42" s="747"/>
      <c r="AT42" s="747"/>
      <c r="AU42" s="747"/>
      <c r="AV42" s="747"/>
      <c r="AW42" s="747"/>
      <c r="AX42" s="747"/>
      <c r="AY42" s="748"/>
      <c r="AZ42" s="738">
        <v>56831</v>
      </c>
      <c r="BA42" s="739"/>
      <c r="BB42" s="739"/>
      <c r="BC42" s="739"/>
      <c r="BD42" s="718"/>
      <c r="BE42" s="718"/>
      <c r="BF42" s="720"/>
      <c r="BG42" s="730"/>
      <c r="BH42" s="731"/>
      <c r="BI42" s="731"/>
      <c r="BJ42" s="731"/>
      <c r="BK42" s="731"/>
      <c r="BL42" s="237"/>
      <c r="BM42" s="673" t="s">
        <v>353</v>
      </c>
      <c r="BN42" s="673"/>
      <c r="BO42" s="673"/>
      <c r="BP42" s="673"/>
      <c r="BQ42" s="673"/>
      <c r="BR42" s="673"/>
      <c r="BS42" s="673"/>
      <c r="BT42" s="673"/>
      <c r="BU42" s="674"/>
      <c r="BV42" s="738">
        <v>263</v>
      </c>
      <c r="BW42" s="739"/>
      <c r="BX42" s="739"/>
      <c r="BY42" s="739"/>
      <c r="BZ42" s="739"/>
      <c r="CA42" s="739"/>
      <c r="CB42" s="745"/>
      <c r="CD42" s="644" t="s">
        <v>354</v>
      </c>
      <c r="CE42" s="645"/>
      <c r="CF42" s="645"/>
      <c r="CG42" s="645"/>
      <c r="CH42" s="645"/>
      <c r="CI42" s="645"/>
      <c r="CJ42" s="645"/>
      <c r="CK42" s="645"/>
      <c r="CL42" s="645"/>
      <c r="CM42" s="645"/>
      <c r="CN42" s="645"/>
      <c r="CO42" s="645"/>
      <c r="CP42" s="645"/>
      <c r="CQ42" s="646"/>
      <c r="CR42" s="647">
        <v>369769</v>
      </c>
      <c r="CS42" s="648"/>
      <c r="CT42" s="648"/>
      <c r="CU42" s="648"/>
      <c r="CV42" s="648"/>
      <c r="CW42" s="648"/>
      <c r="CX42" s="648"/>
      <c r="CY42" s="649"/>
      <c r="CZ42" s="652">
        <v>23.6</v>
      </c>
      <c r="DA42" s="653"/>
      <c r="DB42" s="653"/>
      <c r="DC42" s="665"/>
      <c r="DD42" s="656">
        <v>101774</v>
      </c>
      <c r="DE42" s="648"/>
      <c r="DF42" s="648"/>
      <c r="DG42" s="648"/>
      <c r="DH42" s="648"/>
      <c r="DI42" s="648"/>
      <c r="DJ42" s="648"/>
      <c r="DK42" s="649"/>
      <c r="DL42" s="732"/>
      <c r="DM42" s="733"/>
      <c r="DN42" s="733"/>
      <c r="DO42" s="733"/>
      <c r="DP42" s="733"/>
      <c r="DQ42" s="733"/>
      <c r="DR42" s="733"/>
      <c r="DS42" s="733"/>
      <c r="DT42" s="733"/>
      <c r="DU42" s="733"/>
      <c r="DV42" s="734"/>
      <c r="DW42" s="735"/>
      <c r="DX42" s="736"/>
      <c r="DY42" s="736"/>
      <c r="DZ42" s="736"/>
      <c r="EA42" s="736"/>
      <c r="EB42" s="736"/>
      <c r="EC42" s="737"/>
    </row>
    <row r="43" spans="2:133" ht="11.25" customHeight="1">
      <c r="B43" s="688" t="s">
        <v>355</v>
      </c>
      <c r="C43" s="689"/>
      <c r="D43" s="689"/>
      <c r="E43" s="689"/>
      <c r="F43" s="689"/>
      <c r="G43" s="689"/>
      <c r="H43" s="689"/>
      <c r="I43" s="689"/>
      <c r="J43" s="689"/>
      <c r="K43" s="689"/>
      <c r="L43" s="689"/>
      <c r="M43" s="689"/>
      <c r="N43" s="689"/>
      <c r="O43" s="689"/>
      <c r="P43" s="689"/>
      <c r="Q43" s="690"/>
      <c r="R43" s="738">
        <v>1599592</v>
      </c>
      <c r="S43" s="739"/>
      <c r="T43" s="739"/>
      <c r="U43" s="739"/>
      <c r="V43" s="739"/>
      <c r="W43" s="739"/>
      <c r="X43" s="739"/>
      <c r="Y43" s="740"/>
      <c r="Z43" s="741">
        <v>100</v>
      </c>
      <c r="AA43" s="741"/>
      <c r="AB43" s="741"/>
      <c r="AC43" s="741"/>
      <c r="AD43" s="742">
        <v>742616</v>
      </c>
      <c r="AE43" s="742"/>
      <c r="AF43" s="742"/>
      <c r="AG43" s="742"/>
      <c r="AH43" s="742"/>
      <c r="AI43" s="742"/>
      <c r="AJ43" s="742"/>
      <c r="AK43" s="742"/>
      <c r="AL43" s="743">
        <v>100</v>
      </c>
      <c r="AM43" s="719"/>
      <c r="AN43" s="719"/>
      <c r="AO43" s="744"/>
      <c r="BV43" s="238"/>
      <c r="BW43" s="238"/>
      <c r="BX43" s="238"/>
      <c r="BY43" s="238"/>
      <c r="BZ43" s="238"/>
      <c r="CA43" s="238"/>
      <c r="CB43" s="238"/>
      <c r="CD43" s="644" t="s">
        <v>356</v>
      </c>
      <c r="CE43" s="645"/>
      <c r="CF43" s="645"/>
      <c r="CG43" s="645"/>
      <c r="CH43" s="645"/>
      <c r="CI43" s="645"/>
      <c r="CJ43" s="645"/>
      <c r="CK43" s="645"/>
      <c r="CL43" s="645"/>
      <c r="CM43" s="645"/>
      <c r="CN43" s="645"/>
      <c r="CO43" s="645"/>
      <c r="CP43" s="645"/>
      <c r="CQ43" s="646"/>
      <c r="CR43" s="647">
        <v>10769</v>
      </c>
      <c r="CS43" s="684"/>
      <c r="CT43" s="684"/>
      <c r="CU43" s="684"/>
      <c r="CV43" s="684"/>
      <c r="CW43" s="684"/>
      <c r="CX43" s="684"/>
      <c r="CY43" s="685"/>
      <c r="CZ43" s="652">
        <v>0.7</v>
      </c>
      <c r="DA43" s="681"/>
      <c r="DB43" s="681"/>
      <c r="DC43" s="686"/>
      <c r="DD43" s="656">
        <v>10769</v>
      </c>
      <c r="DE43" s="684"/>
      <c r="DF43" s="684"/>
      <c r="DG43" s="684"/>
      <c r="DH43" s="684"/>
      <c r="DI43" s="684"/>
      <c r="DJ43" s="684"/>
      <c r="DK43" s="685"/>
      <c r="DL43" s="732"/>
      <c r="DM43" s="733"/>
      <c r="DN43" s="733"/>
      <c r="DO43" s="733"/>
      <c r="DP43" s="733"/>
      <c r="DQ43" s="733"/>
      <c r="DR43" s="733"/>
      <c r="DS43" s="733"/>
      <c r="DT43" s="733"/>
      <c r="DU43" s="733"/>
      <c r="DV43" s="734"/>
      <c r="DW43" s="735"/>
      <c r="DX43" s="736"/>
      <c r="DY43" s="736"/>
      <c r="DZ43" s="736"/>
      <c r="EA43" s="736"/>
      <c r="EB43" s="736"/>
      <c r="EC43" s="737"/>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304</v>
      </c>
      <c r="CE44" s="760"/>
      <c r="CF44" s="644" t="s">
        <v>357</v>
      </c>
      <c r="CG44" s="645"/>
      <c r="CH44" s="645"/>
      <c r="CI44" s="645"/>
      <c r="CJ44" s="645"/>
      <c r="CK44" s="645"/>
      <c r="CL44" s="645"/>
      <c r="CM44" s="645"/>
      <c r="CN44" s="645"/>
      <c r="CO44" s="645"/>
      <c r="CP44" s="645"/>
      <c r="CQ44" s="646"/>
      <c r="CR44" s="647">
        <v>369769</v>
      </c>
      <c r="CS44" s="648"/>
      <c r="CT44" s="648"/>
      <c r="CU44" s="648"/>
      <c r="CV44" s="648"/>
      <c r="CW44" s="648"/>
      <c r="CX44" s="648"/>
      <c r="CY44" s="649"/>
      <c r="CZ44" s="652">
        <v>23.6</v>
      </c>
      <c r="DA44" s="653"/>
      <c r="DB44" s="653"/>
      <c r="DC44" s="665"/>
      <c r="DD44" s="656">
        <v>101774</v>
      </c>
      <c r="DE44" s="648"/>
      <c r="DF44" s="648"/>
      <c r="DG44" s="648"/>
      <c r="DH44" s="648"/>
      <c r="DI44" s="648"/>
      <c r="DJ44" s="648"/>
      <c r="DK44" s="649"/>
      <c r="DL44" s="732"/>
      <c r="DM44" s="733"/>
      <c r="DN44" s="733"/>
      <c r="DO44" s="733"/>
      <c r="DP44" s="733"/>
      <c r="DQ44" s="733"/>
      <c r="DR44" s="733"/>
      <c r="DS44" s="733"/>
      <c r="DT44" s="733"/>
      <c r="DU44" s="733"/>
      <c r="DV44" s="734"/>
      <c r="DW44" s="735"/>
      <c r="DX44" s="736"/>
      <c r="DY44" s="736"/>
      <c r="DZ44" s="736"/>
      <c r="EA44" s="736"/>
      <c r="EB44" s="736"/>
      <c r="EC44" s="737"/>
    </row>
    <row r="45" spans="2:133" ht="11.25" customHeight="1">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359</v>
      </c>
      <c r="CG45" s="645"/>
      <c r="CH45" s="645"/>
      <c r="CI45" s="645"/>
      <c r="CJ45" s="645"/>
      <c r="CK45" s="645"/>
      <c r="CL45" s="645"/>
      <c r="CM45" s="645"/>
      <c r="CN45" s="645"/>
      <c r="CO45" s="645"/>
      <c r="CP45" s="645"/>
      <c r="CQ45" s="646"/>
      <c r="CR45" s="647">
        <v>87553</v>
      </c>
      <c r="CS45" s="684"/>
      <c r="CT45" s="684"/>
      <c r="CU45" s="684"/>
      <c r="CV45" s="684"/>
      <c r="CW45" s="684"/>
      <c r="CX45" s="684"/>
      <c r="CY45" s="685"/>
      <c r="CZ45" s="652">
        <v>5.6</v>
      </c>
      <c r="DA45" s="681"/>
      <c r="DB45" s="681"/>
      <c r="DC45" s="686"/>
      <c r="DD45" s="656">
        <v>3469</v>
      </c>
      <c r="DE45" s="684"/>
      <c r="DF45" s="684"/>
      <c r="DG45" s="684"/>
      <c r="DH45" s="684"/>
      <c r="DI45" s="684"/>
      <c r="DJ45" s="684"/>
      <c r="DK45" s="685"/>
      <c r="DL45" s="732"/>
      <c r="DM45" s="733"/>
      <c r="DN45" s="733"/>
      <c r="DO45" s="733"/>
      <c r="DP45" s="733"/>
      <c r="DQ45" s="733"/>
      <c r="DR45" s="733"/>
      <c r="DS45" s="733"/>
      <c r="DT45" s="733"/>
      <c r="DU45" s="733"/>
      <c r="DV45" s="734"/>
      <c r="DW45" s="735"/>
      <c r="DX45" s="736"/>
      <c r="DY45" s="736"/>
      <c r="DZ45" s="736"/>
      <c r="EA45" s="736"/>
      <c r="EB45" s="736"/>
      <c r="EC45" s="737"/>
    </row>
    <row r="46" spans="2:133" ht="11.25" customHeight="1">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361</v>
      </c>
      <c r="CG46" s="645"/>
      <c r="CH46" s="645"/>
      <c r="CI46" s="645"/>
      <c r="CJ46" s="645"/>
      <c r="CK46" s="645"/>
      <c r="CL46" s="645"/>
      <c r="CM46" s="645"/>
      <c r="CN46" s="645"/>
      <c r="CO46" s="645"/>
      <c r="CP46" s="645"/>
      <c r="CQ46" s="646"/>
      <c r="CR46" s="647">
        <v>282216</v>
      </c>
      <c r="CS46" s="648"/>
      <c r="CT46" s="648"/>
      <c r="CU46" s="648"/>
      <c r="CV46" s="648"/>
      <c r="CW46" s="648"/>
      <c r="CX46" s="648"/>
      <c r="CY46" s="649"/>
      <c r="CZ46" s="652">
        <v>18</v>
      </c>
      <c r="DA46" s="653"/>
      <c r="DB46" s="653"/>
      <c r="DC46" s="665"/>
      <c r="DD46" s="656">
        <v>98305</v>
      </c>
      <c r="DE46" s="648"/>
      <c r="DF46" s="648"/>
      <c r="DG46" s="648"/>
      <c r="DH46" s="648"/>
      <c r="DI46" s="648"/>
      <c r="DJ46" s="648"/>
      <c r="DK46" s="649"/>
      <c r="DL46" s="732"/>
      <c r="DM46" s="733"/>
      <c r="DN46" s="733"/>
      <c r="DO46" s="733"/>
      <c r="DP46" s="733"/>
      <c r="DQ46" s="733"/>
      <c r="DR46" s="733"/>
      <c r="DS46" s="733"/>
      <c r="DT46" s="733"/>
      <c r="DU46" s="733"/>
      <c r="DV46" s="734"/>
      <c r="DW46" s="735"/>
      <c r="DX46" s="736"/>
      <c r="DY46" s="736"/>
      <c r="DZ46" s="736"/>
      <c r="EA46" s="736"/>
      <c r="EB46" s="736"/>
      <c r="EC46" s="737"/>
    </row>
    <row r="47" spans="2:133" ht="11.25" customHeight="1">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363</v>
      </c>
      <c r="CG47" s="645"/>
      <c r="CH47" s="645"/>
      <c r="CI47" s="645"/>
      <c r="CJ47" s="645"/>
      <c r="CK47" s="645"/>
      <c r="CL47" s="645"/>
      <c r="CM47" s="645"/>
      <c r="CN47" s="645"/>
      <c r="CO47" s="645"/>
      <c r="CP47" s="645"/>
      <c r="CQ47" s="646"/>
      <c r="CR47" s="647" t="s">
        <v>234</v>
      </c>
      <c r="CS47" s="684"/>
      <c r="CT47" s="684"/>
      <c r="CU47" s="684"/>
      <c r="CV47" s="684"/>
      <c r="CW47" s="684"/>
      <c r="CX47" s="684"/>
      <c r="CY47" s="685"/>
      <c r="CZ47" s="652" t="s">
        <v>139</v>
      </c>
      <c r="DA47" s="681"/>
      <c r="DB47" s="681"/>
      <c r="DC47" s="686"/>
      <c r="DD47" s="656" t="s">
        <v>234</v>
      </c>
      <c r="DE47" s="684"/>
      <c r="DF47" s="684"/>
      <c r="DG47" s="684"/>
      <c r="DH47" s="684"/>
      <c r="DI47" s="684"/>
      <c r="DJ47" s="684"/>
      <c r="DK47" s="685"/>
      <c r="DL47" s="732"/>
      <c r="DM47" s="733"/>
      <c r="DN47" s="733"/>
      <c r="DO47" s="733"/>
      <c r="DP47" s="733"/>
      <c r="DQ47" s="733"/>
      <c r="DR47" s="733"/>
      <c r="DS47" s="733"/>
      <c r="DT47" s="733"/>
      <c r="DU47" s="733"/>
      <c r="DV47" s="734"/>
      <c r="DW47" s="735"/>
      <c r="DX47" s="736"/>
      <c r="DY47" s="736"/>
      <c r="DZ47" s="736"/>
      <c r="EA47" s="736"/>
      <c r="EB47" s="736"/>
      <c r="EC47" s="737"/>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364</v>
      </c>
      <c r="CG48" s="645"/>
      <c r="CH48" s="645"/>
      <c r="CI48" s="645"/>
      <c r="CJ48" s="645"/>
      <c r="CK48" s="645"/>
      <c r="CL48" s="645"/>
      <c r="CM48" s="645"/>
      <c r="CN48" s="645"/>
      <c r="CO48" s="645"/>
      <c r="CP48" s="645"/>
      <c r="CQ48" s="646"/>
      <c r="CR48" s="647" t="s">
        <v>234</v>
      </c>
      <c r="CS48" s="648"/>
      <c r="CT48" s="648"/>
      <c r="CU48" s="648"/>
      <c r="CV48" s="648"/>
      <c r="CW48" s="648"/>
      <c r="CX48" s="648"/>
      <c r="CY48" s="649"/>
      <c r="CZ48" s="652" t="s">
        <v>234</v>
      </c>
      <c r="DA48" s="653"/>
      <c r="DB48" s="653"/>
      <c r="DC48" s="665"/>
      <c r="DD48" s="656" t="s">
        <v>139</v>
      </c>
      <c r="DE48" s="648"/>
      <c r="DF48" s="648"/>
      <c r="DG48" s="648"/>
      <c r="DH48" s="648"/>
      <c r="DI48" s="648"/>
      <c r="DJ48" s="648"/>
      <c r="DK48" s="649"/>
      <c r="DL48" s="732"/>
      <c r="DM48" s="733"/>
      <c r="DN48" s="733"/>
      <c r="DO48" s="733"/>
      <c r="DP48" s="733"/>
      <c r="DQ48" s="733"/>
      <c r="DR48" s="733"/>
      <c r="DS48" s="733"/>
      <c r="DT48" s="733"/>
      <c r="DU48" s="733"/>
      <c r="DV48" s="734"/>
      <c r="DW48" s="735"/>
      <c r="DX48" s="736"/>
      <c r="DY48" s="736"/>
      <c r="DZ48" s="736"/>
      <c r="EA48" s="736"/>
      <c r="EB48" s="736"/>
      <c r="EC48" s="737"/>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365</v>
      </c>
      <c r="CE49" s="689"/>
      <c r="CF49" s="689"/>
      <c r="CG49" s="689"/>
      <c r="CH49" s="689"/>
      <c r="CI49" s="689"/>
      <c r="CJ49" s="689"/>
      <c r="CK49" s="689"/>
      <c r="CL49" s="689"/>
      <c r="CM49" s="689"/>
      <c r="CN49" s="689"/>
      <c r="CO49" s="689"/>
      <c r="CP49" s="689"/>
      <c r="CQ49" s="690"/>
      <c r="CR49" s="738">
        <v>1564223</v>
      </c>
      <c r="CS49" s="718"/>
      <c r="CT49" s="718"/>
      <c r="CU49" s="718"/>
      <c r="CV49" s="718"/>
      <c r="CW49" s="718"/>
      <c r="CX49" s="718"/>
      <c r="CY49" s="749"/>
      <c r="CZ49" s="743">
        <v>100</v>
      </c>
      <c r="DA49" s="750"/>
      <c r="DB49" s="750"/>
      <c r="DC49" s="751"/>
      <c r="DD49" s="752">
        <v>1072028</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NH9/+cFpE1A+nZNx+TcixviU/4TIpY2I4iiVWo9HUcS4EpCCTQOf+KXpM5Xw2czcZLJVSX2PcGIqMSZm8PW1zg==" saltValue="AZak0vTfBX1LMw/Co9N4i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367</v>
      </c>
      <c r="DK2" s="795"/>
      <c r="DL2" s="795"/>
      <c r="DM2" s="795"/>
      <c r="DN2" s="795"/>
      <c r="DO2" s="796"/>
      <c r="DP2" s="251"/>
      <c r="DQ2" s="794" t="s">
        <v>368</v>
      </c>
      <c r="DR2" s="795"/>
      <c r="DS2" s="795"/>
      <c r="DT2" s="795"/>
      <c r="DU2" s="795"/>
      <c r="DV2" s="795"/>
      <c r="DW2" s="795"/>
      <c r="DX2" s="795"/>
      <c r="DY2" s="795"/>
      <c r="DZ2" s="796"/>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797" t="s">
        <v>369</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788" t="s">
        <v>371</v>
      </c>
      <c r="B5" s="789"/>
      <c r="C5" s="789"/>
      <c r="D5" s="789"/>
      <c r="E5" s="789"/>
      <c r="F5" s="789"/>
      <c r="G5" s="789"/>
      <c r="H5" s="789"/>
      <c r="I5" s="789"/>
      <c r="J5" s="789"/>
      <c r="K5" s="789"/>
      <c r="L5" s="789"/>
      <c r="M5" s="789"/>
      <c r="N5" s="789"/>
      <c r="O5" s="789"/>
      <c r="P5" s="790"/>
      <c r="Q5" s="765" t="s">
        <v>372</v>
      </c>
      <c r="R5" s="766"/>
      <c r="S5" s="766"/>
      <c r="T5" s="766"/>
      <c r="U5" s="767"/>
      <c r="V5" s="765" t="s">
        <v>373</v>
      </c>
      <c r="W5" s="766"/>
      <c r="X5" s="766"/>
      <c r="Y5" s="766"/>
      <c r="Z5" s="767"/>
      <c r="AA5" s="765" t="s">
        <v>374</v>
      </c>
      <c r="AB5" s="766"/>
      <c r="AC5" s="766"/>
      <c r="AD5" s="766"/>
      <c r="AE5" s="766"/>
      <c r="AF5" s="798" t="s">
        <v>375</v>
      </c>
      <c r="AG5" s="766"/>
      <c r="AH5" s="766"/>
      <c r="AI5" s="766"/>
      <c r="AJ5" s="777"/>
      <c r="AK5" s="766" t="s">
        <v>376</v>
      </c>
      <c r="AL5" s="766"/>
      <c r="AM5" s="766"/>
      <c r="AN5" s="766"/>
      <c r="AO5" s="767"/>
      <c r="AP5" s="765" t="s">
        <v>377</v>
      </c>
      <c r="AQ5" s="766"/>
      <c r="AR5" s="766"/>
      <c r="AS5" s="766"/>
      <c r="AT5" s="767"/>
      <c r="AU5" s="765" t="s">
        <v>378</v>
      </c>
      <c r="AV5" s="766"/>
      <c r="AW5" s="766"/>
      <c r="AX5" s="766"/>
      <c r="AY5" s="777"/>
      <c r="AZ5" s="258"/>
      <c r="BA5" s="258"/>
      <c r="BB5" s="258"/>
      <c r="BC5" s="258"/>
      <c r="BD5" s="258"/>
      <c r="BE5" s="259"/>
      <c r="BF5" s="259"/>
      <c r="BG5" s="259"/>
      <c r="BH5" s="259"/>
      <c r="BI5" s="259"/>
      <c r="BJ5" s="259"/>
      <c r="BK5" s="259"/>
      <c r="BL5" s="259"/>
      <c r="BM5" s="259"/>
      <c r="BN5" s="259"/>
      <c r="BO5" s="259"/>
      <c r="BP5" s="259"/>
      <c r="BQ5" s="788" t="s">
        <v>379</v>
      </c>
      <c r="BR5" s="789"/>
      <c r="BS5" s="789"/>
      <c r="BT5" s="789"/>
      <c r="BU5" s="789"/>
      <c r="BV5" s="789"/>
      <c r="BW5" s="789"/>
      <c r="BX5" s="789"/>
      <c r="BY5" s="789"/>
      <c r="BZ5" s="789"/>
      <c r="CA5" s="789"/>
      <c r="CB5" s="789"/>
      <c r="CC5" s="789"/>
      <c r="CD5" s="789"/>
      <c r="CE5" s="789"/>
      <c r="CF5" s="789"/>
      <c r="CG5" s="790"/>
      <c r="CH5" s="765" t="s">
        <v>380</v>
      </c>
      <c r="CI5" s="766"/>
      <c r="CJ5" s="766"/>
      <c r="CK5" s="766"/>
      <c r="CL5" s="767"/>
      <c r="CM5" s="765" t="s">
        <v>381</v>
      </c>
      <c r="CN5" s="766"/>
      <c r="CO5" s="766"/>
      <c r="CP5" s="766"/>
      <c r="CQ5" s="767"/>
      <c r="CR5" s="765" t="s">
        <v>382</v>
      </c>
      <c r="CS5" s="766"/>
      <c r="CT5" s="766"/>
      <c r="CU5" s="766"/>
      <c r="CV5" s="767"/>
      <c r="CW5" s="765" t="s">
        <v>383</v>
      </c>
      <c r="CX5" s="766"/>
      <c r="CY5" s="766"/>
      <c r="CZ5" s="766"/>
      <c r="DA5" s="767"/>
      <c r="DB5" s="765" t="s">
        <v>384</v>
      </c>
      <c r="DC5" s="766"/>
      <c r="DD5" s="766"/>
      <c r="DE5" s="766"/>
      <c r="DF5" s="767"/>
      <c r="DG5" s="771" t="s">
        <v>385</v>
      </c>
      <c r="DH5" s="772"/>
      <c r="DI5" s="772"/>
      <c r="DJ5" s="772"/>
      <c r="DK5" s="773"/>
      <c r="DL5" s="771" t="s">
        <v>386</v>
      </c>
      <c r="DM5" s="772"/>
      <c r="DN5" s="772"/>
      <c r="DO5" s="772"/>
      <c r="DP5" s="773"/>
      <c r="DQ5" s="765" t="s">
        <v>387</v>
      </c>
      <c r="DR5" s="766"/>
      <c r="DS5" s="766"/>
      <c r="DT5" s="766"/>
      <c r="DU5" s="767"/>
      <c r="DV5" s="765" t="s">
        <v>378</v>
      </c>
      <c r="DW5" s="766"/>
      <c r="DX5" s="766"/>
      <c r="DY5" s="766"/>
      <c r="DZ5" s="777"/>
      <c r="EA5" s="256"/>
    </row>
    <row r="6" spans="1:131" s="257" customFormat="1" ht="26.25" customHeight="1" thickBot="1">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c r="A7" s="260">
        <v>1</v>
      </c>
      <c r="B7" s="779" t="s">
        <v>388</v>
      </c>
      <c r="C7" s="780"/>
      <c r="D7" s="780"/>
      <c r="E7" s="780"/>
      <c r="F7" s="780"/>
      <c r="G7" s="780"/>
      <c r="H7" s="780"/>
      <c r="I7" s="780"/>
      <c r="J7" s="780"/>
      <c r="K7" s="780"/>
      <c r="L7" s="780"/>
      <c r="M7" s="780"/>
      <c r="N7" s="780"/>
      <c r="O7" s="780"/>
      <c r="P7" s="781"/>
      <c r="Q7" s="782">
        <v>1599</v>
      </c>
      <c r="R7" s="783"/>
      <c r="S7" s="783"/>
      <c r="T7" s="783"/>
      <c r="U7" s="783"/>
      <c r="V7" s="783">
        <v>1564</v>
      </c>
      <c r="W7" s="783"/>
      <c r="X7" s="783"/>
      <c r="Y7" s="783"/>
      <c r="Z7" s="783"/>
      <c r="AA7" s="783">
        <v>35</v>
      </c>
      <c r="AB7" s="783"/>
      <c r="AC7" s="783"/>
      <c r="AD7" s="783"/>
      <c r="AE7" s="784"/>
      <c r="AF7" s="785">
        <v>35</v>
      </c>
      <c r="AG7" s="786"/>
      <c r="AH7" s="786"/>
      <c r="AI7" s="786"/>
      <c r="AJ7" s="787"/>
      <c r="AK7" s="822">
        <v>1</v>
      </c>
      <c r="AL7" s="823"/>
      <c r="AM7" s="823"/>
      <c r="AN7" s="823"/>
      <c r="AO7" s="823"/>
      <c r="AP7" s="823">
        <v>1409</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579</v>
      </c>
      <c r="BT7" s="827"/>
      <c r="BU7" s="827"/>
      <c r="BV7" s="827"/>
      <c r="BW7" s="827"/>
      <c r="BX7" s="827"/>
      <c r="BY7" s="827"/>
      <c r="BZ7" s="827"/>
      <c r="CA7" s="827"/>
      <c r="CB7" s="827"/>
      <c r="CC7" s="827"/>
      <c r="CD7" s="827"/>
      <c r="CE7" s="827"/>
      <c r="CF7" s="827"/>
      <c r="CG7" s="828"/>
      <c r="CH7" s="819">
        <v>30</v>
      </c>
      <c r="CI7" s="820"/>
      <c r="CJ7" s="820"/>
      <c r="CK7" s="820"/>
      <c r="CL7" s="821"/>
      <c r="CM7" s="819">
        <v>287</v>
      </c>
      <c r="CN7" s="820"/>
      <c r="CO7" s="820"/>
      <c r="CP7" s="820"/>
      <c r="CQ7" s="821"/>
      <c r="CR7" s="819">
        <v>30</v>
      </c>
      <c r="CS7" s="820"/>
      <c r="CT7" s="820"/>
      <c r="CU7" s="820"/>
      <c r="CV7" s="821"/>
      <c r="CW7" s="819">
        <v>0</v>
      </c>
      <c r="CX7" s="820"/>
      <c r="CY7" s="820"/>
      <c r="CZ7" s="820"/>
      <c r="DA7" s="821"/>
      <c r="DB7" s="819" t="s">
        <v>580</v>
      </c>
      <c r="DC7" s="820"/>
      <c r="DD7" s="820"/>
      <c r="DE7" s="820"/>
      <c r="DF7" s="821"/>
      <c r="DG7" s="819" t="s">
        <v>580</v>
      </c>
      <c r="DH7" s="820"/>
      <c r="DI7" s="820"/>
      <c r="DJ7" s="820"/>
      <c r="DK7" s="821"/>
      <c r="DL7" s="819" t="s">
        <v>580</v>
      </c>
      <c r="DM7" s="820"/>
      <c r="DN7" s="820"/>
      <c r="DO7" s="820"/>
      <c r="DP7" s="821"/>
      <c r="DQ7" s="819" t="s">
        <v>580</v>
      </c>
      <c r="DR7" s="820"/>
      <c r="DS7" s="820"/>
      <c r="DT7" s="820"/>
      <c r="DU7" s="821"/>
      <c r="DV7" s="800"/>
      <c r="DW7" s="801"/>
      <c r="DX7" s="801"/>
      <c r="DY7" s="801"/>
      <c r="DZ7" s="802"/>
      <c r="EA7" s="256"/>
    </row>
    <row r="8" spans="1:131" s="257" customFormat="1" ht="26.25" customHeight="1">
      <c r="A8" s="263">
        <v>2</v>
      </c>
      <c r="B8" s="803"/>
      <c r="C8" s="804"/>
      <c r="D8" s="804"/>
      <c r="E8" s="804"/>
      <c r="F8" s="804"/>
      <c r="G8" s="804"/>
      <c r="H8" s="804"/>
      <c r="I8" s="804"/>
      <c r="J8" s="804"/>
      <c r="K8" s="804"/>
      <c r="L8" s="804"/>
      <c r="M8" s="804"/>
      <c r="N8" s="804"/>
      <c r="O8" s="804"/>
      <c r="P8" s="805"/>
      <c r="Q8" s="806"/>
      <c r="R8" s="807"/>
      <c r="S8" s="807"/>
      <c r="T8" s="807"/>
      <c r="U8" s="807"/>
      <c r="V8" s="807"/>
      <c r="W8" s="807"/>
      <c r="X8" s="807"/>
      <c r="Y8" s="807"/>
      <c r="Z8" s="807"/>
      <c r="AA8" s="807"/>
      <c r="AB8" s="807"/>
      <c r="AC8" s="807"/>
      <c r="AD8" s="807"/>
      <c r="AE8" s="808"/>
      <c r="AF8" s="809"/>
      <c r="AG8" s="810"/>
      <c r="AH8" s="810"/>
      <c r="AI8" s="810"/>
      <c r="AJ8" s="811"/>
      <c r="AK8" s="812"/>
      <c r="AL8" s="813"/>
      <c r="AM8" s="813"/>
      <c r="AN8" s="813"/>
      <c r="AO8" s="813"/>
      <c r="AP8" s="813"/>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c r="BT8" s="817"/>
      <c r="BU8" s="817"/>
      <c r="BV8" s="817"/>
      <c r="BW8" s="817"/>
      <c r="BX8" s="817"/>
      <c r="BY8" s="817"/>
      <c r="BZ8" s="817"/>
      <c r="CA8" s="817"/>
      <c r="CB8" s="817"/>
      <c r="CC8" s="817"/>
      <c r="CD8" s="817"/>
      <c r="CE8" s="817"/>
      <c r="CF8" s="817"/>
      <c r="CG8" s="818"/>
      <c r="CH8" s="829"/>
      <c r="CI8" s="830"/>
      <c r="CJ8" s="830"/>
      <c r="CK8" s="830"/>
      <c r="CL8" s="831"/>
      <c r="CM8" s="829"/>
      <c r="CN8" s="830"/>
      <c r="CO8" s="830"/>
      <c r="CP8" s="830"/>
      <c r="CQ8" s="831"/>
      <c r="CR8" s="829"/>
      <c r="CS8" s="830"/>
      <c r="CT8" s="830"/>
      <c r="CU8" s="830"/>
      <c r="CV8" s="831"/>
      <c r="CW8" s="829"/>
      <c r="CX8" s="830"/>
      <c r="CY8" s="830"/>
      <c r="CZ8" s="830"/>
      <c r="DA8" s="831"/>
      <c r="DB8" s="829"/>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6"/>
    </row>
    <row r="9" spans="1:131" s="257" customFormat="1" ht="26.25" customHeight="1">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389</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c r="A23" s="266" t="s">
        <v>390</v>
      </c>
      <c r="B23" s="838" t="s">
        <v>391</v>
      </c>
      <c r="C23" s="839"/>
      <c r="D23" s="839"/>
      <c r="E23" s="839"/>
      <c r="F23" s="839"/>
      <c r="G23" s="839"/>
      <c r="H23" s="839"/>
      <c r="I23" s="839"/>
      <c r="J23" s="839"/>
      <c r="K23" s="839"/>
      <c r="L23" s="839"/>
      <c r="M23" s="839"/>
      <c r="N23" s="839"/>
      <c r="O23" s="839"/>
      <c r="P23" s="840"/>
      <c r="Q23" s="841">
        <v>1599</v>
      </c>
      <c r="R23" s="842"/>
      <c r="S23" s="842"/>
      <c r="T23" s="842"/>
      <c r="U23" s="842"/>
      <c r="V23" s="842">
        <v>1564</v>
      </c>
      <c r="W23" s="842"/>
      <c r="X23" s="842"/>
      <c r="Y23" s="842"/>
      <c r="Z23" s="842"/>
      <c r="AA23" s="842">
        <v>35</v>
      </c>
      <c r="AB23" s="842"/>
      <c r="AC23" s="842"/>
      <c r="AD23" s="842"/>
      <c r="AE23" s="843"/>
      <c r="AF23" s="844">
        <v>35</v>
      </c>
      <c r="AG23" s="842"/>
      <c r="AH23" s="842"/>
      <c r="AI23" s="842"/>
      <c r="AJ23" s="845"/>
      <c r="AK23" s="846"/>
      <c r="AL23" s="847"/>
      <c r="AM23" s="847"/>
      <c r="AN23" s="847"/>
      <c r="AO23" s="847"/>
      <c r="AP23" s="842">
        <v>1409</v>
      </c>
      <c r="AQ23" s="842"/>
      <c r="AR23" s="842"/>
      <c r="AS23" s="842"/>
      <c r="AT23" s="842"/>
      <c r="AU23" s="848"/>
      <c r="AV23" s="848"/>
      <c r="AW23" s="848"/>
      <c r="AX23" s="848"/>
      <c r="AY23" s="849"/>
      <c r="AZ23" s="857" t="s">
        <v>139</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c r="A24" s="856" t="s">
        <v>392</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c r="A25" s="797" t="s">
        <v>393</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c r="A26" s="788" t="s">
        <v>371</v>
      </c>
      <c r="B26" s="789"/>
      <c r="C26" s="789"/>
      <c r="D26" s="789"/>
      <c r="E26" s="789"/>
      <c r="F26" s="789"/>
      <c r="G26" s="789"/>
      <c r="H26" s="789"/>
      <c r="I26" s="789"/>
      <c r="J26" s="789"/>
      <c r="K26" s="789"/>
      <c r="L26" s="789"/>
      <c r="M26" s="789"/>
      <c r="N26" s="789"/>
      <c r="O26" s="789"/>
      <c r="P26" s="790"/>
      <c r="Q26" s="765" t="s">
        <v>394</v>
      </c>
      <c r="R26" s="766"/>
      <c r="S26" s="766"/>
      <c r="T26" s="766"/>
      <c r="U26" s="767"/>
      <c r="V26" s="765" t="s">
        <v>395</v>
      </c>
      <c r="W26" s="766"/>
      <c r="X26" s="766"/>
      <c r="Y26" s="766"/>
      <c r="Z26" s="767"/>
      <c r="AA26" s="765" t="s">
        <v>396</v>
      </c>
      <c r="AB26" s="766"/>
      <c r="AC26" s="766"/>
      <c r="AD26" s="766"/>
      <c r="AE26" s="766"/>
      <c r="AF26" s="860" t="s">
        <v>397</v>
      </c>
      <c r="AG26" s="861"/>
      <c r="AH26" s="861"/>
      <c r="AI26" s="861"/>
      <c r="AJ26" s="862"/>
      <c r="AK26" s="766" t="s">
        <v>398</v>
      </c>
      <c r="AL26" s="766"/>
      <c r="AM26" s="766"/>
      <c r="AN26" s="766"/>
      <c r="AO26" s="767"/>
      <c r="AP26" s="765" t="s">
        <v>399</v>
      </c>
      <c r="AQ26" s="766"/>
      <c r="AR26" s="766"/>
      <c r="AS26" s="766"/>
      <c r="AT26" s="767"/>
      <c r="AU26" s="765" t="s">
        <v>400</v>
      </c>
      <c r="AV26" s="766"/>
      <c r="AW26" s="766"/>
      <c r="AX26" s="766"/>
      <c r="AY26" s="767"/>
      <c r="AZ26" s="765" t="s">
        <v>401</v>
      </c>
      <c r="BA26" s="766"/>
      <c r="BB26" s="766"/>
      <c r="BC26" s="766"/>
      <c r="BD26" s="767"/>
      <c r="BE26" s="765" t="s">
        <v>378</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c r="A28" s="268">
        <v>1</v>
      </c>
      <c r="B28" s="779" t="s">
        <v>402</v>
      </c>
      <c r="C28" s="780"/>
      <c r="D28" s="780"/>
      <c r="E28" s="780"/>
      <c r="F28" s="780"/>
      <c r="G28" s="780"/>
      <c r="H28" s="780"/>
      <c r="I28" s="780"/>
      <c r="J28" s="780"/>
      <c r="K28" s="780"/>
      <c r="L28" s="780"/>
      <c r="M28" s="780"/>
      <c r="N28" s="780"/>
      <c r="O28" s="780"/>
      <c r="P28" s="781"/>
      <c r="Q28" s="870">
        <v>102</v>
      </c>
      <c r="R28" s="871"/>
      <c r="S28" s="871"/>
      <c r="T28" s="871"/>
      <c r="U28" s="871"/>
      <c r="V28" s="871">
        <v>94</v>
      </c>
      <c r="W28" s="871"/>
      <c r="X28" s="871"/>
      <c r="Y28" s="871"/>
      <c r="Z28" s="871"/>
      <c r="AA28" s="871">
        <v>8</v>
      </c>
      <c r="AB28" s="871"/>
      <c r="AC28" s="871"/>
      <c r="AD28" s="871"/>
      <c r="AE28" s="872"/>
      <c r="AF28" s="873">
        <v>8</v>
      </c>
      <c r="AG28" s="871"/>
      <c r="AH28" s="871"/>
      <c r="AI28" s="871"/>
      <c r="AJ28" s="874"/>
      <c r="AK28" s="875">
        <v>16</v>
      </c>
      <c r="AL28" s="866"/>
      <c r="AM28" s="866"/>
      <c r="AN28" s="866"/>
      <c r="AO28" s="866"/>
      <c r="AP28" s="866" t="s">
        <v>509</v>
      </c>
      <c r="AQ28" s="866"/>
      <c r="AR28" s="866"/>
      <c r="AS28" s="866"/>
      <c r="AT28" s="866"/>
      <c r="AU28" s="866" t="s">
        <v>509</v>
      </c>
      <c r="AV28" s="866"/>
      <c r="AW28" s="866"/>
      <c r="AX28" s="866"/>
      <c r="AY28" s="866"/>
      <c r="AZ28" s="867"/>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c r="A29" s="268">
        <v>2</v>
      </c>
      <c r="B29" s="803" t="s">
        <v>403</v>
      </c>
      <c r="C29" s="804"/>
      <c r="D29" s="804"/>
      <c r="E29" s="804"/>
      <c r="F29" s="804"/>
      <c r="G29" s="804"/>
      <c r="H29" s="804"/>
      <c r="I29" s="804"/>
      <c r="J29" s="804"/>
      <c r="K29" s="804"/>
      <c r="L29" s="804"/>
      <c r="M29" s="804"/>
      <c r="N29" s="804"/>
      <c r="O29" s="804"/>
      <c r="P29" s="805"/>
      <c r="Q29" s="806">
        <v>67</v>
      </c>
      <c r="R29" s="807"/>
      <c r="S29" s="807"/>
      <c r="T29" s="807"/>
      <c r="U29" s="807"/>
      <c r="V29" s="807">
        <v>67</v>
      </c>
      <c r="W29" s="807"/>
      <c r="X29" s="807"/>
      <c r="Y29" s="807"/>
      <c r="Z29" s="807"/>
      <c r="AA29" s="807">
        <v>0</v>
      </c>
      <c r="AB29" s="807"/>
      <c r="AC29" s="807"/>
      <c r="AD29" s="807"/>
      <c r="AE29" s="808"/>
      <c r="AF29" s="809">
        <v>0</v>
      </c>
      <c r="AG29" s="810"/>
      <c r="AH29" s="810"/>
      <c r="AI29" s="810"/>
      <c r="AJ29" s="811"/>
      <c r="AK29" s="878">
        <v>4</v>
      </c>
      <c r="AL29" s="879"/>
      <c r="AM29" s="879"/>
      <c r="AN29" s="879"/>
      <c r="AO29" s="879"/>
      <c r="AP29" s="879">
        <v>32</v>
      </c>
      <c r="AQ29" s="879"/>
      <c r="AR29" s="879"/>
      <c r="AS29" s="879"/>
      <c r="AT29" s="879"/>
      <c r="AU29" s="879">
        <v>32</v>
      </c>
      <c r="AV29" s="879"/>
      <c r="AW29" s="879"/>
      <c r="AX29" s="879"/>
      <c r="AY29" s="879"/>
      <c r="AZ29" s="880"/>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c r="A30" s="268">
        <v>3</v>
      </c>
      <c r="B30" s="803" t="s">
        <v>404</v>
      </c>
      <c r="C30" s="804"/>
      <c r="D30" s="804"/>
      <c r="E30" s="804"/>
      <c r="F30" s="804"/>
      <c r="G30" s="804"/>
      <c r="H30" s="804"/>
      <c r="I30" s="804"/>
      <c r="J30" s="804"/>
      <c r="K30" s="804"/>
      <c r="L30" s="804"/>
      <c r="M30" s="804"/>
      <c r="N30" s="804"/>
      <c r="O30" s="804"/>
      <c r="P30" s="805"/>
      <c r="Q30" s="806">
        <v>181</v>
      </c>
      <c r="R30" s="807"/>
      <c r="S30" s="807"/>
      <c r="T30" s="807"/>
      <c r="U30" s="807"/>
      <c r="V30" s="807">
        <v>150</v>
      </c>
      <c r="W30" s="807"/>
      <c r="X30" s="807"/>
      <c r="Y30" s="807"/>
      <c r="Z30" s="807"/>
      <c r="AA30" s="807">
        <v>31</v>
      </c>
      <c r="AB30" s="807"/>
      <c r="AC30" s="807"/>
      <c r="AD30" s="807"/>
      <c r="AE30" s="808"/>
      <c r="AF30" s="809">
        <v>31</v>
      </c>
      <c r="AG30" s="810"/>
      <c r="AH30" s="810"/>
      <c r="AI30" s="810"/>
      <c r="AJ30" s="811"/>
      <c r="AK30" s="878">
        <v>32</v>
      </c>
      <c r="AL30" s="879"/>
      <c r="AM30" s="879"/>
      <c r="AN30" s="879"/>
      <c r="AO30" s="879"/>
      <c r="AP30" s="879" t="s">
        <v>509</v>
      </c>
      <c r="AQ30" s="879"/>
      <c r="AR30" s="879"/>
      <c r="AS30" s="879"/>
      <c r="AT30" s="879"/>
      <c r="AU30" s="879" t="s">
        <v>509</v>
      </c>
      <c r="AV30" s="879"/>
      <c r="AW30" s="879"/>
      <c r="AX30" s="879"/>
      <c r="AY30" s="879"/>
      <c r="AZ30" s="880"/>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c r="A31" s="268">
        <v>4</v>
      </c>
      <c r="B31" s="803" t="s">
        <v>405</v>
      </c>
      <c r="C31" s="804"/>
      <c r="D31" s="804"/>
      <c r="E31" s="804"/>
      <c r="F31" s="804"/>
      <c r="G31" s="804"/>
      <c r="H31" s="804"/>
      <c r="I31" s="804"/>
      <c r="J31" s="804"/>
      <c r="K31" s="804"/>
      <c r="L31" s="804"/>
      <c r="M31" s="804"/>
      <c r="N31" s="804"/>
      <c r="O31" s="804"/>
      <c r="P31" s="805"/>
      <c r="Q31" s="806">
        <v>18</v>
      </c>
      <c r="R31" s="807"/>
      <c r="S31" s="807"/>
      <c r="T31" s="807"/>
      <c r="U31" s="807"/>
      <c r="V31" s="807">
        <v>18</v>
      </c>
      <c r="W31" s="807"/>
      <c r="X31" s="807"/>
      <c r="Y31" s="807"/>
      <c r="Z31" s="807"/>
      <c r="AA31" s="807">
        <v>0</v>
      </c>
      <c r="AB31" s="807"/>
      <c r="AC31" s="807"/>
      <c r="AD31" s="807"/>
      <c r="AE31" s="808"/>
      <c r="AF31" s="809">
        <v>0</v>
      </c>
      <c r="AG31" s="810"/>
      <c r="AH31" s="810"/>
      <c r="AI31" s="810"/>
      <c r="AJ31" s="811"/>
      <c r="AK31" s="878">
        <v>7</v>
      </c>
      <c r="AL31" s="879"/>
      <c r="AM31" s="879"/>
      <c r="AN31" s="879"/>
      <c r="AO31" s="879"/>
      <c r="AP31" s="879" t="s">
        <v>509</v>
      </c>
      <c r="AQ31" s="879"/>
      <c r="AR31" s="879"/>
      <c r="AS31" s="879"/>
      <c r="AT31" s="879"/>
      <c r="AU31" s="879" t="s">
        <v>509</v>
      </c>
      <c r="AV31" s="879"/>
      <c r="AW31" s="879"/>
      <c r="AX31" s="879"/>
      <c r="AY31" s="879"/>
      <c r="AZ31" s="880"/>
      <c r="BA31" s="880"/>
      <c r="BB31" s="880"/>
      <c r="BC31" s="880"/>
      <c r="BD31" s="880"/>
      <c r="BE31" s="876"/>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c r="A32" s="268">
        <v>5</v>
      </c>
      <c r="B32" s="803" t="s">
        <v>406</v>
      </c>
      <c r="C32" s="804"/>
      <c r="D32" s="804"/>
      <c r="E32" s="804"/>
      <c r="F32" s="804"/>
      <c r="G32" s="804"/>
      <c r="H32" s="804"/>
      <c r="I32" s="804"/>
      <c r="J32" s="804"/>
      <c r="K32" s="804"/>
      <c r="L32" s="804"/>
      <c r="M32" s="804"/>
      <c r="N32" s="804"/>
      <c r="O32" s="804"/>
      <c r="P32" s="805"/>
      <c r="Q32" s="806">
        <v>96</v>
      </c>
      <c r="R32" s="807"/>
      <c r="S32" s="807"/>
      <c r="T32" s="807"/>
      <c r="U32" s="807"/>
      <c r="V32" s="807">
        <v>96</v>
      </c>
      <c r="W32" s="807"/>
      <c r="X32" s="807"/>
      <c r="Y32" s="807"/>
      <c r="Z32" s="807"/>
      <c r="AA32" s="807">
        <v>0</v>
      </c>
      <c r="AB32" s="807"/>
      <c r="AC32" s="807"/>
      <c r="AD32" s="807"/>
      <c r="AE32" s="808"/>
      <c r="AF32" s="809">
        <v>0</v>
      </c>
      <c r="AG32" s="810"/>
      <c r="AH32" s="810"/>
      <c r="AI32" s="810"/>
      <c r="AJ32" s="811"/>
      <c r="AK32" s="878">
        <v>30</v>
      </c>
      <c r="AL32" s="879"/>
      <c r="AM32" s="879"/>
      <c r="AN32" s="879"/>
      <c r="AO32" s="879"/>
      <c r="AP32" s="879">
        <v>261</v>
      </c>
      <c r="AQ32" s="879"/>
      <c r="AR32" s="879"/>
      <c r="AS32" s="879"/>
      <c r="AT32" s="879"/>
      <c r="AU32" s="879">
        <v>196</v>
      </c>
      <c r="AV32" s="879"/>
      <c r="AW32" s="879"/>
      <c r="AX32" s="879"/>
      <c r="AY32" s="879"/>
      <c r="AZ32" s="880"/>
      <c r="BA32" s="880"/>
      <c r="BB32" s="880"/>
      <c r="BC32" s="880"/>
      <c r="BD32" s="880"/>
      <c r="BE32" s="876" t="s">
        <v>407</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c r="A33" s="268">
        <v>6</v>
      </c>
      <c r="B33" s="803" t="s">
        <v>408</v>
      </c>
      <c r="C33" s="804"/>
      <c r="D33" s="804"/>
      <c r="E33" s="804"/>
      <c r="F33" s="804"/>
      <c r="G33" s="804"/>
      <c r="H33" s="804"/>
      <c r="I33" s="804"/>
      <c r="J33" s="804"/>
      <c r="K33" s="804"/>
      <c r="L33" s="804"/>
      <c r="M33" s="804"/>
      <c r="N33" s="804"/>
      <c r="O33" s="804"/>
      <c r="P33" s="805"/>
      <c r="Q33" s="806">
        <v>46</v>
      </c>
      <c r="R33" s="807"/>
      <c r="S33" s="807"/>
      <c r="T33" s="807"/>
      <c r="U33" s="807"/>
      <c r="V33" s="807">
        <v>46</v>
      </c>
      <c r="W33" s="807"/>
      <c r="X33" s="807"/>
      <c r="Y33" s="807"/>
      <c r="Z33" s="807"/>
      <c r="AA33" s="807">
        <v>0</v>
      </c>
      <c r="AB33" s="807"/>
      <c r="AC33" s="807"/>
      <c r="AD33" s="807"/>
      <c r="AE33" s="808"/>
      <c r="AF33" s="809">
        <v>0</v>
      </c>
      <c r="AG33" s="810"/>
      <c r="AH33" s="810"/>
      <c r="AI33" s="810"/>
      <c r="AJ33" s="811"/>
      <c r="AK33" s="878">
        <v>31</v>
      </c>
      <c r="AL33" s="879"/>
      <c r="AM33" s="879"/>
      <c r="AN33" s="879"/>
      <c r="AO33" s="879"/>
      <c r="AP33" s="879">
        <v>87</v>
      </c>
      <c r="AQ33" s="879"/>
      <c r="AR33" s="879"/>
      <c r="AS33" s="879"/>
      <c r="AT33" s="879"/>
      <c r="AU33" s="879">
        <v>83</v>
      </c>
      <c r="AV33" s="879"/>
      <c r="AW33" s="879"/>
      <c r="AX33" s="879"/>
      <c r="AY33" s="879"/>
      <c r="AZ33" s="880"/>
      <c r="BA33" s="880"/>
      <c r="BB33" s="880"/>
      <c r="BC33" s="880"/>
      <c r="BD33" s="880"/>
      <c r="BE33" s="876" t="s">
        <v>407</v>
      </c>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409</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c r="A63" s="266" t="s">
        <v>390</v>
      </c>
      <c r="B63" s="838" t="s">
        <v>410</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40</v>
      </c>
      <c r="AG63" s="890"/>
      <c r="AH63" s="890"/>
      <c r="AI63" s="890"/>
      <c r="AJ63" s="891"/>
      <c r="AK63" s="892"/>
      <c r="AL63" s="887"/>
      <c r="AM63" s="887"/>
      <c r="AN63" s="887"/>
      <c r="AO63" s="887"/>
      <c r="AP63" s="890">
        <v>380</v>
      </c>
      <c r="AQ63" s="890"/>
      <c r="AR63" s="890"/>
      <c r="AS63" s="890"/>
      <c r="AT63" s="890"/>
      <c r="AU63" s="890">
        <v>311</v>
      </c>
      <c r="AV63" s="890"/>
      <c r="AW63" s="890"/>
      <c r="AX63" s="890"/>
      <c r="AY63" s="890"/>
      <c r="AZ63" s="894"/>
      <c r="BA63" s="894"/>
      <c r="BB63" s="894"/>
      <c r="BC63" s="894"/>
      <c r="BD63" s="894"/>
      <c r="BE63" s="895"/>
      <c r="BF63" s="895"/>
      <c r="BG63" s="895"/>
      <c r="BH63" s="895"/>
      <c r="BI63" s="896"/>
      <c r="BJ63" s="897" t="s">
        <v>139</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c r="A65" s="254" t="s">
        <v>411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c r="A66" s="788" t="s">
        <v>412</v>
      </c>
      <c r="B66" s="789"/>
      <c r="C66" s="789"/>
      <c r="D66" s="789"/>
      <c r="E66" s="789"/>
      <c r="F66" s="789"/>
      <c r="G66" s="789"/>
      <c r="H66" s="789"/>
      <c r="I66" s="789"/>
      <c r="J66" s="789"/>
      <c r="K66" s="789"/>
      <c r="L66" s="789"/>
      <c r="M66" s="789"/>
      <c r="N66" s="789"/>
      <c r="O66" s="789"/>
      <c r="P66" s="790"/>
      <c r="Q66" s="765" t="s">
        <v>413</v>
      </c>
      <c r="R66" s="766"/>
      <c r="S66" s="766"/>
      <c r="T66" s="766"/>
      <c r="U66" s="767"/>
      <c r="V66" s="765" t="s">
        <v>395</v>
      </c>
      <c r="W66" s="766"/>
      <c r="X66" s="766"/>
      <c r="Y66" s="766"/>
      <c r="Z66" s="767"/>
      <c r="AA66" s="765" t="s">
        <v>414</v>
      </c>
      <c r="AB66" s="766"/>
      <c r="AC66" s="766"/>
      <c r="AD66" s="766"/>
      <c r="AE66" s="767"/>
      <c r="AF66" s="900" t="s">
        <v>415</v>
      </c>
      <c r="AG66" s="861"/>
      <c r="AH66" s="861"/>
      <c r="AI66" s="861"/>
      <c r="AJ66" s="901"/>
      <c r="AK66" s="765" t="s">
        <v>416</v>
      </c>
      <c r="AL66" s="789"/>
      <c r="AM66" s="789"/>
      <c r="AN66" s="789"/>
      <c r="AO66" s="790"/>
      <c r="AP66" s="765" t="s">
        <v>399</v>
      </c>
      <c r="AQ66" s="766"/>
      <c r="AR66" s="766"/>
      <c r="AS66" s="766"/>
      <c r="AT66" s="767"/>
      <c r="AU66" s="765" t="s">
        <v>417</v>
      </c>
      <c r="AV66" s="766"/>
      <c r="AW66" s="766"/>
      <c r="AX66" s="766"/>
      <c r="AY66" s="767"/>
      <c r="AZ66" s="765" t="s">
        <v>378</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c r="A68" s="260">
        <v>1</v>
      </c>
      <c r="B68" s="917" t="s">
        <v>581</v>
      </c>
      <c r="C68" s="918"/>
      <c r="D68" s="918"/>
      <c r="E68" s="918"/>
      <c r="F68" s="918"/>
      <c r="G68" s="918"/>
      <c r="H68" s="918"/>
      <c r="I68" s="918"/>
      <c r="J68" s="918"/>
      <c r="K68" s="918"/>
      <c r="L68" s="918"/>
      <c r="M68" s="918"/>
      <c r="N68" s="918"/>
      <c r="O68" s="918"/>
      <c r="P68" s="919"/>
      <c r="Q68" s="920">
        <v>5026</v>
      </c>
      <c r="R68" s="914"/>
      <c r="S68" s="914"/>
      <c r="T68" s="914"/>
      <c r="U68" s="914"/>
      <c r="V68" s="914">
        <v>5010</v>
      </c>
      <c r="W68" s="914"/>
      <c r="X68" s="914"/>
      <c r="Y68" s="914"/>
      <c r="Z68" s="914"/>
      <c r="AA68" s="914">
        <v>16</v>
      </c>
      <c r="AB68" s="914"/>
      <c r="AC68" s="914"/>
      <c r="AD68" s="914"/>
      <c r="AE68" s="914"/>
      <c r="AF68" s="914">
        <v>16</v>
      </c>
      <c r="AG68" s="914"/>
      <c r="AH68" s="914"/>
      <c r="AI68" s="914"/>
      <c r="AJ68" s="914"/>
      <c r="AK68" s="914">
        <v>64</v>
      </c>
      <c r="AL68" s="914"/>
      <c r="AM68" s="914"/>
      <c r="AN68" s="914"/>
      <c r="AO68" s="914"/>
      <c r="AP68" s="914" t="s">
        <v>580</v>
      </c>
      <c r="AQ68" s="914"/>
      <c r="AR68" s="914"/>
      <c r="AS68" s="914"/>
      <c r="AT68" s="914"/>
      <c r="AU68" s="914" t="s">
        <v>580</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c r="A69" s="263">
        <v>2</v>
      </c>
      <c r="B69" s="921" t="s">
        <v>582</v>
      </c>
      <c r="C69" s="922"/>
      <c r="D69" s="922"/>
      <c r="E69" s="922"/>
      <c r="F69" s="922"/>
      <c r="G69" s="922"/>
      <c r="H69" s="922"/>
      <c r="I69" s="922"/>
      <c r="J69" s="922"/>
      <c r="K69" s="922"/>
      <c r="L69" s="922"/>
      <c r="M69" s="922"/>
      <c r="N69" s="922"/>
      <c r="O69" s="922"/>
      <c r="P69" s="923"/>
      <c r="Q69" s="924">
        <v>480</v>
      </c>
      <c r="R69" s="879"/>
      <c r="S69" s="879"/>
      <c r="T69" s="879"/>
      <c r="U69" s="879"/>
      <c r="V69" s="879">
        <v>465</v>
      </c>
      <c r="W69" s="879"/>
      <c r="X69" s="879"/>
      <c r="Y69" s="879"/>
      <c r="Z69" s="879"/>
      <c r="AA69" s="879">
        <v>15</v>
      </c>
      <c r="AB69" s="879"/>
      <c r="AC69" s="879"/>
      <c r="AD69" s="879"/>
      <c r="AE69" s="879"/>
      <c r="AF69" s="879">
        <v>15</v>
      </c>
      <c r="AG69" s="879"/>
      <c r="AH69" s="879"/>
      <c r="AI69" s="879"/>
      <c r="AJ69" s="879"/>
      <c r="AK69" s="879">
        <v>0</v>
      </c>
      <c r="AL69" s="879"/>
      <c r="AM69" s="879"/>
      <c r="AN69" s="879"/>
      <c r="AO69" s="879"/>
      <c r="AP69" s="879">
        <v>22</v>
      </c>
      <c r="AQ69" s="879"/>
      <c r="AR69" s="879"/>
      <c r="AS69" s="879"/>
      <c r="AT69" s="879"/>
      <c r="AU69" s="879">
        <v>0</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c r="A70" s="263">
        <v>3</v>
      </c>
      <c r="B70" s="921" t="s">
        <v>583</v>
      </c>
      <c r="C70" s="922"/>
      <c r="D70" s="922"/>
      <c r="E70" s="922"/>
      <c r="F70" s="922"/>
      <c r="G70" s="922"/>
      <c r="H70" s="922"/>
      <c r="I70" s="922"/>
      <c r="J70" s="922"/>
      <c r="K70" s="922"/>
      <c r="L70" s="922"/>
      <c r="M70" s="922"/>
      <c r="N70" s="922"/>
      <c r="O70" s="922"/>
      <c r="P70" s="923"/>
      <c r="Q70" s="924">
        <v>107</v>
      </c>
      <c r="R70" s="879"/>
      <c r="S70" s="879"/>
      <c r="T70" s="879"/>
      <c r="U70" s="879"/>
      <c r="V70" s="879">
        <v>101</v>
      </c>
      <c r="W70" s="879"/>
      <c r="X70" s="879"/>
      <c r="Y70" s="879"/>
      <c r="Z70" s="879"/>
      <c r="AA70" s="879">
        <v>6</v>
      </c>
      <c r="AB70" s="879"/>
      <c r="AC70" s="879"/>
      <c r="AD70" s="879"/>
      <c r="AE70" s="879"/>
      <c r="AF70" s="879">
        <v>6</v>
      </c>
      <c r="AG70" s="879"/>
      <c r="AH70" s="879"/>
      <c r="AI70" s="879"/>
      <c r="AJ70" s="879"/>
      <c r="AK70" s="879">
        <v>14</v>
      </c>
      <c r="AL70" s="879"/>
      <c r="AM70" s="879"/>
      <c r="AN70" s="879"/>
      <c r="AO70" s="879"/>
      <c r="AP70" s="879" t="s">
        <v>580</v>
      </c>
      <c r="AQ70" s="879"/>
      <c r="AR70" s="879"/>
      <c r="AS70" s="879"/>
      <c r="AT70" s="879"/>
      <c r="AU70" s="879" t="s">
        <v>580</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c r="A71" s="263">
        <v>4</v>
      </c>
      <c r="B71" s="921" t="s">
        <v>584</v>
      </c>
      <c r="C71" s="922"/>
      <c r="D71" s="922"/>
      <c r="E71" s="922"/>
      <c r="F71" s="922"/>
      <c r="G71" s="922"/>
      <c r="H71" s="922"/>
      <c r="I71" s="922"/>
      <c r="J71" s="922"/>
      <c r="K71" s="922"/>
      <c r="L71" s="922"/>
      <c r="M71" s="922"/>
      <c r="N71" s="922"/>
      <c r="O71" s="922"/>
      <c r="P71" s="923"/>
      <c r="Q71" s="924">
        <v>134</v>
      </c>
      <c r="R71" s="879"/>
      <c r="S71" s="879"/>
      <c r="T71" s="879"/>
      <c r="U71" s="879"/>
      <c r="V71" s="879">
        <v>92</v>
      </c>
      <c r="W71" s="879"/>
      <c r="X71" s="879"/>
      <c r="Y71" s="879"/>
      <c r="Z71" s="879"/>
      <c r="AA71" s="879">
        <v>42</v>
      </c>
      <c r="AB71" s="879"/>
      <c r="AC71" s="879"/>
      <c r="AD71" s="879"/>
      <c r="AE71" s="879"/>
      <c r="AF71" s="879">
        <v>42</v>
      </c>
      <c r="AG71" s="879"/>
      <c r="AH71" s="879"/>
      <c r="AI71" s="879"/>
      <c r="AJ71" s="879"/>
      <c r="AK71" s="879">
        <v>0</v>
      </c>
      <c r="AL71" s="879"/>
      <c r="AM71" s="879"/>
      <c r="AN71" s="879"/>
      <c r="AO71" s="879"/>
      <c r="AP71" s="879" t="s">
        <v>580</v>
      </c>
      <c r="AQ71" s="879"/>
      <c r="AR71" s="879"/>
      <c r="AS71" s="879"/>
      <c r="AT71" s="879"/>
      <c r="AU71" s="879" t="s">
        <v>580</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c r="A72" s="263">
        <v>5</v>
      </c>
      <c r="B72" s="921" t="s">
        <v>585</v>
      </c>
      <c r="C72" s="922"/>
      <c r="D72" s="922"/>
      <c r="E72" s="922"/>
      <c r="F72" s="922"/>
      <c r="G72" s="922"/>
      <c r="H72" s="922"/>
      <c r="I72" s="922"/>
      <c r="J72" s="922"/>
      <c r="K72" s="922"/>
      <c r="L72" s="922"/>
      <c r="M72" s="922"/>
      <c r="N72" s="922"/>
      <c r="O72" s="922"/>
      <c r="P72" s="923"/>
      <c r="Q72" s="924">
        <v>15308</v>
      </c>
      <c r="R72" s="879"/>
      <c r="S72" s="879"/>
      <c r="T72" s="879"/>
      <c r="U72" s="879"/>
      <c r="V72" s="879">
        <v>14789</v>
      </c>
      <c r="W72" s="879"/>
      <c r="X72" s="879"/>
      <c r="Y72" s="879"/>
      <c r="Z72" s="879"/>
      <c r="AA72" s="879">
        <v>519</v>
      </c>
      <c r="AB72" s="879"/>
      <c r="AC72" s="879"/>
      <c r="AD72" s="879"/>
      <c r="AE72" s="879"/>
      <c r="AF72" s="879">
        <v>515</v>
      </c>
      <c r="AG72" s="879"/>
      <c r="AH72" s="879"/>
      <c r="AI72" s="879"/>
      <c r="AJ72" s="879"/>
      <c r="AK72" s="879">
        <v>1469</v>
      </c>
      <c r="AL72" s="879"/>
      <c r="AM72" s="879"/>
      <c r="AN72" s="879"/>
      <c r="AO72" s="879"/>
      <c r="AP72" s="879">
        <v>2379</v>
      </c>
      <c r="AQ72" s="879"/>
      <c r="AR72" s="879"/>
      <c r="AS72" s="879"/>
      <c r="AT72" s="879"/>
      <c r="AU72" s="879">
        <v>13</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c r="A73" s="263">
        <v>6</v>
      </c>
      <c r="B73" s="921" t="s">
        <v>586</v>
      </c>
      <c r="C73" s="922"/>
      <c r="D73" s="922"/>
      <c r="E73" s="922"/>
      <c r="F73" s="922"/>
      <c r="G73" s="922"/>
      <c r="H73" s="922"/>
      <c r="I73" s="922"/>
      <c r="J73" s="922"/>
      <c r="K73" s="922"/>
      <c r="L73" s="922"/>
      <c r="M73" s="922"/>
      <c r="N73" s="922"/>
      <c r="O73" s="922"/>
      <c r="P73" s="923"/>
      <c r="Q73" s="924">
        <v>821</v>
      </c>
      <c r="R73" s="879"/>
      <c r="S73" s="879"/>
      <c r="T73" s="879"/>
      <c r="U73" s="879"/>
      <c r="V73" s="879">
        <v>633</v>
      </c>
      <c r="W73" s="879"/>
      <c r="X73" s="879"/>
      <c r="Y73" s="879"/>
      <c r="Z73" s="879"/>
      <c r="AA73" s="879">
        <v>188</v>
      </c>
      <c r="AB73" s="879"/>
      <c r="AC73" s="879"/>
      <c r="AD73" s="879"/>
      <c r="AE73" s="879"/>
      <c r="AF73" s="879">
        <v>188</v>
      </c>
      <c r="AG73" s="879"/>
      <c r="AH73" s="879"/>
      <c r="AI73" s="879"/>
      <c r="AJ73" s="879"/>
      <c r="AK73" s="879">
        <v>0</v>
      </c>
      <c r="AL73" s="879"/>
      <c r="AM73" s="879"/>
      <c r="AN73" s="879"/>
      <c r="AO73" s="879"/>
      <c r="AP73" s="879" t="s">
        <v>580</v>
      </c>
      <c r="AQ73" s="879"/>
      <c r="AR73" s="879"/>
      <c r="AS73" s="879"/>
      <c r="AT73" s="879"/>
      <c r="AU73" s="879" t="s">
        <v>580</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c r="A74" s="263">
        <v>7</v>
      </c>
      <c r="B74" s="921" t="s">
        <v>587</v>
      </c>
      <c r="C74" s="922"/>
      <c r="D74" s="922"/>
      <c r="E74" s="922"/>
      <c r="F74" s="922"/>
      <c r="G74" s="922"/>
      <c r="H74" s="922"/>
      <c r="I74" s="922"/>
      <c r="J74" s="922"/>
      <c r="K74" s="922"/>
      <c r="L74" s="922"/>
      <c r="M74" s="922"/>
      <c r="N74" s="922"/>
      <c r="O74" s="922"/>
      <c r="P74" s="923"/>
      <c r="Q74" s="924">
        <v>10757</v>
      </c>
      <c r="R74" s="879"/>
      <c r="S74" s="879"/>
      <c r="T74" s="879"/>
      <c r="U74" s="879"/>
      <c r="V74" s="879">
        <v>10644</v>
      </c>
      <c r="W74" s="879"/>
      <c r="X74" s="879"/>
      <c r="Y74" s="879"/>
      <c r="Z74" s="879"/>
      <c r="AA74" s="879">
        <v>113</v>
      </c>
      <c r="AB74" s="879"/>
      <c r="AC74" s="879"/>
      <c r="AD74" s="879"/>
      <c r="AE74" s="879"/>
      <c r="AF74" s="879">
        <v>2082</v>
      </c>
      <c r="AG74" s="879"/>
      <c r="AH74" s="879"/>
      <c r="AI74" s="879"/>
      <c r="AJ74" s="879"/>
      <c r="AK74" s="879">
        <v>839</v>
      </c>
      <c r="AL74" s="879"/>
      <c r="AM74" s="879"/>
      <c r="AN74" s="879"/>
      <c r="AO74" s="879"/>
      <c r="AP74" s="879">
        <v>4812</v>
      </c>
      <c r="AQ74" s="879"/>
      <c r="AR74" s="879"/>
      <c r="AS74" s="879"/>
      <c r="AT74" s="879"/>
      <c r="AU74" s="879">
        <v>143</v>
      </c>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c r="A75" s="263">
        <v>8</v>
      </c>
      <c r="B75" s="921"/>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c r="A88" s="266" t="s">
        <v>390</v>
      </c>
      <c r="B88" s="838" t="s">
        <v>418</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2864</v>
      </c>
      <c r="AG88" s="890"/>
      <c r="AH88" s="890"/>
      <c r="AI88" s="890"/>
      <c r="AJ88" s="890"/>
      <c r="AK88" s="887"/>
      <c r="AL88" s="887"/>
      <c r="AM88" s="887"/>
      <c r="AN88" s="887"/>
      <c r="AO88" s="887"/>
      <c r="AP88" s="890">
        <v>7213</v>
      </c>
      <c r="AQ88" s="890"/>
      <c r="AR88" s="890"/>
      <c r="AS88" s="890"/>
      <c r="AT88" s="890"/>
      <c r="AU88" s="890">
        <v>156</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838" t="s">
        <v>419</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v>30</v>
      </c>
      <c r="CS102" s="898"/>
      <c r="CT102" s="898"/>
      <c r="CU102" s="898"/>
      <c r="CV102" s="941"/>
      <c r="CW102" s="940"/>
      <c r="CX102" s="898"/>
      <c r="CY102" s="898"/>
      <c r="CZ102" s="898"/>
      <c r="DA102" s="941"/>
      <c r="DB102" s="940"/>
      <c r="DC102" s="898"/>
      <c r="DD102" s="898"/>
      <c r="DE102" s="898"/>
      <c r="DF102" s="941"/>
      <c r="DG102" s="940"/>
      <c r="DH102" s="898"/>
      <c r="DI102" s="898"/>
      <c r="DJ102" s="898"/>
      <c r="DK102" s="941"/>
      <c r="DL102" s="940"/>
      <c r="DM102" s="898"/>
      <c r="DN102" s="898"/>
      <c r="DO102" s="898"/>
      <c r="DP102" s="941"/>
      <c r="DQ102" s="940"/>
      <c r="DR102" s="898"/>
      <c r="DS102" s="898"/>
      <c r="DT102" s="898"/>
      <c r="DU102" s="941"/>
      <c r="DV102" s="964"/>
      <c r="DW102" s="965"/>
      <c r="DX102" s="965"/>
      <c r="DY102" s="965"/>
      <c r="DZ102" s="966"/>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420</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421</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969" t="s">
        <v>424</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425</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c r="A109" s="962" t="s">
        <v>426</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427</v>
      </c>
      <c r="AB109" s="943"/>
      <c r="AC109" s="943"/>
      <c r="AD109" s="943"/>
      <c r="AE109" s="944"/>
      <c r="AF109" s="942" t="s">
        <v>428</v>
      </c>
      <c r="AG109" s="943"/>
      <c r="AH109" s="943"/>
      <c r="AI109" s="943"/>
      <c r="AJ109" s="944"/>
      <c r="AK109" s="942" t="s">
        <v>306</v>
      </c>
      <c r="AL109" s="943"/>
      <c r="AM109" s="943"/>
      <c r="AN109" s="943"/>
      <c r="AO109" s="944"/>
      <c r="AP109" s="942" t="s">
        <v>429</v>
      </c>
      <c r="AQ109" s="943"/>
      <c r="AR109" s="943"/>
      <c r="AS109" s="943"/>
      <c r="AT109" s="945"/>
      <c r="AU109" s="962" t="s">
        <v>426</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427</v>
      </c>
      <c r="BR109" s="943"/>
      <c r="BS109" s="943"/>
      <c r="BT109" s="943"/>
      <c r="BU109" s="944"/>
      <c r="BV109" s="942" t="s">
        <v>428</v>
      </c>
      <c r="BW109" s="943"/>
      <c r="BX109" s="943"/>
      <c r="BY109" s="943"/>
      <c r="BZ109" s="944"/>
      <c r="CA109" s="942" t="s">
        <v>306</v>
      </c>
      <c r="CB109" s="943"/>
      <c r="CC109" s="943"/>
      <c r="CD109" s="943"/>
      <c r="CE109" s="944"/>
      <c r="CF109" s="963" t="s">
        <v>429</v>
      </c>
      <c r="CG109" s="963"/>
      <c r="CH109" s="963"/>
      <c r="CI109" s="963"/>
      <c r="CJ109" s="963"/>
      <c r="CK109" s="942" t="s">
        <v>430</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427</v>
      </c>
      <c r="DH109" s="943"/>
      <c r="DI109" s="943"/>
      <c r="DJ109" s="943"/>
      <c r="DK109" s="944"/>
      <c r="DL109" s="942" t="s">
        <v>428</v>
      </c>
      <c r="DM109" s="943"/>
      <c r="DN109" s="943"/>
      <c r="DO109" s="943"/>
      <c r="DP109" s="944"/>
      <c r="DQ109" s="942" t="s">
        <v>306</v>
      </c>
      <c r="DR109" s="943"/>
      <c r="DS109" s="943"/>
      <c r="DT109" s="943"/>
      <c r="DU109" s="944"/>
      <c r="DV109" s="942" t="s">
        <v>429</v>
      </c>
      <c r="DW109" s="943"/>
      <c r="DX109" s="943"/>
      <c r="DY109" s="943"/>
      <c r="DZ109" s="945"/>
    </row>
    <row r="110" spans="1:131" s="248" customFormat="1" ht="26.25" customHeight="1">
      <c r="A110" s="946" t="s">
        <v>431</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106469</v>
      </c>
      <c r="AB110" s="950"/>
      <c r="AC110" s="950"/>
      <c r="AD110" s="950"/>
      <c r="AE110" s="951"/>
      <c r="AF110" s="952">
        <v>115933</v>
      </c>
      <c r="AG110" s="950"/>
      <c r="AH110" s="950"/>
      <c r="AI110" s="950"/>
      <c r="AJ110" s="951"/>
      <c r="AK110" s="952">
        <v>122873</v>
      </c>
      <c r="AL110" s="950"/>
      <c r="AM110" s="950"/>
      <c r="AN110" s="950"/>
      <c r="AO110" s="951"/>
      <c r="AP110" s="953">
        <v>18.7</v>
      </c>
      <c r="AQ110" s="954"/>
      <c r="AR110" s="954"/>
      <c r="AS110" s="954"/>
      <c r="AT110" s="955"/>
      <c r="AU110" s="956" t="s">
        <v>73</v>
      </c>
      <c r="AV110" s="957"/>
      <c r="AW110" s="957"/>
      <c r="AX110" s="957"/>
      <c r="AY110" s="957"/>
      <c r="AZ110" s="998" t="s">
        <v>432</v>
      </c>
      <c r="BA110" s="947"/>
      <c r="BB110" s="947"/>
      <c r="BC110" s="947"/>
      <c r="BD110" s="947"/>
      <c r="BE110" s="947"/>
      <c r="BF110" s="947"/>
      <c r="BG110" s="947"/>
      <c r="BH110" s="947"/>
      <c r="BI110" s="947"/>
      <c r="BJ110" s="947"/>
      <c r="BK110" s="947"/>
      <c r="BL110" s="947"/>
      <c r="BM110" s="947"/>
      <c r="BN110" s="947"/>
      <c r="BO110" s="947"/>
      <c r="BP110" s="948"/>
      <c r="BQ110" s="984">
        <v>1295256</v>
      </c>
      <c r="BR110" s="985"/>
      <c r="BS110" s="985"/>
      <c r="BT110" s="985"/>
      <c r="BU110" s="985"/>
      <c r="BV110" s="985">
        <v>1305256</v>
      </c>
      <c r="BW110" s="985"/>
      <c r="BX110" s="985"/>
      <c r="BY110" s="985"/>
      <c r="BZ110" s="985"/>
      <c r="CA110" s="985">
        <v>1408721</v>
      </c>
      <c r="CB110" s="985"/>
      <c r="CC110" s="985"/>
      <c r="CD110" s="985"/>
      <c r="CE110" s="985"/>
      <c r="CF110" s="999">
        <v>214.7</v>
      </c>
      <c r="CG110" s="1000"/>
      <c r="CH110" s="1000"/>
      <c r="CI110" s="1000"/>
      <c r="CJ110" s="1000"/>
      <c r="CK110" s="1001" t="s">
        <v>433</v>
      </c>
      <c r="CL110" s="1002"/>
      <c r="CM110" s="981" t="s">
        <v>434</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139</v>
      </c>
      <c r="DH110" s="985"/>
      <c r="DI110" s="985"/>
      <c r="DJ110" s="985"/>
      <c r="DK110" s="985"/>
      <c r="DL110" s="985" t="s">
        <v>139</v>
      </c>
      <c r="DM110" s="985"/>
      <c r="DN110" s="985"/>
      <c r="DO110" s="985"/>
      <c r="DP110" s="985"/>
      <c r="DQ110" s="985" t="s">
        <v>139</v>
      </c>
      <c r="DR110" s="985"/>
      <c r="DS110" s="985"/>
      <c r="DT110" s="985"/>
      <c r="DU110" s="985"/>
      <c r="DV110" s="986" t="s">
        <v>435</v>
      </c>
      <c r="DW110" s="986"/>
      <c r="DX110" s="986"/>
      <c r="DY110" s="986"/>
      <c r="DZ110" s="987"/>
    </row>
    <row r="111" spans="1:131" s="248" customFormat="1" ht="26.25" customHeight="1">
      <c r="A111" s="988" t="s">
        <v>436</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435</v>
      </c>
      <c r="AB111" s="992"/>
      <c r="AC111" s="992"/>
      <c r="AD111" s="992"/>
      <c r="AE111" s="993"/>
      <c r="AF111" s="994" t="s">
        <v>435</v>
      </c>
      <c r="AG111" s="992"/>
      <c r="AH111" s="992"/>
      <c r="AI111" s="992"/>
      <c r="AJ111" s="993"/>
      <c r="AK111" s="994" t="s">
        <v>435</v>
      </c>
      <c r="AL111" s="992"/>
      <c r="AM111" s="992"/>
      <c r="AN111" s="992"/>
      <c r="AO111" s="993"/>
      <c r="AP111" s="995" t="s">
        <v>139</v>
      </c>
      <c r="AQ111" s="996"/>
      <c r="AR111" s="996"/>
      <c r="AS111" s="996"/>
      <c r="AT111" s="997"/>
      <c r="AU111" s="958"/>
      <c r="AV111" s="959"/>
      <c r="AW111" s="959"/>
      <c r="AX111" s="959"/>
      <c r="AY111" s="959"/>
      <c r="AZ111" s="1007" t="s">
        <v>437</v>
      </c>
      <c r="BA111" s="1008"/>
      <c r="BB111" s="1008"/>
      <c r="BC111" s="1008"/>
      <c r="BD111" s="1008"/>
      <c r="BE111" s="1008"/>
      <c r="BF111" s="1008"/>
      <c r="BG111" s="1008"/>
      <c r="BH111" s="1008"/>
      <c r="BI111" s="1008"/>
      <c r="BJ111" s="1008"/>
      <c r="BK111" s="1008"/>
      <c r="BL111" s="1008"/>
      <c r="BM111" s="1008"/>
      <c r="BN111" s="1008"/>
      <c r="BO111" s="1008"/>
      <c r="BP111" s="1009"/>
      <c r="BQ111" s="977" t="s">
        <v>435</v>
      </c>
      <c r="BR111" s="978"/>
      <c r="BS111" s="978"/>
      <c r="BT111" s="978"/>
      <c r="BU111" s="978"/>
      <c r="BV111" s="978" t="s">
        <v>435</v>
      </c>
      <c r="BW111" s="978"/>
      <c r="BX111" s="978"/>
      <c r="BY111" s="978"/>
      <c r="BZ111" s="978"/>
      <c r="CA111" s="978" t="s">
        <v>435</v>
      </c>
      <c r="CB111" s="978"/>
      <c r="CC111" s="978"/>
      <c r="CD111" s="978"/>
      <c r="CE111" s="978"/>
      <c r="CF111" s="972" t="s">
        <v>435</v>
      </c>
      <c r="CG111" s="973"/>
      <c r="CH111" s="973"/>
      <c r="CI111" s="973"/>
      <c r="CJ111" s="973"/>
      <c r="CK111" s="1003"/>
      <c r="CL111" s="1004"/>
      <c r="CM111" s="974" t="s">
        <v>438</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435</v>
      </c>
      <c r="DH111" s="978"/>
      <c r="DI111" s="978"/>
      <c r="DJ111" s="978"/>
      <c r="DK111" s="978"/>
      <c r="DL111" s="978" t="s">
        <v>139</v>
      </c>
      <c r="DM111" s="978"/>
      <c r="DN111" s="978"/>
      <c r="DO111" s="978"/>
      <c r="DP111" s="978"/>
      <c r="DQ111" s="978" t="s">
        <v>435</v>
      </c>
      <c r="DR111" s="978"/>
      <c r="DS111" s="978"/>
      <c r="DT111" s="978"/>
      <c r="DU111" s="978"/>
      <c r="DV111" s="979" t="s">
        <v>139</v>
      </c>
      <c r="DW111" s="979"/>
      <c r="DX111" s="979"/>
      <c r="DY111" s="979"/>
      <c r="DZ111" s="980"/>
    </row>
    <row r="112" spans="1:131" s="248" customFormat="1" ht="26.25" customHeight="1">
      <c r="A112" s="1010" t="s">
        <v>439</v>
      </c>
      <c r="B112" s="1011"/>
      <c r="C112" s="1008" t="s">
        <v>440</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435</v>
      </c>
      <c r="AB112" s="1017"/>
      <c r="AC112" s="1017"/>
      <c r="AD112" s="1017"/>
      <c r="AE112" s="1018"/>
      <c r="AF112" s="1019" t="s">
        <v>139</v>
      </c>
      <c r="AG112" s="1017"/>
      <c r="AH112" s="1017"/>
      <c r="AI112" s="1017"/>
      <c r="AJ112" s="1018"/>
      <c r="AK112" s="1019" t="s">
        <v>435</v>
      </c>
      <c r="AL112" s="1017"/>
      <c r="AM112" s="1017"/>
      <c r="AN112" s="1017"/>
      <c r="AO112" s="1018"/>
      <c r="AP112" s="1020" t="s">
        <v>139</v>
      </c>
      <c r="AQ112" s="1021"/>
      <c r="AR112" s="1021"/>
      <c r="AS112" s="1021"/>
      <c r="AT112" s="1022"/>
      <c r="AU112" s="958"/>
      <c r="AV112" s="959"/>
      <c r="AW112" s="959"/>
      <c r="AX112" s="959"/>
      <c r="AY112" s="959"/>
      <c r="AZ112" s="1007" t="s">
        <v>441</v>
      </c>
      <c r="BA112" s="1008"/>
      <c r="BB112" s="1008"/>
      <c r="BC112" s="1008"/>
      <c r="BD112" s="1008"/>
      <c r="BE112" s="1008"/>
      <c r="BF112" s="1008"/>
      <c r="BG112" s="1008"/>
      <c r="BH112" s="1008"/>
      <c r="BI112" s="1008"/>
      <c r="BJ112" s="1008"/>
      <c r="BK112" s="1008"/>
      <c r="BL112" s="1008"/>
      <c r="BM112" s="1008"/>
      <c r="BN112" s="1008"/>
      <c r="BO112" s="1008"/>
      <c r="BP112" s="1009"/>
      <c r="BQ112" s="977">
        <v>245988</v>
      </c>
      <c r="BR112" s="978"/>
      <c r="BS112" s="978"/>
      <c r="BT112" s="978"/>
      <c r="BU112" s="978"/>
      <c r="BV112" s="978">
        <v>277900</v>
      </c>
      <c r="BW112" s="978"/>
      <c r="BX112" s="978"/>
      <c r="BY112" s="978"/>
      <c r="BZ112" s="978"/>
      <c r="CA112" s="978">
        <v>311481</v>
      </c>
      <c r="CB112" s="978"/>
      <c r="CC112" s="978"/>
      <c r="CD112" s="978"/>
      <c r="CE112" s="978"/>
      <c r="CF112" s="972">
        <v>47.5</v>
      </c>
      <c r="CG112" s="973"/>
      <c r="CH112" s="973"/>
      <c r="CI112" s="973"/>
      <c r="CJ112" s="973"/>
      <c r="CK112" s="1003"/>
      <c r="CL112" s="1004"/>
      <c r="CM112" s="974" t="s">
        <v>442</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435</v>
      </c>
      <c r="DH112" s="978"/>
      <c r="DI112" s="978"/>
      <c r="DJ112" s="978"/>
      <c r="DK112" s="978"/>
      <c r="DL112" s="978" t="s">
        <v>139</v>
      </c>
      <c r="DM112" s="978"/>
      <c r="DN112" s="978"/>
      <c r="DO112" s="978"/>
      <c r="DP112" s="978"/>
      <c r="DQ112" s="978" t="s">
        <v>139</v>
      </c>
      <c r="DR112" s="978"/>
      <c r="DS112" s="978"/>
      <c r="DT112" s="978"/>
      <c r="DU112" s="978"/>
      <c r="DV112" s="979" t="s">
        <v>139</v>
      </c>
      <c r="DW112" s="979"/>
      <c r="DX112" s="979"/>
      <c r="DY112" s="979"/>
      <c r="DZ112" s="980"/>
    </row>
    <row r="113" spans="1:130" s="248" customFormat="1" ht="26.25" customHeight="1">
      <c r="A113" s="1012"/>
      <c r="B113" s="1013"/>
      <c r="C113" s="1008" t="s">
        <v>443</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11753</v>
      </c>
      <c r="AB113" s="992"/>
      <c r="AC113" s="992"/>
      <c r="AD113" s="992"/>
      <c r="AE113" s="993"/>
      <c r="AF113" s="994">
        <v>11998</v>
      </c>
      <c r="AG113" s="992"/>
      <c r="AH113" s="992"/>
      <c r="AI113" s="992"/>
      <c r="AJ113" s="993"/>
      <c r="AK113" s="994">
        <v>20961</v>
      </c>
      <c r="AL113" s="992"/>
      <c r="AM113" s="992"/>
      <c r="AN113" s="992"/>
      <c r="AO113" s="993"/>
      <c r="AP113" s="995">
        <v>3.2</v>
      </c>
      <c r="AQ113" s="996"/>
      <c r="AR113" s="996"/>
      <c r="AS113" s="996"/>
      <c r="AT113" s="997"/>
      <c r="AU113" s="958"/>
      <c r="AV113" s="959"/>
      <c r="AW113" s="959"/>
      <c r="AX113" s="959"/>
      <c r="AY113" s="959"/>
      <c r="AZ113" s="1007" t="s">
        <v>444</v>
      </c>
      <c r="BA113" s="1008"/>
      <c r="BB113" s="1008"/>
      <c r="BC113" s="1008"/>
      <c r="BD113" s="1008"/>
      <c r="BE113" s="1008"/>
      <c r="BF113" s="1008"/>
      <c r="BG113" s="1008"/>
      <c r="BH113" s="1008"/>
      <c r="BI113" s="1008"/>
      <c r="BJ113" s="1008"/>
      <c r="BK113" s="1008"/>
      <c r="BL113" s="1008"/>
      <c r="BM113" s="1008"/>
      <c r="BN113" s="1008"/>
      <c r="BO113" s="1008"/>
      <c r="BP113" s="1009"/>
      <c r="BQ113" s="977">
        <v>226476</v>
      </c>
      <c r="BR113" s="978"/>
      <c r="BS113" s="978"/>
      <c r="BT113" s="978"/>
      <c r="BU113" s="978"/>
      <c r="BV113" s="978">
        <v>178427</v>
      </c>
      <c r="BW113" s="978"/>
      <c r="BX113" s="978"/>
      <c r="BY113" s="978"/>
      <c r="BZ113" s="978"/>
      <c r="CA113" s="978">
        <v>156036</v>
      </c>
      <c r="CB113" s="978"/>
      <c r="CC113" s="978"/>
      <c r="CD113" s="978"/>
      <c r="CE113" s="978"/>
      <c r="CF113" s="972">
        <v>23.8</v>
      </c>
      <c r="CG113" s="973"/>
      <c r="CH113" s="973"/>
      <c r="CI113" s="973"/>
      <c r="CJ113" s="973"/>
      <c r="CK113" s="1003"/>
      <c r="CL113" s="1004"/>
      <c r="CM113" s="974" t="s">
        <v>445</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139</v>
      </c>
      <c r="DH113" s="1017"/>
      <c r="DI113" s="1017"/>
      <c r="DJ113" s="1017"/>
      <c r="DK113" s="1018"/>
      <c r="DL113" s="1019" t="s">
        <v>435</v>
      </c>
      <c r="DM113" s="1017"/>
      <c r="DN113" s="1017"/>
      <c r="DO113" s="1017"/>
      <c r="DP113" s="1018"/>
      <c r="DQ113" s="1019" t="s">
        <v>435</v>
      </c>
      <c r="DR113" s="1017"/>
      <c r="DS113" s="1017"/>
      <c r="DT113" s="1017"/>
      <c r="DU113" s="1018"/>
      <c r="DV113" s="1020" t="s">
        <v>139</v>
      </c>
      <c r="DW113" s="1021"/>
      <c r="DX113" s="1021"/>
      <c r="DY113" s="1021"/>
      <c r="DZ113" s="1022"/>
    </row>
    <row r="114" spans="1:130" s="248" customFormat="1" ht="26.25" customHeight="1">
      <c r="A114" s="1012"/>
      <c r="B114" s="1013"/>
      <c r="C114" s="1008" t="s">
        <v>446</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23216</v>
      </c>
      <c r="AB114" s="1017"/>
      <c r="AC114" s="1017"/>
      <c r="AD114" s="1017"/>
      <c r="AE114" s="1018"/>
      <c r="AF114" s="1019">
        <v>21147</v>
      </c>
      <c r="AG114" s="1017"/>
      <c r="AH114" s="1017"/>
      <c r="AI114" s="1017"/>
      <c r="AJ114" s="1018"/>
      <c r="AK114" s="1019">
        <v>25846</v>
      </c>
      <c r="AL114" s="1017"/>
      <c r="AM114" s="1017"/>
      <c r="AN114" s="1017"/>
      <c r="AO114" s="1018"/>
      <c r="AP114" s="1020">
        <v>3.9</v>
      </c>
      <c r="AQ114" s="1021"/>
      <c r="AR114" s="1021"/>
      <c r="AS114" s="1021"/>
      <c r="AT114" s="1022"/>
      <c r="AU114" s="958"/>
      <c r="AV114" s="959"/>
      <c r="AW114" s="959"/>
      <c r="AX114" s="959"/>
      <c r="AY114" s="959"/>
      <c r="AZ114" s="1007" t="s">
        <v>447</v>
      </c>
      <c r="BA114" s="1008"/>
      <c r="BB114" s="1008"/>
      <c r="BC114" s="1008"/>
      <c r="BD114" s="1008"/>
      <c r="BE114" s="1008"/>
      <c r="BF114" s="1008"/>
      <c r="BG114" s="1008"/>
      <c r="BH114" s="1008"/>
      <c r="BI114" s="1008"/>
      <c r="BJ114" s="1008"/>
      <c r="BK114" s="1008"/>
      <c r="BL114" s="1008"/>
      <c r="BM114" s="1008"/>
      <c r="BN114" s="1008"/>
      <c r="BO114" s="1008"/>
      <c r="BP114" s="1009"/>
      <c r="BQ114" s="977">
        <v>307858</v>
      </c>
      <c r="BR114" s="978"/>
      <c r="BS114" s="978"/>
      <c r="BT114" s="978"/>
      <c r="BU114" s="978"/>
      <c r="BV114" s="978">
        <v>350347</v>
      </c>
      <c r="BW114" s="978"/>
      <c r="BX114" s="978"/>
      <c r="BY114" s="978"/>
      <c r="BZ114" s="978"/>
      <c r="CA114" s="978">
        <v>328216</v>
      </c>
      <c r="CB114" s="978"/>
      <c r="CC114" s="978"/>
      <c r="CD114" s="978"/>
      <c r="CE114" s="978"/>
      <c r="CF114" s="972">
        <v>50</v>
      </c>
      <c r="CG114" s="973"/>
      <c r="CH114" s="973"/>
      <c r="CI114" s="973"/>
      <c r="CJ114" s="973"/>
      <c r="CK114" s="1003"/>
      <c r="CL114" s="1004"/>
      <c r="CM114" s="974" t="s">
        <v>448</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435</v>
      </c>
      <c r="DH114" s="1017"/>
      <c r="DI114" s="1017"/>
      <c r="DJ114" s="1017"/>
      <c r="DK114" s="1018"/>
      <c r="DL114" s="1019" t="s">
        <v>139</v>
      </c>
      <c r="DM114" s="1017"/>
      <c r="DN114" s="1017"/>
      <c r="DO114" s="1017"/>
      <c r="DP114" s="1018"/>
      <c r="DQ114" s="1019" t="s">
        <v>139</v>
      </c>
      <c r="DR114" s="1017"/>
      <c r="DS114" s="1017"/>
      <c r="DT114" s="1017"/>
      <c r="DU114" s="1018"/>
      <c r="DV114" s="1020" t="s">
        <v>139</v>
      </c>
      <c r="DW114" s="1021"/>
      <c r="DX114" s="1021"/>
      <c r="DY114" s="1021"/>
      <c r="DZ114" s="1022"/>
    </row>
    <row r="115" spans="1:130" s="248" customFormat="1" ht="26.25" customHeight="1">
      <c r="A115" s="1012"/>
      <c r="B115" s="1013"/>
      <c r="C115" s="1008" t="s">
        <v>449</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t="s">
        <v>139</v>
      </c>
      <c r="AB115" s="992"/>
      <c r="AC115" s="992"/>
      <c r="AD115" s="992"/>
      <c r="AE115" s="993"/>
      <c r="AF115" s="994" t="s">
        <v>139</v>
      </c>
      <c r="AG115" s="992"/>
      <c r="AH115" s="992"/>
      <c r="AI115" s="992"/>
      <c r="AJ115" s="993"/>
      <c r="AK115" s="994" t="s">
        <v>435</v>
      </c>
      <c r="AL115" s="992"/>
      <c r="AM115" s="992"/>
      <c r="AN115" s="992"/>
      <c r="AO115" s="993"/>
      <c r="AP115" s="995" t="s">
        <v>139</v>
      </c>
      <c r="AQ115" s="996"/>
      <c r="AR115" s="996"/>
      <c r="AS115" s="996"/>
      <c r="AT115" s="997"/>
      <c r="AU115" s="958"/>
      <c r="AV115" s="959"/>
      <c r="AW115" s="959"/>
      <c r="AX115" s="959"/>
      <c r="AY115" s="959"/>
      <c r="AZ115" s="1007" t="s">
        <v>450</v>
      </c>
      <c r="BA115" s="1008"/>
      <c r="BB115" s="1008"/>
      <c r="BC115" s="1008"/>
      <c r="BD115" s="1008"/>
      <c r="BE115" s="1008"/>
      <c r="BF115" s="1008"/>
      <c r="BG115" s="1008"/>
      <c r="BH115" s="1008"/>
      <c r="BI115" s="1008"/>
      <c r="BJ115" s="1008"/>
      <c r="BK115" s="1008"/>
      <c r="BL115" s="1008"/>
      <c r="BM115" s="1008"/>
      <c r="BN115" s="1008"/>
      <c r="BO115" s="1008"/>
      <c r="BP115" s="1009"/>
      <c r="BQ115" s="977" t="s">
        <v>139</v>
      </c>
      <c r="BR115" s="978"/>
      <c r="BS115" s="978"/>
      <c r="BT115" s="978"/>
      <c r="BU115" s="978"/>
      <c r="BV115" s="978" t="s">
        <v>139</v>
      </c>
      <c r="BW115" s="978"/>
      <c r="BX115" s="978"/>
      <c r="BY115" s="978"/>
      <c r="BZ115" s="978"/>
      <c r="CA115" s="978" t="s">
        <v>139</v>
      </c>
      <c r="CB115" s="978"/>
      <c r="CC115" s="978"/>
      <c r="CD115" s="978"/>
      <c r="CE115" s="978"/>
      <c r="CF115" s="972" t="s">
        <v>139</v>
      </c>
      <c r="CG115" s="973"/>
      <c r="CH115" s="973"/>
      <c r="CI115" s="973"/>
      <c r="CJ115" s="973"/>
      <c r="CK115" s="1003"/>
      <c r="CL115" s="1004"/>
      <c r="CM115" s="1007" t="s">
        <v>451</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139</v>
      </c>
      <c r="DH115" s="1017"/>
      <c r="DI115" s="1017"/>
      <c r="DJ115" s="1017"/>
      <c r="DK115" s="1018"/>
      <c r="DL115" s="1019" t="s">
        <v>139</v>
      </c>
      <c r="DM115" s="1017"/>
      <c r="DN115" s="1017"/>
      <c r="DO115" s="1017"/>
      <c r="DP115" s="1018"/>
      <c r="DQ115" s="1019" t="s">
        <v>139</v>
      </c>
      <c r="DR115" s="1017"/>
      <c r="DS115" s="1017"/>
      <c r="DT115" s="1017"/>
      <c r="DU115" s="1018"/>
      <c r="DV115" s="1020" t="s">
        <v>139</v>
      </c>
      <c r="DW115" s="1021"/>
      <c r="DX115" s="1021"/>
      <c r="DY115" s="1021"/>
      <c r="DZ115" s="1022"/>
    </row>
    <row r="116" spans="1:130" s="248" customFormat="1" ht="26.25" customHeight="1">
      <c r="A116" s="1014"/>
      <c r="B116" s="1015"/>
      <c r="C116" s="1023" t="s">
        <v>452</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v>8</v>
      </c>
      <c r="AB116" s="1017"/>
      <c r="AC116" s="1017"/>
      <c r="AD116" s="1017"/>
      <c r="AE116" s="1018"/>
      <c r="AF116" s="1019">
        <v>3</v>
      </c>
      <c r="AG116" s="1017"/>
      <c r="AH116" s="1017"/>
      <c r="AI116" s="1017"/>
      <c r="AJ116" s="1018"/>
      <c r="AK116" s="1019">
        <v>9</v>
      </c>
      <c r="AL116" s="1017"/>
      <c r="AM116" s="1017"/>
      <c r="AN116" s="1017"/>
      <c r="AO116" s="1018"/>
      <c r="AP116" s="1020">
        <v>0</v>
      </c>
      <c r="AQ116" s="1021"/>
      <c r="AR116" s="1021"/>
      <c r="AS116" s="1021"/>
      <c r="AT116" s="1022"/>
      <c r="AU116" s="958"/>
      <c r="AV116" s="959"/>
      <c r="AW116" s="959"/>
      <c r="AX116" s="959"/>
      <c r="AY116" s="959"/>
      <c r="AZ116" s="1025" t="s">
        <v>453</v>
      </c>
      <c r="BA116" s="1026"/>
      <c r="BB116" s="1026"/>
      <c r="BC116" s="1026"/>
      <c r="BD116" s="1026"/>
      <c r="BE116" s="1026"/>
      <c r="BF116" s="1026"/>
      <c r="BG116" s="1026"/>
      <c r="BH116" s="1026"/>
      <c r="BI116" s="1026"/>
      <c r="BJ116" s="1026"/>
      <c r="BK116" s="1026"/>
      <c r="BL116" s="1026"/>
      <c r="BM116" s="1026"/>
      <c r="BN116" s="1026"/>
      <c r="BO116" s="1026"/>
      <c r="BP116" s="1027"/>
      <c r="BQ116" s="977" t="s">
        <v>435</v>
      </c>
      <c r="BR116" s="978"/>
      <c r="BS116" s="978"/>
      <c r="BT116" s="978"/>
      <c r="BU116" s="978"/>
      <c r="BV116" s="978" t="s">
        <v>139</v>
      </c>
      <c r="BW116" s="978"/>
      <c r="BX116" s="978"/>
      <c r="BY116" s="978"/>
      <c r="BZ116" s="978"/>
      <c r="CA116" s="978" t="s">
        <v>139</v>
      </c>
      <c r="CB116" s="978"/>
      <c r="CC116" s="978"/>
      <c r="CD116" s="978"/>
      <c r="CE116" s="978"/>
      <c r="CF116" s="972" t="s">
        <v>139</v>
      </c>
      <c r="CG116" s="973"/>
      <c r="CH116" s="973"/>
      <c r="CI116" s="973"/>
      <c r="CJ116" s="973"/>
      <c r="CK116" s="1003"/>
      <c r="CL116" s="1004"/>
      <c r="CM116" s="974" t="s">
        <v>454</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139</v>
      </c>
      <c r="DH116" s="1017"/>
      <c r="DI116" s="1017"/>
      <c r="DJ116" s="1017"/>
      <c r="DK116" s="1018"/>
      <c r="DL116" s="1019" t="s">
        <v>139</v>
      </c>
      <c r="DM116" s="1017"/>
      <c r="DN116" s="1017"/>
      <c r="DO116" s="1017"/>
      <c r="DP116" s="1018"/>
      <c r="DQ116" s="1019" t="s">
        <v>139</v>
      </c>
      <c r="DR116" s="1017"/>
      <c r="DS116" s="1017"/>
      <c r="DT116" s="1017"/>
      <c r="DU116" s="1018"/>
      <c r="DV116" s="1020" t="s">
        <v>139</v>
      </c>
      <c r="DW116" s="1021"/>
      <c r="DX116" s="1021"/>
      <c r="DY116" s="1021"/>
      <c r="DZ116" s="1022"/>
    </row>
    <row r="117" spans="1:130" s="248" customFormat="1" ht="26.25" customHeight="1">
      <c r="A117" s="962" t="s">
        <v>187</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455</v>
      </c>
      <c r="Z117" s="944"/>
      <c r="AA117" s="1034">
        <v>141446</v>
      </c>
      <c r="AB117" s="1035"/>
      <c r="AC117" s="1035"/>
      <c r="AD117" s="1035"/>
      <c r="AE117" s="1036"/>
      <c r="AF117" s="1037">
        <v>149081</v>
      </c>
      <c r="AG117" s="1035"/>
      <c r="AH117" s="1035"/>
      <c r="AI117" s="1035"/>
      <c r="AJ117" s="1036"/>
      <c r="AK117" s="1037">
        <v>169689</v>
      </c>
      <c r="AL117" s="1035"/>
      <c r="AM117" s="1035"/>
      <c r="AN117" s="1035"/>
      <c r="AO117" s="1036"/>
      <c r="AP117" s="1038"/>
      <c r="AQ117" s="1039"/>
      <c r="AR117" s="1039"/>
      <c r="AS117" s="1039"/>
      <c r="AT117" s="1040"/>
      <c r="AU117" s="958"/>
      <c r="AV117" s="959"/>
      <c r="AW117" s="959"/>
      <c r="AX117" s="959"/>
      <c r="AY117" s="959"/>
      <c r="AZ117" s="1025" t="s">
        <v>456</v>
      </c>
      <c r="BA117" s="1026"/>
      <c r="BB117" s="1026"/>
      <c r="BC117" s="1026"/>
      <c r="BD117" s="1026"/>
      <c r="BE117" s="1026"/>
      <c r="BF117" s="1026"/>
      <c r="BG117" s="1026"/>
      <c r="BH117" s="1026"/>
      <c r="BI117" s="1026"/>
      <c r="BJ117" s="1026"/>
      <c r="BK117" s="1026"/>
      <c r="BL117" s="1026"/>
      <c r="BM117" s="1026"/>
      <c r="BN117" s="1026"/>
      <c r="BO117" s="1026"/>
      <c r="BP117" s="1027"/>
      <c r="BQ117" s="977" t="s">
        <v>139</v>
      </c>
      <c r="BR117" s="978"/>
      <c r="BS117" s="978"/>
      <c r="BT117" s="978"/>
      <c r="BU117" s="978"/>
      <c r="BV117" s="978" t="s">
        <v>139</v>
      </c>
      <c r="BW117" s="978"/>
      <c r="BX117" s="978"/>
      <c r="BY117" s="978"/>
      <c r="BZ117" s="978"/>
      <c r="CA117" s="978" t="s">
        <v>139</v>
      </c>
      <c r="CB117" s="978"/>
      <c r="CC117" s="978"/>
      <c r="CD117" s="978"/>
      <c r="CE117" s="978"/>
      <c r="CF117" s="972" t="s">
        <v>139</v>
      </c>
      <c r="CG117" s="973"/>
      <c r="CH117" s="973"/>
      <c r="CI117" s="973"/>
      <c r="CJ117" s="973"/>
      <c r="CK117" s="1003"/>
      <c r="CL117" s="1004"/>
      <c r="CM117" s="974" t="s">
        <v>457</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139</v>
      </c>
      <c r="DH117" s="1017"/>
      <c r="DI117" s="1017"/>
      <c r="DJ117" s="1017"/>
      <c r="DK117" s="1018"/>
      <c r="DL117" s="1019" t="s">
        <v>139</v>
      </c>
      <c r="DM117" s="1017"/>
      <c r="DN117" s="1017"/>
      <c r="DO117" s="1017"/>
      <c r="DP117" s="1018"/>
      <c r="DQ117" s="1019" t="s">
        <v>139</v>
      </c>
      <c r="DR117" s="1017"/>
      <c r="DS117" s="1017"/>
      <c r="DT117" s="1017"/>
      <c r="DU117" s="1018"/>
      <c r="DV117" s="1020" t="s">
        <v>139</v>
      </c>
      <c r="DW117" s="1021"/>
      <c r="DX117" s="1021"/>
      <c r="DY117" s="1021"/>
      <c r="DZ117" s="1022"/>
    </row>
    <row r="118" spans="1:130" s="248" customFormat="1" ht="26.25" customHeight="1">
      <c r="A118" s="962" t="s">
        <v>430</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427</v>
      </c>
      <c r="AB118" s="943"/>
      <c r="AC118" s="943"/>
      <c r="AD118" s="943"/>
      <c r="AE118" s="944"/>
      <c r="AF118" s="942" t="s">
        <v>428</v>
      </c>
      <c r="AG118" s="943"/>
      <c r="AH118" s="943"/>
      <c r="AI118" s="943"/>
      <c r="AJ118" s="944"/>
      <c r="AK118" s="942" t="s">
        <v>306</v>
      </c>
      <c r="AL118" s="943"/>
      <c r="AM118" s="943"/>
      <c r="AN118" s="943"/>
      <c r="AO118" s="944"/>
      <c r="AP118" s="1029" t="s">
        <v>429</v>
      </c>
      <c r="AQ118" s="1030"/>
      <c r="AR118" s="1030"/>
      <c r="AS118" s="1030"/>
      <c r="AT118" s="1031"/>
      <c r="AU118" s="958"/>
      <c r="AV118" s="959"/>
      <c r="AW118" s="959"/>
      <c r="AX118" s="959"/>
      <c r="AY118" s="959"/>
      <c r="AZ118" s="1032" t="s">
        <v>458</v>
      </c>
      <c r="BA118" s="1023"/>
      <c r="BB118" s="1023"/>
      <c r="BC118" s="1023"/>
      <c r="BD118" s="1023"/>
      <c r="BE118" s="1023"/>
      <c r="BF118" s="1023"/>
      <c r="BG118" s="1023"/>
      <c r="BH118" s="1023"/>
      <c r="BI118" s="1023"/>
      <c r="BJ118" s="1023"/>
      <c r="BK118" s="1023"/>
      <c r="BL118" s="1023"/>
      <c r="BM118" s="1023"/>
      <c r="BN118" s="1023"/>
      <c r="BO118" s="1023"/>
      <c r="BP118" s="1024"/>
      <c r="BQ118" s="1055" t="s">
        <v>435</v>
      </c>
      <c r="BR118" s="1056"/>
      <c r="BS118" s="1056"/>
      <c r="BT118" s="1056"/>
      <c r="BU118" s="1056"/>
      <c r="BV118" s="1056" t="s">
        <v>435</v>
      </c>
      <c r="BW118" s="1056"/>
      <c r="BX118" s="1056"/>
      <c r="BY118" s="1056"/>
      <c r="BZ118" s="1056"/>
      <c r="CA118" s="1056" t="s">
        <v>435</v>
      </c>
      <c r="CB118" s="1056"/>
      <c r="CC118" s="1056"/>
      <c r="CD118" s="1056"/>
      <c r="CE118" s="1056"/>
      <c r="CF118" s="972" t="s">
        <v>435</v>
      </c>
      <c r="CG118" s="973"/>
      <c r="CH118" s="973"/>
      <c r="CI118" s="973"/>
      <c r="CJ118" s="973"/>
      <c r="CK118" s="1003"/>
      <c r="CL118" s="1004"/>
      <c r="CM118" s="974" t="s">
        <v>459</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139</v>
      </c>
      <c r="DH118" s="1017"/>
      <c r="DI118" s="1017"/>
      <c r="DJ118" s="1017"/>
      <c r="DK118" s="1018"/>
      <c r="DL118" s="1019" t="s">
        <v>435</v>
      </c>
      <c r="DM118" s="1017"/>
      <c r="DN118" s="1017"/>
      <c r="DO118" s="1017"/>
      <c r="DP118" s="1018"/>
      <c r="DQ118" s="1019" t="s">
        <v>435</v>
      </c>
      <c r="DR118" s="1017"/>
      <c r="DS118" s="1017"/>
      <c r="DT118" s="1017"/>
      <c r="DU118" s="1018"/>
      <c r="DV118" s="1020" t="s">
        <v>435</v>
      </c>
      <c r="DW118" s="1021"/>
      <c r="DX118" s="1021"/>
      <c r="DY118" s="1021"/>
      <c r="DZ118" s="1022"/>
    </row>
    <row r="119" spans="1:130" s="248" customFormat="1" ht="26.25" customHeight="1">
      <c r="A119" s="1116" t="s">
        <v>433</v>
      </c>
      <c r="B119" s="1002"/>
      <c r="C119" s="981" t="s">
        <v>434</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435</v>
      </c>
      <c r="AB119" s="950"/>
      <c r="AC119" s="950"/>
      <c r="AD119" s="950"/>
      <c r="AE119" s="951"/>
      <c r="AF119" s="952" t="s">
        <v>435</v>
      </c>
      <c r="AG119" s="950"/>
      <c r="AH119" s="950"/>
      <c r="AI119" s="950"/>
      <c r="AJ119" s="951"/>
      <c r="AK119" s="952" t="s">
        <v>435</v>
      </c>
      <c r="AL119" s="950"/>
      <c r="AM119" s="950"/>
      <c r="AN119" s="950"/>
      <c r="AO119" s="951"/>
      <c r="AP119" s="953" t="s">
        <v>435</v>
      </c>
      <c r="AQ119" s="954"/>
      <c r="AR119" s="954"/>
      <c r="AS119" s="954"/>
      <c r="AT119" s="955"/>
      <c r="AU119" s="960"/>
      <c r="AV119" s="961"/>
      <c r="AW119" s="961"/>
      <c r="AX119" s="961"/>
      <c r="AY119" s="961"/>
      <c r="AZ119" s="279" t="s">
        <v>187</v>
      </c>
      <c r="BA119" s="279"/>
      <c r="BB119" s="279"/>
      <c r="BC119" s="279"/>
      <c r="BD119" s="279"/>
      <c r="BE119" s="279"/>
      <c r="BF119" s="279"/>
      <c r="BG119" s="279"/>
      <c r="BH119" s="279"/>
      <c r="BI119" s="279"/>
      <c r="BJ119" s="279"/>
      <c r="BK119" s="279"/>
      <c r="BL119" s="279"/>
      <c r="BM119" s="279"/>
      <c r="BN119" s="279"/>
      <c r="BO119" s="1033" t="s">
        <v>460</v>
      </c>
      <c r="BP119" s="1064"/>
      <c r="BQ119" s="1055">
        <v>2075578</v>
      </c>
      <c r="BR119" s="1056"/>
      <c r="BS119" s="1056"/>
      <c r="BT119" s="1056"/>
      <c r="BU119" s="1056"/>
      <c r="BV119" s="1056">
        <v>2111930</v>
      </c>
      <c r="BW119" s="1056"/>
      <c r="BX119" s="1056"/>
      <c r="BY119" s="1056"/>
      <c r="BZ119" s="1056"/>
      <c r="CA119" s="1056">
        <v>2204454</v>
      </c>
      <c r="CB119" s="1056"/>
      <c r="CC119" s="1056"/>
      <c r="CD119" s="1056"/>
      <c r="CE119" s="1056"/>
      <c r="CF119" s="1057"/>
      <c r="CG119" s="1058"/>
      <c r="CH119" s="1058"/>
      <c r="CI119" s="1058"/>
      <c r="CJ119" s="1059"/>
      <c r="CK119" s="1005"/>
      <c r="CL119" s="1006"/>
      <c r="CM119" s="1060" t="s">
        <v>461</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435</v>
      </c>
      <c r="DH119" s="1042"/>
      <c r="DI119" s="1042"/>
      <c r="DJ119" s="1042"/>
      <c r="DK119" s="1043"/>
      <c r="DL119" s="1041" t="s">
        <v>435</v>
      </c>
      <c r="DM119" s="1042"/>
      <c r="DN119" s="1042"/>
      <c r="DO119" s="1042"/>
      <c r="DP119" s="1043"/>
      <c r="DQ119" s="1041" t="s">
        <v>435</v>
      </c>
      <c r="DR119" s="1042"/>
      <c r="DS119" s="1042"/>
      <c r="DT119" s="1042"/>
      <c r="DU119" s="1043"/>
      <c r="DV119" s="1044" t="s">
        <v>435</v>
      </c>
      <c r="DW119" s="1045"/>
      <c r="DX119" s="1045"/>
      <c r="DY119" s="1045"/>
      <c r="DZ119" s="1046"/>
    </row>
    <row r="120" spans="1:130" s="248" customFormat="1" ht="26.25" customHeight="1">
      <c r="A120" s="1117"/>
      <c r="B120" s="1004"/>
      <c r="C120" s="974" t="s">
        <v>438</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435</v>
      </c>
      <c r="AB120" s="1017"/>
      <c r="AC120" s="1017"/>
      <c r="AD120" s="1017"/>
      <c r="AE120" s="1018"/>
      <c r="AF120" s="1019" t="s">
        <v>435</v>
      </c>
      <c r="AG120" s="1017"/>
      <c r="AH120" s="1017"/>
      <c r="AI120" s="1017"/>
      <c r="AJ120" s="1018"/>
      <c r="AK120" s="1019" t="s">
        <v>435</v>
      </c>
      <c r="AL120" s="1017"/>
      <c r="AM120" s="1017"/>
      <c r="AN120" s="1017"/>
      <c r="AO120" s="1018"/>
      <c r="AP120" s="1020" t="s">
        <v>435</v>
      </c>
      <c r="AQ120" s="1021"/>
      <c r="AR120" s="1021"/>
      <c r="AS120" s="1021"/>
      <c r="AT120" s="1022"/>
      <c r="AU120" s="1047" t="s">
        <v>462</v>
      </c>
      <c r="AV120" s="1048"/>
      <c r="AW120" s="1048"/>
      <c r="AX120" s="1048"/>
      <c r="AY120" s="1049"/>
      <c r="AZ120" s="998" t="s">
        <v>463</v>
      </c>
      <c r="BA120" s="947"/>
      <c r="BB120" s="947"/>
      <c r="BC120" s="947"/>
      <c r="BD120" s="947"/>
      <c r="BE120" s="947"/>
      <c r="BF120" s="947"/>
      <c r="BG120" s="947"/>
      <c r="BH120" s="947"/>
      <c r="BI120" s="947"/>
      <c r="BJ120" s="947"/>
      <c r="BK120" s="947"/>
      <c r="BL120" s="947"/>
      <c r="BM120" s="947"/>
      <c r="BN120" s="947"/>
      <c r="BO120" s="947"/>
      <c r="BP120" s="948"/>
      <c r="BQ120" s="984">
        <v>943389</v>
      </c>
      <c r="BR120" s="985"/>
      <c r="BS120" s="985"/>
      <c r="BT120" s="985"/>
      <c r="BU120" s="985"/>
      <c r="BV120" s="985">
        <v>851808</v>
      </c>
      <c r="BW120" s="985"/>
      <c r="BX120" s="985"/>
      <c r="BY120" s="985"/>
      <c r="BZ120" s="985"/>
      <c r="CA120" s="985">
        <v>836494</v>
      </c>
      <c r="CB120" s="985"/>
      <c r="CC120" s="985"/>
      <c r="CD120" s="985"/>
      <c r="CE120" s="985"/>
      <c r="CF120" s="999">
        <v>127.5</v>
      </c>
      <c r="CG120" s="1000"/>
      <c r="CH120" s="1000"/>
      <c r="CI120" s="1000"/>
      <c r="CJ120" s="1000"/>
      <c r="CK120" s="1065" t="s">
        <v>464</v>
      </c>
      <c r="CL120" s="1066"/>
      <c r="CM120" s="1066"/>
      <c r="CN120" s="1066"/>
      <c r="CO120" s="1067"/>
      <c r="CP120" s="1073" t="s">
        <v>465</v>
      </c>
      <c r="CQ120" s="1074"/>
      <c r="CR120" s="1074"/>
      <c r="CS120" s="1074"/>
      <c r="CT120" s="1074"/>
      <c r="CU120" s="1074"/>
      <c r="CV120" s="1074"/>
      <c r="CW120" s="1074"/>
      <c r="CX120" s="1074"/>
      <c r="CY120" s="1074"/>
      <c r="CZ120" s="1074"/>
      <c r="DA120" s="1074"/>
      <c r="DB120" s="1074"/>
      <c r="DC120" s="1074"/>
      <c r="DD120" s="1074"/>
      <c r="DE120" s="1074"/>
      <c r="DF120" s="1075"/>
      <c r="DG120" s="984">
        <v>133941</v>
      </c>
      <c r="DH120" s="985"/>
      <c r="DI120" s="985"/>
      <c r="DJ120" s="985"/>
      <c r="DK120" s="985"/>
      <c r="DL120" s="985">
        <v>149984</v>
      </c>
      <c r="DM120" s="985"/>
      <c r="DN120" s="985"/>
      <c r="DO120" s="985"/>
      <c r="DP120" s="985"/>
      <c r="DQ120" s="985">
        <v>196370</v>
      </c>
      <c r="DR120" s="985"/>
      <c r="DS120" s="985"/>
      <c r="DT120" s="985"/>
      <c r="DU120" s="985"/>
      <c r="DV120" s="986">
        <v>29.9</v>
      </c>
      <c r="DW120" s="986"/>
      <c r="DX120" s="986"/>
      <c r="DY120" s="986"/>
      <c r="DZ120" s="987"/>
    </row>
    <row r="121" spans="1:130" s="248" customFormat="1" ht="26.25" customHeight="1">
      <c r="A121" s="1117"/>
      <c r="B121" s="1004"/>
      <c r="C121" s="1025" t="s">
        <v>466</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435</v>
      </c>
      <c r="AB121" s="1017"/>
      <c r="AC121" s="1017"/>
      <c r="AD121" s="1017"/>
      <c r="AE121" s="1018"/>
      <c r="AF121" s="1019" t="s">
        <v>435</v>
      </c>
      <c r="AG121" s="1017"/>
      <c r="AH121" s="1017"/>
      <c r="AI121" s="1017"/>
      <c r="AJ121" s="1018"/>
      <c r="AK121" s="1019" t="s">
        <v>435</v>
      </c>
      <c r="AL121" s="1017"/>
      <c r="AM121" s="1017"/>
      <c r="AN121" s="1017"/>
      <c r="AO121" s="1018"/>
      <c r="AP121" s="1020" t="s">
        <v>435</v>
      </c>
      <c r="AQ121" s="1021"/>
      <c r="AR121" s="1021"/>
      <c r="AS121" s="1021"/>
      <c r="AT121" s="1022"/>
      <c r="AU121" s="1050"/>
      <c r="AV121" s="1051"/>
      <c r="AW121" s="1051"/>
      <c r="AX121" s="1051"/>
      <c r="AY121" s="1052"/>
      <c r="AZ121" s="1007" t="s">
        <v>467</v>
      </c>
      <c r="BA121" s="1008"/>
      <c r="BB121" s="1008"/>
      <c r="BC121" s="1008"/>
      <c r="BD121" s="1008"/>
      <c r="BE121" s="1008"/>
      <c r="BF121" s="1008"/>
      <c r="BG121" s="1008"/>
      <c r="BH121" s="1008"/>
      <c r="BI121" s="1008"/>
      <c r="BJ121" s="1008"/>
      <c r="BK121" s="1008"/>
      <c r="BL121" s="1008"/>
      <c r="BM121" s="1008"/>
      <c r="BN121" s="1008"/>
      <c r="BO121" s="1008"/>
      <c r="BP121" s="1009"/>
      <c r="BQ121" s="977">
        <v>57477</v>
      </c>
      <c r="BR121" s="978"/>
      <c r="BS121" s="978"/>
      <c r="BT121" s="978"/>
      <c r="BU121" s="978"/>
      <c r="BV121" s="978">
        <v>53139</v>
      </c>
      <c r="BW121" s="978"/>
      <c r="BX121" s="978"/>
      <c r="BY121" s="978"/>
      <c r="BZ121" s="978"/>
      <c r="CA121" s="978">
        <v>49684</v>
      </c>
      <c r="CB121" s="978"/>
      <c r="CC121" s="978"/>
      <c r="CD121" s="978"/>
      <c r="CE121" s="978"/>
      <c r="CF121" s="972">
        <v>7.6</v>
      </c>
      <c r="CG121" s="973"/>
      <c r="CH121" s="973"/>
      <c r="CI121" s="973"/>
      <c r="CJ121" s="973"/>
      <c r="CK121" s="1068"/>
      <c r="CL121" s="1069"/>
      <c r="CM121" s="1069"/>
      <c r="CN121" s="1069"/>
      <c r="CO121" s="1070"/>
      <c r="CP121" s="1078" t="s">
        <v>468</v>
      </c>
      <c r="CQ121" s="1079"/>
      <c r="CR121" s="1079"/>
      <c r="CS121" s="1079"/>
      <c r="CT121" s="1079"/>
      <c r="CU121" s="1079"/>
      <c r="CV121" s="1079"/>
      <c r="CW121" s="1079"/>
      <c r="CX121" s="1079"/>
      <c r="CY121" s="1079"/>
      <c r="CZ121" s="1079"/>
      <c r="DA121" s="1079"/>
      <c r="DB121" s="1079"/>
      <c r="DC121" s="1079"/>
      <c r="DD121" s="1079"/>
      <c r="DE121" s="1079"/>
      <c r="DF121" s="1080"/>
      <c r="DG121" s="977">
        <v>99170</v>
      </c>
      <c r="DH121" s="978"/>
      <c r="DI121" s="978"/>
      <c r="DJ121" s="978"/>
      <c r="DK121" s="978"/>
      <c r="DL121" s="978">
        <v>95531</v>
      </c>
      <c r="DM121" s="978"/>
      <c r="DN121" s="978"/>
      <c r="DO121" s="978"/>
      <c r="DP121" s="978"/>
      <c r="DQ121" s="978">
        <v>83526</v>
      </c>
      <c r="DR121" s="978"/>
      <c r="DS121" s="978"/>
      <c r="DT121" s="978"/>
      <c r="DU121" s="978"/>
      <c r="DV121" s="979">
        <v>12.7</v>
      </c>
      <c r="DW121" s="979"/>
      <c r="DX121" s="979"/>
      <c r="DY121" s="979"/>
      <c r="DZ121" s="980"/>
    </row>
    <row r="122" spans="1:130" s="248" customFormat="1" ht="26.25" customHeight="1">
      <c r="A122" s="1117"/>
      <c r="B122" s="1004"/>
      <c r="C122" s="974" t="s">
        <v>448</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435</v>
      </c>
      <c r="AB122" s="1017"/>
      <c r="AC122" s="1017"/>
      <c r="AD122" s="1017"/>
      <c r="AE122" s="1018"/>
      <c r="AF122" s="1019" t="s">
        <v>435</v>
      </c>
      <c r="AG122" s="1017"/>
      <c r="AH122" s="1017"/>
      <c r="AI122" s="1017"/>
      <c r="AJ122" s="1018"/>
      <c r="AK122" s="1019" t="s">
        <v>435</v>
      </c>
      <c r="AL122" s="1017"/>
      <c r="AM122" s="1017"/>
      <c r="AN122" s="1017"/>
      <c r="AO122" s="1018"/>
      <c r="AP122" s="1020" t="s">
        <v>435</v>
      </c>
      <c r="AQ122" s="1021"/>
      <c r="AR122" s="1021"/>
      <c r="AS122" s="1021"/>
      <c r="AT122" s="1022"/>
      <c r="AU122" s="1050"/>
      <c r="AV122" s="1051"/>
      <c r="AW122" s="1051"/>
      <c r="AX122" s="1051"/>
      <c r="AY122" s="1052"/>
      <c r="AZ122" s="1032" t="s">
        <v>469</v>
      </c>
      <c r="BA122" s="1023"/>
      <c r="BB122" s="1023"/>
      <c r="BC122" s="1023"/>
      <c r="BD122" s="1023"/>
      <c r="BE122" s="1023"/>
      <c r="BF122" s="1023"/>
      <c r="BG122" s="1023"/>
      <c r="BH122" s="1023"/>
      <c r="BI122" s="1023"/>
      <c r="BJ122" s="1023"/>
      <c r="BK122" s="1023"/>
      <c r="BL122" s="1023"/>
      <c r="BM122" s="1023"/>
      <c r="BN122" s="1023"/>
      <c r="BO122" s="1023"/>
      <c r="BP122" s="1024"/>
      <c r="BQ122" s="1055">
        <v>1343765</v>
      </c>
      <c r="BR122" s="1056"/>
      <c r="BS122" s="1056"/>
      <c r="BT122" s="1056"/>
      <c r="BU122" s="1056"/>
      <c r="BV122" s="1056">
        <v>1356513</v>
      </c>
      <c r="BW122" s="1056"/>
      <c r="BX122" s="1056"/>
      <c r="BY122" s="1056"/>
      <c r="BZ122" s="1056"/>
      <c r="CA122" s="1056">
        <v>1353245</v>
      </c>
      <c r="CB122" s="1056"/>
      <c r="CC122" s="1056"/>
      <c r="CD122" s="1056"/>
      <c r="CE122" s="1056"/>
      <c r="CF122" s="1076">
        <v>206.3</v>
      </c>
      <c r="CG122" s="1077"/>
      <c r="CH122" s="1077"/>
      <c r="CI122" s="1077"/>
      <c r="CJ122" s="1077"/>
      <c r="CK122" s="1068"/>
      <c r="CL122" s="1069"/>
      <c r="CM122" s="1069"/>
      <c r="CN122" s="1069"/>
      <c r="CO122" s="1070"/>
      <c r="CP122" s="1078" t="s">
        <v>470</v>
      </c>
      <c r="CQ122" s="1079"/>
      <c r="CR122" s="1079"/>
      <c r="CS122" s="1079"/>
      <c r="CT122" s="1079"/>
      <c r="CU122" s="1079"/>
      <c r="CV122" s="1079"/>
      <c r="CW122" s="1079"/>
      <c r="CX122" s="1079"/>
      <c r="CY122" s="1079"/>
      <c r="CZ122" s="1079"/>
      <c r="DA122" s="1079"/>
      <c r="DB122" s="1079"/>
      <c r="DC122" s="1079"/>
      <c r="DD122" s="1079"/>
      <c r="DE122" s="1079"/>
      <c r="DF122" s="1080"/>
      <c r="DG122" s="977" t="s">
        <v>435</v>
      </c>
      <c r="DH122" s="978"/>
      <c r="DI122" s="978"/>
      <c r="DJ122" s="978"/>
      <c r="DK122" s="978"/>
      <c r="DL122" s="978">
        <v>32385</v>
      </c>
      <c r="DM122" s="978"/>
      <c r="DN122" s="978"/>
      <c r="DO122" s="978"/>
      <c r="DP122" s="978"/>
      <c r="DQ122" s="978">
        <v>31585</v>
      </c>
      <c r="DR122" s="978"/>
      <c r="DS122" s="978"/>
      <c r="DT122" s="978"/>
      <c r="DU122" s="978"/>
      <c r="DV122" s="979">
        <v>4.8</v>
      </c>
      <c r="DW122" s="979"/>
      <c r="DX122" s="979"/>
      <c r="DY122" s="979"/>
      <c r="DZ122" s="980"/>
    </row>
    <row r="123" spans="1:130" s="248" customFormat="1" ht="26.25" customHeight="1">
      <c r="A123" s="1117"/>
      <c r="B123" s="1004"/>
      <c r="C123" s="974" t="s">
        <v>454</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435</v>
      </c>
      <c r="AB123" s="1017"/>
      <c r="AC123" s="1017"/>
      <c r="AD123" s="1017"/>
      <c r="AE123" s="1018"/>
      <c r="AF123" s="1019" t="s">
        <v>435</v>
      </c>
      <c r="AG123" s="1017"/>
      <c r="AH123" s="1017"/>
      <c r="AI123" s="1017"/>
      <c r="AJ123" s="1018"/>
      <c r="AK123" s="1019" t="s">
        <v>435</v>
      </c>
      <c r="AL123" s="1017"/>
      <c r="AM123" s="1017"/>
      <c r="AN123" s="1017"/>
      <c r="AO123" s="1018"/>
      <c r="AP123" s="1020" t="s">
        <v>435</v>
      </c>
      <c r="AQ123" s="1021"/>
      <c r="AR123" s="1021"/>
      <c r="AS123" s="1021"/>
      <c r="AT123" s="1022"/>
      <c r="AU123" s="1053"/>
      <c r="AV123" s="1054"/>
      <c r="AW123" s="1054"/>
      <c r="AX123" s="1054"/>
      <c r="AY123" s="1054"/>
      <c r="AZ123" s="279" t="s">
        <v>187</v>
      </c>
      <c r="BA123" s="279"/>
      <c r="BB123" s="279"/>
      <c r="BC123" s="279"/>
      <c r="BD123" s="279"/>
      <c r="BE123" s="279"/>
      <c r="BF123" s="279"/>
      <c r="BG123" s="279"/>
      <c r="BH123" s="279"/>
      <c r="BI123" s="279"/>
      <c r="BJ123" s="279"/>
      <c r="BK123" s="279"/>
      <c r="BL123" s="279"/>
      <c r="BM123" s="279"/>
      <c r="BN123" s="279"/>
      <c r="BO123" s="1033" t="s">
        <v>471</v>
      </c>
      <c r="BP123" s="1064"/>
      <c r="BQ123" s="1123">
        <v>2344631</v>
      </c>
      <c r="BR123" s="1124"/>
      <c r="BS123" s="1124"/>
      <c r="BT123" s="1124"/>
      <c r="BU123" s="1124"/>
      <c r="BV123" s="1124">
        <v>2261460</v>
      </c>
      <c r="BW123" s="1124"/>
      <c r="BX123" s="1124"/>
      <c r="BY123" s="1124"/>
      <c r="BZ123" s="1124"/>
      <c r="CA123" s="1124">
        <v>2239423</v>
      </c>
      <c r="CB123" s="1124"/>
      <c r="CC123" s="1124"/>
      <c r="CD123" s="1124"/>
      <c r="CE123" s="1124"/>
      <c r="CF123" s="1057"/>
      <c r="CG123" s="1058"/>
      <c r="CH123" s="1058"/>
      <c r="CI123" s="1058"/>
      <c r="CJ123" s="1059"/>
      <c r="CK123" s="1068"/>
      <c r="CL123" s="1069"/>
      <c r="CM123" s="1069"/>
      <c r="CN123" s="1069"/>
      <c r="CO123" s="1070"/>
      <c r="CP123" s="1078"/>
      <c r="CQ123" s="1079"/>
      <c r="CR123" s="1079"/>
      <c r="CS123" s="1079"/>
      <c r="CT123" s="1079"/>
      <c r="CU123" s="1079"/>
      <c r="CV123" s="1079"/>
      <c r="CW123" s="1079"/>
      <c r="CX123" s="1079"/>
      <c r="CY123" s="1079"/>
      <c r="CZ123" s="1079"/>
      <c r="DA123" s="1079"/>
      <c r="DB123" s="1079"/>
      <c r="DC123" s="1079"/>
      <c r="DD123" s="1079"/>
      <c r="DE123" s="1079"/>
      <c r="DF123" s="1080"/>
      <c r="DG123" s="1016"/>
      <c r="DH123" s="1017"/>
      <c r="DI123" s="1017"/>
      <c r="DJ123" s="1017"/>
      <c r="DK123" s="1018"/>
      <c r="DL123" s="1019"/>
      <c r="DM123" s="1017"/>
      <c r="DN123" s="1017"/>
      <c r="DO123" s="1017"/>
      <c r="DP123" s="1018"/>
      <c r="DQ123" s="1019"/>
      <c r="DR123" s="1017"/>
      <c r="DS123" s="1017"/>
      <c r="DT123" s="1017"/>
      <c r="DU123" s="1018"/>
      <c r="DV123" s="1020"/>
      <c r="DW123" s="1021"/>
      <c r="DX123" s="1021"/>
      <c r="DY123" s="1021"/>
      <c r="DZ123" s="1022"/>
    </row>
    <row r="124" spans="1:130" s="248" customFormat="1" ht="26.25" customHeight="1" thickBot="1">
      <c r="A124" s="1117"/>
      <c r="B124" s="1004"/>
      <c r="C124" s="974" t="s">
        <v>457</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139</v>
      </c>
      <c r="AB124" s="1017"/>
      <c r="AC124" s="1017"/>
      <c r="AD124" s="1017"/>
      <c r="AE124" s="1018"/>
      <c r="AF124" s="1019" t="s">
        <v>435</v>
      </c>
      <c r="AG124" s="1017"/>
      <c r="AH124" s="1017"/>
      <c r="AI124" s="1017"/>
      <c r="AJ124" s="1018"/>
      <c r="AK124" s="1019" t="s">
        <v>435</v>
      </c>
      <c r="AL124" s="1017"/>
      <c r="AM124" s="1017"/>
      <c r="AN124" s="1017"/>
      <c r="AO124" s="1018"/>
      <c r="AP124" s="1020" t="s">
        <v>435</v>
      </c>
      <c r="AQ124" s="1021"/>
      <c r="AR124" s="1021"/>
      <c r="AS124" s="1021"/>
      <c r="AT124" s="1022"/>
      <c r="AU124" s="1119" t="s">
        <v>472</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t="s">
        <v>435</v>
      </c>
      <c r="BR124" s="1086"/>
      <c r="BS124" s="1086"/>
      <c r="BT124" s="1086"/>
      <c r="BU124" s="1086"/>
      <c r="BV124" s="1086" t="s">
        <v>435</v>
      </c>
      <c r="BW124" s="1086"/>
      <c r="BX124" s="1086"/>
      <c r="BY124" s="1086"/>
      <c r="BZ124" s="1086"/>
      <c r="CA124" s="1086" t="s">
        <v>435</v>
      </c>
      <c r="CB124" s="1086"/>
      <c r="CC124" s="1086"/>
      <c r="CD124" s="1086"/>
      <c r="CE124" s="1086"/>
      <c r="CF124" s="1087"/>
      <c r="CG124" s="1088"/>
      <c r="CH124" s="1088"/>
      <c r="CI124" s="1088"/>
      <c r="CJ124" s="1089"/>
      <c r="CK124" s="1071"/>
      <c r="CL124" s="1071"/>
      <c r="CM124" s="1071"/>
      <c r="CN124" s="1071"/>
      <c r="CO124" s="1072"/>
      <c r="CP124" s="1078" t="s">
        <v>473</v>
      </c>
      <c r="CQ124" s="1079"/>
      <c r="CR124" s="1079"/>
      <c r="CS124" s="1079"/>
      <c r="CT124" s="1079"/>
      <c r="CU124" s="1079"/>
      <c r="CV124" s="1079"/>
      <c r="CW124" s="1079"/>
      <c r="CX124" s="1079"/>
      <c r="CY124" s="1079"/>
      <c r="CZ124" s="1079"/>
      <c r="DA124" s="1079"/>
      <c r="DB124" s="1079"/>
      <c r="DC124" s="1079"/>
      <c r="DD124" s="1079"/>
      <c r="DE124" s="1079"/>
      <c r="DF124" s="1080"/>
      <c r="DG124" s="1063" t="s">
        <v>435</v>
      </c>
      <c r="DH124" s="1042"/>
      <c r="DI124" s="1042"/>
      <c r="DJ124" s="1042"/>
      <c r="DK124" s="1043"/>
      <c r="DL124" s="1041" t="s">
        <v>139</v>
      </c>
      <c r="DM124" s="1042"/>
      <c r="DN124" s="1042"/>
      <c r="DO124" s="1042"/>
      <c r="DP124" s="1043"/>
      <c r="DQ124" s="1041" t="s">
        <v>139</v>
      </c>
      <c r="DR124" s="1042"/>
      <c r="DS124" s="1042"/>
      <c r="DT124" s="1042"/>
      <c r="DU124" s="1043"/>
      <c r="DV124" s="1044" t="s">
        <v>139</v>
      </c>
      <c r="DW124" s="1045"/>
      <c r="DX124" s="1045"/>
      <c r="DY124" s="1045"/>
      <c r="DZ124" s="1046"/>
    </row>
    <row r="125" spans="1:130" s="248" customFormat="1" ht="26.25" customHeight="1">
      <c r="A125" s="1117"/>
      <c r="B125" s="1004"/>
      <c r="C125" s="974" t="s">
        <v>459</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435</v>
      </c>
      <c r="AB125" s="1017"/>
      <c r="AC125" s="1017"/>
      <c r="AD125" s="1017"/>
      <c r="AE125" s="1018"/>
      <c r="AF125" s="1019" t="s">
        <v>139</v>
      </c>
      <c r="AG125" s="1017"/>
      <c r="AH125" s="1017"/>
      <c r="AI125" s="1017"/>
      <c r="AJ125" s="1018"/>
      <c r="AK125" s="1019" t="s">
        <v>435</v>
      </c>
      <c r="AL125" s="1017"/>
      <c r="AM125" s="1017"/>
      <c r="AN125" s="1017"/>
      <c r="AO125" s="1018"/>
      <c r="AP125" s="1020" t="s">
        <v>139</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474</v>
      </c>
      <c r="CL125" s="1066"/>
      <c r="CM125" s="1066"/>
      <c r="CN125" s="1066"/>
      <c r="CO125" s="1067"/>
      <c r="CP125" s="998" t="s">
        <v>475</v>
      </c>
      <c r="CQ125" s="947"/>
      <c r="CR125" s="947"/>
      <c r="CS125" s="947"/>
      <c r="CT125" s="947"/>
      <c r="CU125" s="947"/>
      <c r="CV125" s="947"/>
      <c r="CW125" s="947"/>
      <c r="CX125" s="947"/>
      <c r="CY125" s="947"/>
      <c r="CZ125" s="947"/>
      <c r="DA125" s="947"/>
      <c r="DB125" s="947"/>
      <c r="DC125" s="947"/>
      <c r="DD125" s="947"/>
      <c r="DE125" s="947"/>
      <c r="DF125" s="948"/>
      <c r="DG125" s="984" t="s">
        <v>139</v>
      </c>
      <c r="DH125" s="985"/>
      <c r="DI125" s="985"/>
      <c r="DJ125" s="985"/>
      <c r="DK125" s="985"/>
      <c r="DL125" s="985" t="s">
        <v>435</v>
      </c>
      <c r="DM125" s="985"/>
      <c r="DN125" s="985"/>
      <c r="DO125" s="985"/>
      <c r="DP125" s="985"/>
      <c r="DQ125" s="985" t="s">
        <v>139</v>
      </c>
      <c r="DR125" s="985"/>
      <c r="DS125" s="985"/>
      <c r="DT125" s="985"/>
      <c r="DU125" s="985"/>
      <c r="DV125" s="986" t="s">
        <v>435</v>
      </c>
      <c r="DW125" s="986"/>
      <c r="DX125" s="986"/>
      <c r="DY125" s="986"/>
      <c r="DZ125" s="987"/>
    </row>
    <row r="126" spans="1:130" s="248" customFormat="1" ht="26.25" customHeight="1" thickBot="1">
      <c r="A126" s="1117"/>
      <c r="B126" s="1004"/>
      <c r="C126" s="974" t="s">
        <v>461</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139</v>
      </c>
      <c r="AB126" s="1017"/>
      <c r="AC126" s="1017"/>
      <c r="AD126" s="1017"/>
      <c r="AE126" s="1018"/>
      <c r="AF126" s="1019" t="s">
        <v>435</v>
      </c>
      <c r="AG126" s="1017"/>
      <c r="AH126" s="1017"/>
      <c r="AI126" s="1017"/>
      <c r="AJ126" s="1018"/>
      <c r="AK126" s="1019" t="s">
        <v>139</v>
      </c>
      <c r="AL126" s="1017"/>
      <c r="AM126" s="1017"/>
      <c r="AN126" s="1017"/>
      <c r="AO126" s="1018"/>
      <c r="AP126" s="1020" t="s">
        <v>139</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476</v>
      </c>
      <c r="CQ126" s="1008"/>
      <c r="CR126" s="1008"/>
      <c r="CS126" s="1008"/>
      <c r="CT126" s="1008"/>
      <c r="CU126" s="1008"/>
      <c r="CV126" s="1008"/>
      <c r="CW126" s="1008"/>
      <c r="CX126" s="1008"/>
      <c r="CY126" s="1008"/>
      <c r="CZ126" s="1008"/>
      <c r="DA126" s="1008"/>
      <c r="DB126" s="1008"/>
      <c r="DC126" s="1008"/>
      <c r="DD126" s="1008"/>
      <c r="DE126" s="1008"/>
      <c r="DF126" s="1009"/>
      <c r="DG126" s="977" t="s">
        <v>435</v>
      </c>
      <c r="DH126" s="978"/>
      <c r="DI126" s="978"/>
      <c r="DJ126" s="978"/>
      <c r="DK126" s="978"/>
      <c r="DL126" s="978" t="s">
        <v>435</v>
      </c>
      <c r="DM126" s="978"/>
      <c r="DN126" s="978"/>
      <c r="DO126" s="978"/>
      <c r="DP126" s="978"/>
      <c r="DQ126" s="978" t="s">
        <v>139</v>
      </c>
      <c r="DR126" s="978"/>
      <c r="DS126" s="978"/>
      <c r="DT126" s="978"/>
      <c r="DU126" s="978"/>
      <c r="DV126" s="979" t="s">
        <v>139</v>
      </c>
      <c r="DW126" s="979"/>
      <c r="DX126" s="979"/>
      <c r="DY126" s="979"/>
      <c r="DZ126" s="980"/>
    </row>
    <row r="127" spans="1:130" s="248" customFormat="1" ht="26.25" customHeight="1">
      <c r="A127" s="1118"/>
      <c r="B127" s="1006"/>
      <c r="C127" s="1060" t="s">
        <v>477</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435</v>
      </c>
      <c r="AB127" s="1017"/>
      <c r="AC127" s="1017"/>
      <c r="AD127" s="1017"/>
      <c r="AE127" s="1018"/>
      <c r="AF127" s="1019" t="s">
        <v>435</v>
      </c>
      <c r="AG127" s="1017"/>
      <c r="AH127" s="1017"/>
      <c r="AI127" s="1017"/>
      <c r="AJ127" s="1018"/>
      <c r="AK127" s="1019" t="s">
        <v>435</v>
      </c>
      <c r="AL127" s="1017"/>
      <c r="AM127" s="1017"/>
      <c r="AN127" s="1017"/>
      <c r="AO127" s="1018"/>
      <c r="AP127" s="1020" t="s">
        <v>435</v>
      </c>
      <c r="AQ127" s="1021"/>
      <c r="AR127" s="1021"/>
      <c r="AS127" s="1021"/>
      <c r="AT127" s="1022"/>
      <c r="AU127" s="284"/>
      <c r="AV127" s="284"/>
      <c r="AW127" s="284"/>
      <c r="AX127" s="1090" t="s">
        <v>478</v>
      </c>
      <c r="AY127" s="1091"/>
      <c r="AZ127" s="1091"/>
      <c r="BA127" s="1091"/>
      <c r="BB127" s="1091"/>
      <c r="BC127" s="1091"/>
      <c r="BD127" s="1091"/>
      <c r="BE127" s="1092"/>
      <c r="BF127" s="1093" t="s">
        <v>479</v>
      </c>
      <c r="BG127" s="1091"/>
      <c r="BH127" s="1091"/>
      <c r="BI127" s="1091"/>
      <c r="BJ127" s="1091"/>
      <c r="BK127" s="1091"/>
      <c r="BL127" s="1092"/>
      <c r="BM127" s="1093" t="s">
        <v>480</v>
      </c>
      <c r="BN127" s="1091"/>
      <c r="BO127" s="1091"/>
      <c r="BP127" s="1091"/>
      <c r="BQ127" s="1091"/>
      <c r="BR127" s="1091"/>
      <c r="BS127" s="1092"/>
      <c r="BT127" s="1093" t="s">
        <v>481</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482</v>
      </c>
      <c r="CQ127" s="1008"/>
      <c r="CR127" s="1008"/>
      <c r="CS127" s="1008"/>
      <c r="CT127" s="1008"/>
      <c r="CU127" s="1008"/>
      <c r="CV127" s="1008"/>
      <c r="CW127" s="1008"/>
      <c r="CX127" s="1008"/>
      <c r="CY127" s="1008"/>
      <c r="CZ127" s="1008"/>
      <c r="DA127" s="1008"/>
      <c r="DB127" s="1008"/>
      <c r="DC127" s="1008"/>
      <c r="DD127" s="1008"/>
      <c r="DE127" s="1008"/>
      <c r="DF127" s="1009"/>
      <c r="DG127" s="977" t="s">
        <v>139</v>
      </c>
      <c r="DH127" s="978"/>
      <c r="DI127" s="978"/>
      <c r="DJ127" s="978"/>
      <c r="DK127" s="978"/>
      <c r="DL127" s="978" t="s">
        <v>435</v>
      </c>
      <c r="DM127" s="978"/>
      <c r="DN127" s="978"/>
      <c r="DO127" s="978"/>
      <c r="DP127" s="978"/>
      <c r="DQ127" s="978" t="s">
        <v>139</v>
      </c>
      <c r="DR127" s="978"/>
      <c r="DS127" s="978"/>
      <c r="DT127" s="978"/>
      <c r="DU127" s="978"/>
      <c r="DV127" s="979" t="s">
        <v>435</v>
      </c>
      <c r="DW127" s="979"/>
      <c r="DX127" s="979"/>
      <c r="DY127" s="979"/>
      <c r="DZ127" s="980"/>
    </row>
    <row r="128" spans="1:130" s="248" customFormat="1" ht="26.25" customHeight="1" thickBot="1">
      <c r="A128" s="1101" t="s">
        <v>483</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484</v>
      </c>
      <c r="X128" s="1103"/>
      <c r="Y128" s="1103"/>
      <c r="Z128" s="1104"/>
      <c r="AA128" s="1105">
        <v>4175</v>
      </c>
      <c r="AB128" s="1106"/>
      <c r="AC128" s="1106"/>
      <c r="AD128" s="1106"/>
      <c r="AE128" s="1107"/>
      <c r="AF128" s="1108">
        <v>4487</v>
      </c>
      <c r="AG128" s="1106"/>
      <c r="AH128" s="1106"/>
      <c r="AI128" s="1106"/>
      <c r="AJ128" s="1107"/>
      <c r="AK128" s="1108">
        <v>5147</v>
      </c>
      <c r="AL128" s="1106"/>
      <c r="AM128" s="1106"/>
      <c r="AN128" s="1106"/>
      <c r="AO128" s="1107"/>
      <c r="AP128" s="1109"/>
      <c r="AQ128" s="1110"/>
      <c r="AR128" s="1110"/>
      <c r="AS128" s="1110"/>
      <c r="AT128" s="1111"/>
      <c r="AU128" s="284"/>
      <c r="AV128" s="284"/>
      <c r="AW128" s="284"/>
      <c r="AX128" s="946" t="s">
        <v>485</v>
      </c>
      <c r="AY128" s="947"/>
      <c r="AZ128" s="947"/>
      <c r="BA128" s="947"/>
      <c r="BB128" s="947"/>
      <c r="BC128" s="947"/>
      <c r="BD128" s="947"/>
      <c r="BE128" s="948"/>
      <c r="BF128" s="1112" t="s">
        <v>139</v>
      </c>
      <c r="BG128" s="1113"/>
      <c r="BH128" s="1113"/>
      <c r="BI128" s="1113"/>
      <c r="BJ128" s="1113"/>
      <c r="BK128" s="1113"/>
      <c r="BL128" s="1114"/>
      <c r="BM128" s="1112">
        <v>15</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486</v>
      </c>
      <c r="CQ128" s="1095"/>
      <c r="CR128" s="1095"/>
      <c r="CS128" s="1095"/>
      <c r="CT128" s="1095"/>
      <c r="CU128" s="1095"/>
      <c r="CV128" s="1095"/>
      <c r="CW128" s="1095"/>
      <c r="CX128" s="1095"/>
      <c r="CY128" s="1095"/>
      <c r="CZ128" s="1095"/>
      <c r="DA128" s="1095"/>
      <c r="DB128" s="1095"/>
      <c r="DC128" s="1095"/>
      <c r="DD128" s="1095"/>
      <c r="DE128" s="1095"/>
      <c r="DF128" s="1096"/>
      <c r="DG128" s="1097" t="s">
        <v>139</v>
      </c>
      <c r="DH128" s="1098"/>
      <c r="DI128" s="1098"/>
      <c r="DJ128" s="1098"/>
      <c r="DK128" s="1098"/>
      <c r="DL128" s="1098" t="s">
        <v>487</v>
      </c>
      <c r="DM128" s="1098"/>
      <c r="DN128" s="1098"/>
      <c r="DO128" s="1098"/>
      <c r="DP128" s="1098"/>
      <c r="DQ128" s="1098" t="s">
        <v>139</v>
      </c>
      <c r="DR128" s="1098"/>
      <c r="DS128" s="1098"/>
      <c r="DT128" s="1098"/>
      <c r="DU128" s="1098"/>
      <c r="DV128" s="1099" t="s">
        <v>139</v>
      </c>
      <c r="DW128" s="1099"/>
      <c r="DX128" s="1099"/>
      <c r="DY128" s="1099"/>
      <c r="DZ128" s="1100"/>
    </row>
    <row r="129" spans="1:131" s="248" customFormat="1" ht="26.25" customHeight="1">
      <c r="A129" s="988" t="s">
        <v>108</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488</v>
      </c>
      <c r="X129" s="1132"/>
      <c r="Y129" s="1132"/>
      <c r="Z129" s="1133"/>
      <c r="AA129" s="1016">
        <v>696845</v>
      </c>
      <c r="AB129" s="1017"/>
      <c r="AC129" s="1017"/>
      <c r="AD129" s="1017"/>
      <c r="AE129" s="1018"/>
      <c r="AF129" s="1019">
        <v>712168</v>
      </c>
      <c r="AG129" s="1017"/>
      <c r="AH129" s="1017"/>
      <c r="AI129" s="1017"/>
      <c r="AJ129" s="1018"/>
      <c r="AK129" s="1019">
        <v>775738</v>
      </c>
      <c r="AL129" s="1017"/>
      <c r="AM129" s="1017"/>
      <c r="AN129" s="1017"/>
      <c r="AO129" s="1018"/>
      <c r="AP129" s="1134"/>
      <c r="AQ129" s="1135"/>
      <c r="AR129" s="1135"/>
      <c r="AS129" s="1135"/>
      <c r="AT129" s="1136"/>
      <c r="AU129" s="286"/>
      <c r="AV129" s="286"/>
      <c r="AW129" s="286"/>
      <c r="AX129" s="1125" t="s">
        <v>489</v>
      </c>
      <c r="AY129" s="1008"/>
      <c r="AZ129" s="1008"/>
      <c r="BA129" s="1008"/>
      <c r="BB129" s="1008"/>
      <c r="BC129" s="1008"/>
      <c r="BD129" s="1008"/>
      <c r="BE129" s="1009"/>
      <c r="BF129" s="1126" t="s">
        <v>139</v>
      </c>
      <c r="BG129" s="1127"/>
      <c r="BH129" s="1127"/>
      <c r="BI129" s="1127"/>
      <c r="BJ129" s="1127"/>
      <c r="BK129" s="1127"/>
      <c r="BL129" s="1128"/>
      <c r="BM129" s="1126">
        <v>20</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988" t="s">
        <v>490</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491</v>
      </c>
      <c r="X130" s="1132"/>
      <c r="Y130" s="1132"/>
      <c r="Z130" s="1133"/>
      <c r="AA130" s="1016">
        <v>104036</v>
      </c>
      <c r="AB130" s="1017"/>
      <c r="AC130" s="1017"/>
      <c r="AD130" s="1017"/>
      <c r="AE130" s="1018"/>
      <c r="AF130" s="1019">
        <v>111394</v>
      </c>
      <c r="AG130" s="1017"/>
      <c r="AH130" s="1017"/>
      <c r="AI130" s="1017"/>
      <c r="AJ130" s="1018"/>
      <c r="AK130" s="1019">
        <v>119670</v>
      </c>
      <c r="AL130" s="1017"/>
      <c r="AM130" s="1017"/>
      <c r="AN130" s="1017"/>
      <c r="AO130" s="1018"/>
      <c r="AP130" s="1134"/>
      <c r="AQ130" s="1135"/>
      <c r="AR130" s="1135"/>
      <c r="AS130" s="1135"/>
      <c r="AT130" s="1136"/>
      <c r="AU130" s="286"/>
      <c r="AV130" s="286"/>
      <c r="AW130" s="286"/>
      <c r="AX130" s="1125" t="s">
        <v>492</v>
      </c>
      <c r="AY130" s="1008"/>
      <c r="AZ130" s="1008"/>
      <c r="BA130" s="1008"/>
      <c r="BB130" s="1008"/>
      <c r="BC130" s="1008"/>
      <c r="BD130" s="1008"/>
      <c r="BE130" s="1009"/>
      <c r="BF130" s="1162">
        <v>5.9</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493</v>
      </c>
      <c r="X131" s="1170"/>
      <c r="Y131" s="1170"/>
      <c r="Z131" s="1171"/>
      <c r="AA131" s="1063">
        <v>592809</v>
      </c>
      <c r="AB131" s="1042"/>
      <c r="AC131" s="1042"/>
      <c r="AD131" s="1042"/>
      <c r="AE131" s="1043"/>
      <c r="AF131" s="1041">
        <v>600774</v>
      </c>
      <c r="AG131" s="1042"/>
      <c r="AH131" s="1042"/>
      <c r="AI131" s="1042"/>
      <c r="AJ131" s="1043"/>
      <c r="AK131" s="1041">
        <v>656068</v>
      </c>
      <c r="AL131" s="1042"/>
      <c r="AM131" s="1042"/>
      <c r="AN131" s="1042"/>
      <c r="AO131" s="1043"/>
      <c r="AP131" s="1172"/>
      <c r="AQ131" s="1173"/>
      <c r="AR131" s="1173"/>
      <c r="AS131" s="1173"/>
      <c r="AT131" s="1174"/>
      <c r="AU131" s="286"/>
      <c r="AV131" s="286"/>
      <c r="AW131" s="286"/>
      <c r="AX131" s="1144" t="s">
        <v>494</v>
      </c>
      <c r="AY131" s="1095"/>
      <c r="AZ131" s="1095"/>
      <c r="BA131" s="1095"/>
      <c r="BB131" s="1095"/>
      <c r="BC131" s="1095"/>
      <c r="BD131" s="1095"/>
      <c r="BE131" s="1096"/>
      <c r="BF131" s="1145" t="s">
        <v>139</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51" t="s">
        <v>495</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496</v>
      </c>
      <c r="W132" s="1155"/>
      <c r="X132" s="1155"/>
      <c r="Y132" s="1155"/>
      <c r="Z132" s="1156"/>
      <c r="AA132" s="1157">
        <v>5.606358878</v>
      </c>
      <c r="AB132" s="1158"/>
      <c r="AC132" s="1158"/>
      <c r="AD132" s="1158"/>
      <c r="AE132" s="1159"/>
      <c r="AF132" s="1160">
        <v>5.5262045290000001</v>
      </c>
      <c r="AG132" s="1158"/>
      <c r="AH132" s="1158"/>
      <c r="AI132" s="1158"/>
      <c r="AJ132" s="1159"/>
      <c r="AK132" s="1160">
        <v>6.8395349259999998</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497</v>
      </c>
      <c r="W133" s="1138"/>
      <c r="X133" s="1138"/>
      <c r="Y133" s="1138"/>
      <c r="Z133" s="1139"/>
      <c r="AA133" s="1140">
        <v>4.8</v>
      </c>
      <c r="AB133" s="1141"/>
      <c r="AC133" s="1141"/>
      <c r="AD133" s="1141"/>
      <c r="AE133" s="1142"/>
      <c r="AF133" s="1140">
        <v>5.0999999999999996</v>
      </c>
      <c r="AG133" s="1141"/>
      <c r="AH133" s="1141"/>
      <c r="AI133" s="1141"/>
      <c r="AJ133" s="1142"/>
      <c r="AK133" s="1140">
        <v>5.9</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yRxsGmhesRyi2MKpHVT64BMMEPDxWuP9tzpE++zHHiuGQY3k6OUOCS2Aew1dRFni/G4CaWZfbEtaAW616PTBMg==" saltValue="mzjbx3F4FjyV0ORKOjyhx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0.39370078740157483" bottom="0.39370078740157483" header="0.19685039370078741" footer="0.19685039370078741"/>
  <pageSetup paperSize="9" scale="25"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498</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anlu99CJv1rru4pND5hKbgf8z9IrrWhSzxMz5cwyGfZxEyQSRXsm/g+MMVZZPDVRIcEwdDAUhf/4zTEjOdKS4g==" saltValue="Y9WUfKIzJYGcTnBecN3e9w=="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c8TBvu4dbxioj3Rno3+tDUv+ULtbbjYcM+LN5bS8EvdTnb1vb6nQQlt2xzMmmj5AWKQMINKBieAFoA3iyL8QiQ==" saltValue="mh5G+SnKQrG55NRjUMFFww=="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499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500</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501</v>
      </c>
      <c r="AP7" s="305"/>
      <c r="AQ7" s="306" t="s">
        <v>502</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503</v>
      </c>
      <c r="AQ8" s="312" t="s">
        <v>504</v>
      </c>
      <c r="AR8" s="313" t="s">
        <v>505</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506</v>
      </c>
      <c r="AL9" s="1178"/>
      <c r="AM9" s="1178"/>
      <c r="AN9" s="1179"/>
      <c r="AO9" s="314">
        <v>383771</v>
      </c>
      <c r="AP9" s="314">
        <v>574507</v>
      </c>
      <c r="AQ9" s="315">
        <v>239985</v>
      </c>
      <c r="AR9" s="316">
        <v>139.4</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507</v>
      </c>
      <c r="AL10" s="1178"/>
      <c r="AM10" s="1178"/>
      <c r="AN10" s="1179"/>
      <c r="AO10" s="317">
        <v>64998</v>
      </c>
      <c r="AP10" s="317">
        <v>97302</v>
      </c>
      <c r="AQ10" s="318">
        <v>24622</v>
      </c>
      <c r="AR10" s="319">
        <v>295.2</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508</v>
      </c>
      <c r="AL11" s="1178"/>
      <c r="AM11" s="1178"/>
      <c r="AN11" s="1179"/>
      <c r="AO11" s="317" t="s">
        <v>509</v>
      </c>
      <c r="AP11" s="317" t="s">
        <v>509</v>
      </c>
      <c r="AQ11" s="318">
        <v>3358</v>
      </c>
      <c r="AR11" s="319" t="s">
        <v>509</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510</v>
      </c>
      <c r="AL12" s="1178"/>
      <c r="AM12" s="1178"/>
      <c r="AN12" s="1179"/>
      <c r="AO12" s="317" t="s">
        <v>509</v>
      </c>
      <c r="AP12" s="317" t="s">
        <v>509</v>
      </c>
      <c r="AQ12" s="318" t="s">
        <v>509</v>
      </c>
      <c r="AR12" s="319" t="s">
        <v>509</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511</v>
      </c>
      <c r="AL13" s="1178"/>
      <c r="AM13" s="1178"/>
      <c r="AN13" s="1179"/>
      <c r="AO13" s="317">
        <v>16153</v>
      </c>
      <c r="AP13" s="317">
        <v>24181</v>
      </c>
      <c r="AQ13" s="318">
        <v>7864</v>
      </c>
      <c r="AR13" s="319">
        <v>207.5</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512</v>
      </c>
      <c r="AL14" s="1178"/>
      <c r="AM14" s="1178"/>
      <c r="AN14" s="1179"/>
      <c r="AO14" s="317">
        <v>10769</v>
      </c>
      <c r="AP14" s="317">
        <v>16121</v>
      </c>
      <c r="AQ14" s="318">
        <v>6185</v>
      </c>
      <c r="AR14" s="319">
        <v>160.6</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513</v>
      </c>
      <c r="AL15" s="1184"/>
      <c r="AM15" s="1184"/>
      <c r="AN15" s="1185"/>
      <c r="AO15" s="317">
        <v>-37001</v>
      </c>
      <c r="AP15" s="317">
        <v>-55391</v>
      </c>
      <c r="AQ15" s="318">
        <v>-18737</v>
      </c>
      <c r="AR15" s="319">
        <v>195.6</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187</v>
      </c>
      <c r="AL16" s="1184"/>
      <c r="AM16" s="1184"/>
      <c r="AN16" s="1185"/>
      <c r="AO16" s="317">
        <v>438690</v>
      </c>
      <c r="AP16" s="317">
        <v>656722</v>
      </c>
      <c r="AQ16" s="318">
        <v>263276</v>
      </c>
      <c r="AR16" s="319">
        <v>149.4</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514</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515</v>
      </c>
      <c r="AP20" s="326" t="s">
        <v>516</v>
      </c>
      <c r="AQ20" s="327" t="s">
        <v>517</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518</v>
      </c>
      <c r="AL21" s="1187"/>
      <c r="AM21" s="1187"/>
      <c r="AN21" s="1188"/>
      <c r="AO21" s="330">
        <v>55.39</v>
      </c>
      <c r="AP21" s="331">
        <v>24.56</v>
      </c>
      <c r="AQ21" s="332">
        <v>30.83</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519</v>
      </c>
      <c r="AL22" s="1187"/>
      <c r="AM22" s="1187"/>
      <c r="AN22" s="1188"/>
      <c r="AO22" s="335">
        <v>96.3</v>
      </c>
      <c r="AP22" s="336">
        <v>94.3</v>
      </c>
      <c r="AQ22" s="337">
        <v>2</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522</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501</v>
      </c>
      <c r="AP30" s="305"/>
      <c r="AQ30" s="306" t="s">
        <v>502</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503</v>
      </c>
      <c r="AQ31" s="312" t="s">
        <v>504</v>
      </c>
      <c r="AR31" s="313" t="s">
        <v>505</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523</v>
      </c>
      <c r="AL32" s="1181"/>
      <c r="AM32" s="1181"/>
      <c r="AN32" s="1182"/>
      <c r="AO32" s="345">
        <v>122873</v>
      </c>
      <c r="AP32" s="345">
        <v>183942</v>
      </c>
      <c r="AQ32" s="346">
        <v>149198</v>
      </c>
      <c r="AR32" s="347">
        <v>23.3</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524</v>
      </c>
      <c r="AL33" s="1181"/>
      <c r="AM33" s="1181"/>
      <c r="AN33" s="1182"/>
      <c r="AO33" s="345" t="s">
        <v>509</v>
      </c>
      <c r="AP33" s="345" t="s">
        <v>509</v>
      </c>
      <c r="AQ33" s="346" t="s">
        <v>509</v>
      </c>
      <c r="AR33" s="347" t="s">
        <v>509</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525</v>
      </c>
      <c r="AL34" s="1181"/>
      <c r="AM34" s="1181"/>
      <c r="AN34" s="1182"/>
      <c r="AO34" s="345" t="s">
        <v>509</v>
      </c>
      <c r="AP34" s="345" t="s">
        <v>509</v>
      </c>
      <c r="AQ34" s="346" t="s">
        <v>509</v>
      </c>
      <c r="AR34" s="347" t="s">
        <v>509</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526</v>
      </c>
      <c r="AL35" s="1181"/>
      <c r="AM35" s="1181"/>
      <c r="AN35" s="1182"/>
      <c r="AO35" s="345">
        <v>20961</v>
      </c>
      <c r="AP35" s="345">
        <v>31379</v>
      </c>
      <c r="AQ35" s="346">
        <v>31871</v>
      </c>
      <c r="AR35" s="347">
        <v>-1.5</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527</v>
      </c>
      <c r="AL36" s="1181"/>
      <c r="AM36" s="1181"/>
      <c r="AN36" s="1182"/>
      <c r="AO36" s="345">
        <v>25846</v>
      </c>
      <c r="AP36" s="345">
        <v>38692</v>
      </c>
      <c r="AQ36" s="346">
        <v>4984</v>
      </c>
      <c r="AR36" s="347">
        <v>676.3</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528</v>
      </c>
      <c r="AL37" s="1181"/>
      <c r="AM37" s="1181"/>
      <c r="AN37" s="1182"/>
      <c r="AO37" s="345" t="s">
        <v>509</v>
      </c>
      <c r="AP37" s="345" t="s">
        <v>509</v>
      </c>
      <c r="AQ37" s="346">
        <v>1220</v>
      </c>
      <c r="AR37" s="347" t="s">
        <v>509</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529</v>
      </c>
      <c r="AL38" s="1190"/>
      <c r="AM38" s="1190"/>
      <c r="AN38" s="1191"/>
      <c r="AO38" s="348">
        <v>9</v>
      </c>
      <c r="AP38" s="348">
        <v>13</v>
      </c>
      <c r="AQ38" s="349">
        <v>35</v>
      </c>
      <c r="AR38" s="337">
        <v>-62.9</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530</v>
      </c>
      <c r="AL39" s="1190"/>
      <c r="AM39" s="1190"/>
      <c r="AN39" s="1191"/>
      <c r="AO39" s="345">
        <v>-5147</v>
      </c>
      <c r="AP39" s="345">
        <v>-7705</v>
      </c>
      <c r="AQ39" s="346">
        <v>-8070</v>
      </c>
      <c r="AR39" s="347">
        <v>-4.5</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531</v>
      </c>
      <c r="AL40" s="1181"/>
      <c r="AM40" s="1181"/>
      <c r="AN40" s="1182"/>
      <c r="AO40" s="345">
        <v>-119670</v>
      </c>
      <c r="AP40" s="345">
        <v>-179147</v>
      </c>
      <c r="AQ40" s="346">
        <v>-130648</v>
      </c>
      <c r="AR40" s="347">
        <v>37.1</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299</v>
      </c>
      <c r="AL41" s="1193"/>
      <c r="AM41" s="1193"/>
      <c r="AN41" s="1194"/>
      <c r="AO41" s="345">
        <v>44872</v>
      </c>
      <c r="AP41" s="345">
        <v>67174</v>
      </c>
      <c r="AQ41" s="346">
        <v>48590</v>
      </c>
      <c r="AR41" s="347">
        <v>38.200000000000003</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532</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534</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501</v>
      </c>
      <c r="AN49" s="1197" t="s">
        <v>535</v>
      </c>
      <c r="AO49" s="1198"/>
      <c r="AP49" s="1198"/>
      <c r="AQ49" s="1198"/>
      <c r="AR49" s="1199"/>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536</v>
      </c>
      <c r="AO50" s="362" t="s">
        <v>537</v>
      </c>
      <c r="AP50" s="363" t="s">
        <v>538</v>
      </c>
      <c r="AQ50" s="364" t="s">
        <v>539</v>
      </c>
      <c r="AR50" s="365" t="s">
        <v>540</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541</v>
      </c>
      <c r="AL51" s="358"/>
      <c r="AM51" s="366">
        <v>218119</v>
      </c>
      <c r="AN51" s="367">
        <v>292385</v>
      </c>
      <c r="AO51" s="368">
        <v>49.3</v>
      </c>
      <c r="AP51" s="369">
        <v>310300</v>
      </c>
      <c r="AQ51" s="370">
        <v>7.8</v>
      </c>
      <c r="AR51" s="371">
        <v>41.5</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542</v>
      </c>
      <c r="AM52" s="374">
        <v>61513</v>
      </c>
      <c r="AN52" s="375">
        <v>82457</v>
      </c>
      <c r="AO52" s="376">
        <v>6.7</v>
      </c>
      <c r="AP52" s="377">
        <v>157576</v>
      </c>
      <c r="AQ52" s="378">
        <v>7.5</v>
      </c>
      <c r="AR52" s="379">
        <v>-0.8</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543</v>
      </c>
      <c r="AL53" s="358"/>
      <c r="AM53" s="366">
        <v>260114</v>
      </c>
      <c r="AN53" s="367">
        <v>352936</v>
      </c>
      <c r="AO53" s="368">
        <v>20.7</v>
      </c>
      <c r="AP53" s="369">
        <v>317319</v>
      </c>
      <c r="AQ53" s="370">
        <v>2.2999999999999998</v>
      </c>
      <c r="AR53" s="371">
        <v>18.399999999999999</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542</v>
      </c>
      <c r="AM54" s="374">
        <v>148396</v>
      </c>
      <c r="AN54" s="375">
        <v>201351</v>
      </c>
      <c r="AO54" s="376">
        <v>144.19999999999999</v>
      </c>
      <c r="AP54" s="377">
        <v>164214</v>
      </c>
      <c r="AQ54" s="378">
        <v>4.2</v>
      </c>
      <c r="AR54" s="379">
        <v>140</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544</v>
      </c>
      <c r="AL55" s="358"/>
      <c r="AM55" s="366">
        <v>330381</v>
      </c>
      <c r="AN55" s="367">
        <v>462718</v>
      </c>
      <c r="AO55" s="368">
        <v>31.1</v>
      </c>
      <c r="AP55" s="369">
        <v>289738</v>
      </c>
      <c r="AQ55" s="370">
        <v>-8.6999999999999993</v>
      </c>
      <c r="AR55" s="371">
        <v>39.799999999999997</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542</v>
      </c>
      <c r="AM56" s="374">
        <v>119687</v>
      </c>
      <c r="AN56" s="375">
        <v>167629</v>
      </c>
      <c r="AO56" s="376">
        <v>-16.7</v>
      </c>
      <c r="AP56" s="377">
        <v>156238</v>
      </c>
      <c r="AQ56" s="378">
        <v>-4.9000000000000004</v>
      </c>
      <c r="AR56" s="379">
        <v>-11.8</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545</v>
      </c>
      <c r="AL57" s="358"/>
      <c r="AM57" s="366">
        <v>181593</v>
      </c>
      <c r="AN57" s="367">
        <v>258679</v>
      </c>
      <c r="AO57" s="368">
        <v>-44.1</v>
      </c>
      <c r="AP57" s="369">
        <v>316937</v>
      </c>
      <c r="AQ57" s="370">
        <v>9.4</v>
      </c>
      <c r="AR57" s="371">
        <v>-53.5</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542</v>
      </c>
      <c r="AM58" s="374">
        <v>117404</v>
      </c>
      <c r="AN58" s="375">
        <v>167242</v>
      </c>
      <c r="AO58" s="376">
        <v>-0.2</v>
      </c>
      <c r="AP58" s="377">
        <v>199150</v>
      </c>
      <c r="AQ58" s="378">
        <v>27.5</v>
      </c>
      <c r="AR58" s="379">
        <v>-27.7</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546</v>
      </c>
      <c r="AL59" s="358"/>
      <c r="AM59" s="366">
        <v>369769</v>
      </c>
      <c r="AN59" s="367">
        <v>553546</v>
      </c>
      <c r="AO59" s="368">
        <v>114</v>
      </c>
      <c r="AP59" s="369">
        <v>332350</v>
      </c>
      <c r="AQ59" s="370">
        <v>4.9000000000000004</v>
      </c>
      <c r="AR59" s="371">
        <v>109.1</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542</v>
      </c>
      <c r="AM60" s="374">
        <v>282216</v>
      </c>
      <c r="AN60" s="375">
        <v>422479</v>
      </c>
      <c r="AO60" s="376">
        <v>152.6</v>
      </c>
      <c r="AP60" s="377">
        <v>200453</v>
      </c>
      <c r="AQ60" s="378">
        <v>0.7</v>
      </c>
      <c r="AR60" s="379">
        <v>151.9</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547</v>
      </c>
      <c r="AL61" s="380"/>
      <c r="AM61" s="381">
        <v>271995</v>
      </c>
      <c r="AN61" s="382">
        <v>384053</v>
      </c>
      <c r="AO61" s="383">
        <v>34.200000000000003</v>
      </c>
      <c r="AP61" s="384">
        <v>313329</v>
      </c>
      <c r="AQ61" s="385">
        <v>3.1</v>
      </c>
      <c r="AR61" s="371">
        <v>31.1</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542</v>
      </c>
      <c r="AM62" s="374">
        <v>145843</v>
      </c>
      <c r="AN62" s="375">
        <v>208232</v>
      </c>
      <c r="AO62" s="376">
        <v>57.3</v>
      </c>
      <c r="AP62" s="377">
        <v>175526</v>
      </c>
      <c r="AQ62" s="378">
        <v>7</v>
      </c>
      <c r="AR62" s="379">
        <v>50.3</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Gz8eCg7X2w3/VCaVP+diZhLBgvuWQ2YRrp4DD+o59qDJVig/UZ/b3DNzW4VR2w87T1Hjt/X9Zku46hw7JgW3oQ==" saltValue="BabhXLTr5EECH4dFQ2GoV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549</v>
      </c>
    </row>
    <row r="121" spans="125:125" ht="13.5" hidden="1" customHeight="1">
      <c r="DU121" s="292"/>
    </row>
  </sheetData>
  <sheetProtection algorithmName="SHA-512" hashValue="pHIWr3ugtV7FqwbY554KtlGyrI+wwi1impb7m5mHuKLKVibHhWJiWweUkB6iibgPPRkCVoyv6WOj7X6UK0BgAw==" saltValue="LGlHme3jnSWwDOAzaWulEg=="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550</v>
      </c>
    </row>
  </sheetData>
  <sheetProtection algorithmName="SHA-512" hashValue="iR6qBzXHtPNI5DadZBUimr4eemk0RKc1L4lFxkV5iTfUC0B9FUs5YX1ZmijTBuaxMX8xDcAYCiNbrVA2i1mgkg==" saltValue="0JoxEudUVwImnyTODGK6Cg=="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551</v>
      </c>
      <c r="G46" s="8" t="s">
        <v>552</v>
      </c>
      <c r="H46" s="8" t="s">
        <v>553</v>
      </c>
      <c r="I46" s="8" t="s">
        <v>554</v>
      </c>
      <c r="J46" s="9" t="s">
        <v>555</v>
      </c>
    </row>
    <row r="47" spans="2:10" ht="57.75" customHeight="1">
      <c r="B47" s="10"/>
      <c r="C47" s="1200" t="s">
        <v>3</v>
      </c>
      <c r="D47" s="1200"/>
      <c r="E47" s="1201"/>
      <c r="F47" s="11">
        <v>90.02</v>
      </c>
      <c r="G47" s="12">
        <v>98.05</v>
      </c>
      <c r="H47" s="12">
        <v>89.06</v>
      </c>
      <c r="I47" s="12">
        <v>71.11</v>
      </c>
      <c r="J47" s="13">
        <v>65.3</v>
      </c>
    </row>
    <row r="48" spans="2:10" ht="57.75" customHeight="1">
      <c r="B48" s="14"/>
      <c r="C48" s="1202" t="s">
        <v>4</v>
      </c>
      <c r="D48" s="1202"/>
      <c r="E48" s="1203"/>
      <c r="F48" s="15">
        <v>10.64</v>
      </c>
      <c r="G48" s="16">
        <v>6.74</v>
      </c>
      <c r="H48" s="16">
        <v>0.4</v>
      </c>
      <c r="I48" s="16">
        <v>2.4300000000000002</v>
      </c>
      <c r="J48" s="17">
        <v>4.5599999999999996</v>
      </c>
    </row>
    <row r="49" spans="2:10" ht="57.75" customHeight="1" thickBot="1">
      <c r="B49" s="18"/>
      <c r="C49" s="1204" t="s">
        <v>5</v>
      </c>
      <c r="D49" s="1204"/>
      <c r="E49" s="1205"/>
      <c r="F49" s="19">
        <v>2.23</v>
      </c>
      <c r="G49" s="20" t="s">
        <v>556</v>
      </c>
      <c r="H49" s="20" t="s">
        <v>557</v>
      </c>
      <c r="I49" s="20" t="s">
        <v>558</v>
      </c>
      <c r="J49" s="21">
        <v>2.34</v>
      </c>
    </row>
    <row r="50" spans="2:10" ht="13.5" customHeight="1"/>
  </sheetData>
  <sheetProtection algorithmName="SHA-512" hashValue="HEVdr2OCaNcIvaF8+hSynM/Cg0+b/ub5ZGYFu/ne7mQd14DmqwuLWLe8+8scG4fcMggRRluPkbbuYM9g80FDJA==" saltValue="pqRwwiiiNAQnOaHhsW5bAA=="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2022-03-28T02:04:05Z</cp:lastPrinted>
  <dcterms:created xsi:type="dcterms:W3CDTF">2022-02-02T06:10:21Z</dcterms:created>
  <dcterms:modified xsi:type="dcterms:W3CDTF">2022-03-28T02:04:09Z</dcterms:modified>
  <cp:category/>
</cp:coreProperties>
</file>