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2普通会計決算統計\19財政状況資料集\03市町村回答\01チェック前（終わったらここから出す）\"/>
    </mc:Choice>
  </mc:AlternateContent>
  <xr:revisionPtr revIDLastSave="0" documentId="13_ncr:1_{30107C77-CF05-43BC-A7C7-7EFD4C807CD2}" xr6:coauthVersionLast="47" xr6:coauthVersionMax="47" xr10:uidLastSave="{00000000-0000-0000-0000-000000000000}"/>
  <bookViews>
    <workbookView xWindow="585" yWindow="390" windowWidth="26775" windowHeight="1168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O36" i="10"/>
  <c r="BE36" i="10"/>
  <c r="AM36" i="10"/>
  <c r="BE35" i="10"/>
  <c r="BE34" i="10"/>
  <c r="C34" i="10"/>
  <c r="C35" i="10" s="1"/>
  <c r="C36" i="10" s="1"/>
  <c r="C37" i="10" s="1"/>
  <c r="U34" i="10" l="1"/>
  <c r="U35" i="10" s="1"/>
  <c r="U36" i="10" s="1"/>
  <c r="AM34" i="10"/>
  <c r="AM35" i="10" s="1"/>
  <c r="BW34" i="10"/>
  <c r="BW35" i="10" s="1"/>
  <c r="BW36" i="10" s="1"/>
  <c r="BW37" i="10" s="1"/>
  <c r="BW38" i="10" s="1"/>
  <c r="BW39" i="10" s="1"/>
  <c r="BW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<sst xmlns="http://schemas.openxmlformats.org/spreadsheetml/2006/main" count="1093" uniqueCount="594">
  <si>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</si>
  <si>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</si>
  <si>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</si>
  <si>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</si>
  <si>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</si>
  <si>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</si>
  <si>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</si>
  <si>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</si>
  <si>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</si>
  <si>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</si>
  <si>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</si>
  <si>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</si>
  <si>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</si>
  <si>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</si>
  <si>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</si>
  <si>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</si>
  <si>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</si>
  <si>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</si>
  <si>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</si>
  <si>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</si>
  <si>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</si>
  <si>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</si>
  <si>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</si>
  <si>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</si>
  <si>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</si>
  <si>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</si>
  <si>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</si>
  <si>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</si>
  <si>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</si>
  <si>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</si>
  <si>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</si>
  <si>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</si>
  <si>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</si>
  <si>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</si>
  <si>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</si>
  <si>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</si>
  <si>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</si>
  <si>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</si>
  <si>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</si>
  <si>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</si>
  <si>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</si>
  <si>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</si>
  <si>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</si>
  <si>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</si>
  <si>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</si>
  <si>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</si>
  <si>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</si>
  <si>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</si>
  <si>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</si>
  <si>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</si>
  <si>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</si>
  <si>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</si>
  <si>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</si>
  <si>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</si>
  <si>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</si>
  <si>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</si>
  <si>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</si>
  <si>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</si>
  <si>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</si>
  <si>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</si>
  <si>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</si>
  <si>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</si>
  <si>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</si>
  <si>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</si>
  <si>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</si>
  <si>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</si>
  <si>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</si>
  <si>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</si>
  <si>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</si>
  <si>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</si>
  <si>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</si>
  <si>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</si>
  <si>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</si>
  <si>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</si>
  <si>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</si>
  <si>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</si>
  <si>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</si>
  <si>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</si>
  <si>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</si>
  <si>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</si>
  <si>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</si>
  <si>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</si>
  <si>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</si>
  <si>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</si>
  <si>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</si>
  <si>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Ⅳ－２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</si>
  <si>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</si>
  <si>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</si>
  <si>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</si>
  <si>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</si>
  <si>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</si>
  <si>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</si>
  <si>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</si>
  <si>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</si>
  <si>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</si>
  <si>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</si>
  <si>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</si>
  <si>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</si>
  <si>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大淀町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</si>
  <si>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</si>
  <si>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</si>
  <si>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</si>
  <si>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</si>
  <si>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</si>
  <si>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</si>
  <si>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</si>
  <si>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</si>
  <si>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</si>
  <si>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</si>
  <si>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</si>
  <si>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</si>
  <si>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</si>
  <si>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</si>
  <si>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</si>
  <si>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</si>
  <si>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</si>
  <si>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</si>
  <si>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</si>
  <si>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</si>
  <si>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</si>
  <si>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</si>
  <si>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</si>
  <si>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</si>
  <si>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</si>
  <si>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</si>
  <si>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</si>
  <si>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</si>
  <si>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</si>
  <si>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</si>
  <si>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</si>
  <si>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</si>
  <si>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</si>
  <si>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</si>
  <si>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</si>
  <si>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</si>
  <si>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</si>
  <si>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</si>
  <si>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</si>
  <si>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</si>
  <si>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</si>
  <si>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</si>
  <si>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</si>
  <si>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</si>
  <si>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</si>
  <si>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</si>
  <si>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</si>
  <si>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</si>
  <si>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</si>
  <si>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</si>
  <si>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</si>
  <si>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</si>
  <si>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</si>
  <si>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</si>
  <si>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</si>
  <si>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</si>
  <si>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</si>
  <si>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</si>
  <si>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</si>
  <si>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</si>
  <si>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</si>
  <si>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</si>
  <si>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</si>
  <si>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</si>
  <si>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</si>
  <si>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</si>
  <si>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</si>
  <si>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</si>
  <si>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</si>
  <si>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</si>
  <si>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</si>
  <si>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</si>
  <si>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</si>
  <si>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</si>
  <si>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</si>
  <si>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</si>
  <si>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</si>
  <si>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</si>
  <si>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</si>
  <si>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</si>
  <si>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</si>
  <si>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</si>
  <si>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</si>
  <si>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</si>
  <si>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</si>
  <si>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</si>
  <si>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</si>
  <si>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</si>
  <si>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</si>
  <si>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</si>
  <si>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</si>
  <si>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</si>
  <si>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</si>
  <si>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</si>
  <si>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</si>
  <si>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</si>
  <si>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</si>
  <si>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</si>
  <si>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</si>
  <si>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</si>
  <si>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</si>
  <si>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</si>
  <si>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</si>
  <si>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</si>
  <si>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</si>
  <si>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</si>
  <si>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</si>
  <si>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</si>
  <si>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</si>
  <si>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</si>
  <si>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</si>
  <si>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</si>
  <si>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</si>
  <si>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</si>
  <si>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奈良県大淀町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</si>
  <si>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</si>
  <si>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</si>
  <si>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</si>
  <si>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</si>
  <si>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</si>
  <si>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</si>
  <si>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</si>
  <si>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</si>
  <si>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</si>
  <si>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</si>
  <si>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</si>
  <si>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</si>
  <si>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</si>
  <si>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</si>
  <si>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</si>
  <si>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</si>
  <si>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</si>
  <si>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</si>
  <si>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</si>
  <si>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</si>
  <si>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</si>
  <si>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</si>
  <si>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</si>
  <si>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</si>
  <si>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</si>
  <si>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</si>
  <si>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</si>
  <si>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</si>
  <si>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</si>
  <si>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</si>
  <si>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</si>
  <si>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</si>
  <si>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</si>
  <si>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</si>
  <si>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</si>
  <si>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</si>
  <si>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</si>
  <si>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</si>
  <si>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</si>
  <si>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</si>
  <si>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</si>
  <si>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</si>
  <si>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</si>
  <si>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</si>
  <si>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</si>
  <si>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</si>
  <si>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</si>
  <si>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</si>
  <si>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</si>
  <si>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</si>
  <si>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</si>
  <si>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</si>
  <si>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</si>
  <si>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</si>
  <si>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</si>
  <si>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</si>
  <si>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</si>
  <si>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</si>
  <si>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</si>
  <si>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</si>
  <si>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</si>
  <si>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</si>
  <si>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</si>
  <si>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</si>
  <si>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</si>
  <si>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</si>
  <si>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</si>
  <si>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</si>
  <si>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</si>
  <si>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</si>
  <si>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</si>
  <si>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</si>
  <si>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</si>
  <si>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</si>
  <si>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</si>
  <si>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</si>
  <si>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</si>
  <si>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</si>
  <si>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</si>
  <si>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</si>
  <si>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</si>
  <si>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</si>
  <si>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</si>
  <si>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</si>
  <si>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</si>
  <si>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</si>
  <si>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</si>
  <si>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</si>
  <si>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</si>
  <si>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</si>
  <si>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</si>
  <si>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</si>
  <si>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</si>
  <si>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</si>
  <si>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</si>
  <si>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</si>
  <si>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</si>
  <si>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</si>
  <si>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</si>
  <si>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</si>
  <si>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</si>
  <si>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</si>
  <si>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</si>
  <si>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</si>
  <si>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</si>
  <si>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</si>
  <si>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</si>
  <si>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</si>
  <si>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</si>
  <si>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</si>
  <si>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</si>
  <si>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</si>
  <si>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</si>
  <si>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</si>
  <si>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</si>
  <si>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</si>
  <si>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</si>
  <si>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</si>
  <si>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</si>
  <si>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</si>
  <si>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</si>
  <si>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</si>
  <si>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</si>
  <si>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</si>
  <si>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</si>
  <si>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</si>
  <si>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</si>
  <si>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</si>
  <si>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</si>
  <si>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</si>
  <si>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</si>
  <si>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</si>
  <si>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</si>
  <si>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</si>
  <si>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</si>
  <si>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</si>
  <si>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</si>
  <si>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</si>
  <si>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</si>
  <si>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</si>
  <si>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</si>
  <si>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</si>
  <si>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</si>
  <si>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</si>
  <si>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</si>
  <si>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</si>
  <si>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</si>
  <si>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</si>
  <si>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</si>
  <si>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</si>
  <si>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</si>
  <si>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</si>
  <si>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</si>
  <si>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</si>
  <si>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</si>
  <si>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奈良県大淀町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</si>
  <si>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</si>
  <si>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</si>
  <si>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</si>
  <si>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</si>
  <si>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</si>
  <si>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</si>
  <si>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</si>
  <si>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</si>
  <si>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</si>
  <si>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</si>
  <si>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</si>
  <si>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</si>
  <si>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</si>
  <si>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</si>
  <si>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</si>
  <si>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</si>
  <si>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</si>
  <si>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</si>
  <si>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</si>
  <si>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</si>
  <si>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住宅改修資金等貸付金特別会計</t>
    <phoneticPr fontId="5"/>
  </si>
  <si>
    <t>公園墓地維持管理特別会計</t>
    <phoneticPr fontId="5"/>
  </si>
  <si>
    <t>病院事業清算特別会計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</si>
  <si>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</si>
  <si>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</si>
  <si>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</si>
  <si>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</si>
  <si>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</si>
  <si>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</si>
  <si>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</si>
  <si>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</si>
  <si>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</si>
  <si>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</si>
  <si>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</si>
  <si>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</si>
  <si>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</si>
  <si>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</si>
  <si>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</si>
  <si>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</si>
  <si>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</si>
  <si>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</si>
  <si>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</si>
  <si>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</si>
  <si>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</si>
  <si>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</si>
  <si>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</si>
  <si>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</si>
  <si>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</si>
  <si>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</si>
  <si>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</si>
  <si>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</si>
  <si>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</si>
  <si>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</si>
  <si>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</si>
  <si>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</si>
  <si>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</si>
  <si>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</si>
  <si>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</si>
  <si>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</si>
  <si>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</si>
  <si>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</si>
  <si>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</si>
  <si>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</si>
  <si>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</si>
  <si>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</si>
  <si>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</si>
  <si>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</si>
  <si>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</si>
  <si>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</si>
  <si>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</si>
  <si>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</si>
  <si>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</si>
  <si>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</si>
  <si>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</si>
  <si>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</si>
  <si>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</si>
  <si>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</si>
  <si>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</si>
  <si>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</si>
  <si>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</si>
  <si>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</si>
  <si>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</si>
  <si>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</si>
  <si>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</si>
  <si>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</si>
  <si>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</si>
  <si>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</si>
  <si>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</si>
  <si>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</si>
  <si>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</si>
  <si>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</si>
  <si>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</si>
  <si>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</si>
  <si>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</si>
  <si>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</si>
  <si>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</si>
  <si>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</si>
  <si>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</si>
  <si>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</si>
  <si>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</si>
  <si>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</si>
  <si>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</si>
  <si>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</si>
  <si>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</si>
  <si>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</si>
  <si>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</si>
  <si>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</si>
  <si>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</si>
  <si>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</si>
  <si>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</si>
  <si>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</si>
  <si>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</si>
  <si>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</si>
  <si>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</si>
  <si>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</si>
  <si>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</si>
  <si>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</si>
  <si>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</si>
  <si>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</si>
  <si>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</si>
  <si>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</si>
  <si>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</si>
  <si>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</si>
  <si>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</si>
  <si>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</si>
  <si>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</si>
  <si>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</si>
  <si>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</si>
  <si>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</si>
  <si>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</si>
  <si>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</si>
  <si>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</si>
  <si>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</si>
  <si>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</si>
  <si>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</si>
  <si>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</si>
  <si>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</si>
  <si>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</si>
  <si>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</si>
  <si>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</si>
  <si>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</si>
  <si>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</si>
  <si>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</si>
  <si>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</si>
  <si>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</si>
  <si>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</si>
  <si>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</si>
  <si>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</si>
  <si>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</si>
  <si>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</si>
  <si>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</si>
  <si>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</si>
  <si>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</si>
  <si>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</si>
  <si>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</si>
  <si>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</si>
  <si>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</si>
  <si>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</si>
  <si>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</si>
  <si>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</si>
  <si>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</si>
  <si>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</si>
  <si>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</si>
  <si>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</si>
  <si>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</si>
  <si>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</si>
  <si>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</si>
  <si>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</si>
  <si>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</si>
  <si>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</si>
  <si>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</si>
  <si>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</si>
  <si>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</si>
  <si>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</si>
  <si>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</si>
  <si>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</si>
  <si>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</si>
  <si>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</si>
  <si>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</si>
  <si>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</si>
  <si>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</si>
  <si>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</si>
  <si>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</si>
  <si>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</si>
  <si>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</si>
  <si>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</si>
  <si>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</si>
  <si>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</si>
  <si>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</si>
  <si>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1.23</t>
  </si>
  <si>
    <t>▲ 6.02</t>
  </si>
  <si>
    <t>▲ 5.56</t>
  </si>
  <si>
    <t>▲ 7.54</t>
  </si>
  <si>
    <t>水道事業会計</t>
  </si>
  <si>
    <t>下水道事業会計</t>
  </si>
  <si>
    <t>一般会計</t>
  </si>
  <si>
    <t>国民健康保険事業特別会計</t>
  </si>
  <si>
    <t>介護保険事業特別会計</t>
  </si>
  <si>
    <t>住宅改修資金等貸付金特別会計</t>
  </si>
  <si>
    <t>公園墓地維持管理特別会計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</si>
  <si>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</si>
  <si>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</si>
  <si>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</si>
  <si>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</si>
  <si>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</si>
  <si>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</si>
  <si>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</si>
  <si>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</si>
  <si>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</si>
  <si>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奈良県広域消防組合</t>
    <rPh sb="0" eb="3">
      <t>ナラケン</t>
    </rPh>
    <rPh sb="3" eb="5">
      <t>コウイキ</t>
    </rPh>
    <rPh sb="5" eb="7">
      <t>ショウボウ</t>
    </rPh>
    <rPh sb="7" eb="9">
      <t>クミアイ</t>
    </rPh>
    <phoneticPr fontId="35"/>
  </si>
  <si>
    <t>南和広域衛生組合</t>
    <rPh sb="0" eb="2">
      <t>ナンワ</t>
    </rPh>
    <rPh sb="2" eb="4">
      <t>コウイキ</t>
    </rPh>
    <rPh sb="4" eb="6">
      <t>エイセイ</t>
    </rPh>
    <rPh sb="6" eb="8">
      <t>クミアイ</t>
    </rPh>
    <phoneticPr fontId="35"/>
  </si>
  <si>
    <t>奈良県市町村総合事務組合</t>
    <rPh sb="0" eb="3">
      <t>ナラケン</t>
    </rPh>
    <rPh sb="3" eb="6">
      <t>シチョウソン</t>
    </rPh>
    <rPh sb="6" eb="8">
      <t>ソウゴウ</t>
    </rPh>
    <rPh sb="8" eb="10">
      <t>ジム</t>
    </rPh>
    <rPh sb="10" eb="12">
      <t>クミアイ</t>
    </rPh>
    <phoneticPr fontId="35"/>
  </si>
  <si>
    <t>奈良県後期高齢者医療広域連合</t>
    <rPh sb="0" eb="3">
      <t>ナラケン</t>
    </rPh>
    <rPh sb="3" eb="5">
      <t>コウキ</t>
    </rPh>
    <rPh sb="5" eb="8">
      <t>コウレイシャ</t>
    </rPh>
    <rPh sb="8" eb="10">
      <t>イリョウ</t>
    </rPh>
    <rPh sb="10" eb="12">
      <t>コウイキ</t>
    </rPh>
    <rPh sb="12" eb="14">
      <t>レンゴウ</t>
    </rPh>
    <phoneticPr fontId="35"/>
  </si>
  <si>
    <t>奈良県広域水質検査センター組合</t>
    <rPh sb="0" eb="3">
      <t>ナラケン</t>
    </rPh>
    <rPh sb="3" eb="5">
      <t>コウイキ</t>
    </rPh>
    <rPh sb="5" eb="7">
      <t>スイシツ</t>
    </rPh>
    <rPh sb="7" eb="9">
      <t>ケンサ</t>
    </rPh>
    <rPh sb="13" eb="15">
      <t>クミアイ</t>
    </rPh>
    <phoneticPr fontId="35"/>
  </si>
  <si>
    <t>南和広域医療企業団</t>
    <rPh sb="0" eb="2">
      <t>ナンワ</t>
    </rPh>
    <rPh sb="2" eb="4">
      <t>コウイキ</t>
    </rPh>
    <rPh sb="4" eb="6">
      <t>イリョウ</t>
    </rPh>
    <rPh sb="6" eb="8">
      <t>キギョウ</t>
    </rPh>
    <rPh sb="8" eb="9">
      <t>ダン</t>
    </rPh>
    <phoneticPr fontId="35"/>
  </si>
  <si>
    <t>さくら広域環境衛生組合</t>
    <rPh sb="3" eb="5">
      <t>コウイキ</t>
    </rPh>
    <rPh sb="5" eb="7">
      <t>カンキョウ</t>
    </rPh>
    <rPh sb="7" eb="9">
      <t>エイセイ</t>
    </rPh>
    <rPh sb="9" eb="11">
      <t>クミアイ</t>
    </rPh>
    <phoneticPr fontId="2"/>
  </si>
  <si>
    <t>大淀町土地開発公社</t>
    <rPh sb="0" eb="3">
      <t>オオヨドチョウ</t>
    </rPh>
    <rPh sb="3" eb="5">
      <t>トチ</t>
    </rPh>
    <rPh sb="5" eb="7">
      <t>カイハツ</t>
    </rPh>
    <rPh sb="7" eb="9">
      <t>コウシャ</t>
    </rPh>
    <phoneticPr fontId="35"/>
  </si>
  <si>
    <t>吉野路大淀振興センター</t>
    <rPh sb="0" eb="2">
      <t>ヨシノ</t>
    </rPh>
    <rPh sb="2" eb="3">
      <t>ジ</t>
    </rPh>
    <rPh sb="3" eb="5">
      <t>オオヨド</t>
    </rPh>
    <rPh sb="5" eb="7">
      <t>シンコウ</t>
    </rPh>
    <phoneticPr fontId="35"/>
  </si>
  <si>
    <t>-</t>
    <phoneticPr fontId="2"/>
  </si>
  <si>
    <t>特定事業資金積立基金</t>
    <rPh sb="0" eb="2">
      <t>トクテイ</t>
    </rPh>
    <rPh sb="2" eb="4">
      <t>ジギョウ</t>
    </rPh>
    <rPh sb="4" eb="6">
      <t>シキン</t>
    </rPh>
    <rPh sb="6" eb="8">
      <t>ツミタテ</t>
    </rPh>
    <rPh sb="8" eb="10">
      <t>キキン</t>
    </rPh>
    <phoneticPr fontId="18"/>
  </si>
  <si>
    <t>地域振興基金</t>
    <rPh sb="0" eb="2">
      <t>チイキ</t>
    </rPh>
    <rPh sb="2" eb="4">
      <t>シンコウ</t>
    </rPh>
    <rPh sb="4" eb="6">
      <t>キキン</t>
    </rPh>
    <phoneticPr fontId="18"/>
  </si>
  <si>
    <t>ふるさと創生整備基金</t>
    <rPh sb="4" eb="6">
      <t>ソウセイ</t>
    </rPh>
    <rPh sb="6" eb="8">
      <t>セイビ</t>
    </rPh>
    <rPh sb="8" eb="10">
      <t>キキン</t>
    </rPh>
    <phoneticPr fontId="18"/>
  </si>
  <si>
    <t>公共施設整備基金</t>
    <rPh sb="0" eb="2">
      <t>コウキョウ</t>
    </rPh>
    <rPh sb="2" eb="4">
      <t>シセツ</t>
    </rPh>
    <rPh sb="4" eb="6">
      <t>セイビ</t>
    </rPh>
    <rPh sb="6" eb="8">
      <t>キキン</t>
    </rPh>
    <phoneticPr fontId="18"/>
  </si>
  <si>
    <t>公園墓地維持管理基金</t>
    <rPh sb="0" eb="2">
      <t>コウエン</t>
    </rPh>
    <rPh sb="2" eb="4">
      <t>ボチ</t>
    </rPh>
    <rPh sb="4" eb="6">
      <t>イジ</t>
    </rPh>
    <rPh sb="6" eb="8">
      <t>カンリ</t>
    </rPh>
    <rPh sb="8" eb="10">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</si>
</sst>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67293</c:v>
                </c:pt>
                <c:pt idx="1">
                  <c:v>67343</c:v>
                </c:pt>
                <c:pt idx="2">
                  <c:v>73475</c:v>
                </c:pt>
                <c:pt idx="3">
                  <c:v>87464</c:v>
                </c:pt>
                <c:pt idx="4">
                  <c:v>96248</c:v>
                </c:pt>
              </c:numCache>
            </c:numRef>
          </c:val>
          <c:smooth val="0"/>
          <c:extLst>
            <c:ext xmlns:c16="http://schemas.microsoft.com/office/drawing/2014/chart" uri="{C3380CC4-5D6E-409C-BE32-E72D297353CC}">
              <c16:uniqueId val="{00000000-B7C1-490A-940C-56C6D69F730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23507</c:v>
                </c:pt>
                <c:pt idx="1">
                  <c:v>16990</c:v>
                </c:pt>
                <c:pt idx="2">
                  <c:v>21004</c:v>
                </c:pt>
                <c:pt idx="3">
                  <c:v>26242</c:v>
                </c:pt>
                <c:pt idx="4">
                  <c:v>28104</c:v>
                </c:pt>
              </c:numCache>
            </c:numRef>
          </c:val>
          <c:smooth val="0"/>
          <c:extLst>
            <c:ext xmlns:c16="http://schemas.microsoft.com/office/drawing/2014/chart" uri="{C3380CC4-5D6E-409C-BE32-E72D297353CC}">
              <c16:uniqueId val="{00000001-B7C1-490A-940C-56C6D69F730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1.28</c:v>
                </c:pt>
                <c:pt idx="1">
                  <c:v>1.05</c:v>
                </c:pt>
                <c:pt idx="2">
                  <c:v>1.08</c:v>
                </c:pt>
                <c:pt idx="3">
                  <c:v>1.1399999999999999</c:v>
                </c:pt>
                <c:pt idx="4">
                  <c:v>1.25</c:v>
                </c:pt>
              </c:numCache>
            </c:numRef>
          </c:val>
          <c:extLst>
            <c:ext xmlns:c16="http://schemas.microsoft.com/office/drawing/2014/chart" uri="{C3380CC4-5D6E-409C-BE32-E72D297353CC}">
              <c16:uniqueId val="{00000000-CA27-4811-A1C7-53CAC59178B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41.26</c:v>
                </c:pt>
                <c:pt idx="1">
                  <c:v>35.57</c:v>
                </c:pt>
                <c:pt idx="2">
                  <c:v>30.02</c:v>
                </c:pt>
                <c:pt idx="3">
                  <c:v>23.23</c:v>
                </c:pt>
                <c:pt idx="4">
                  <c:v>28.66</c:v>
                </c:pt>
              </c:numCache>
            </c:numRef>
          </c:val>
          <c:extLst>
            <c:ext xmlns:c16="http://schemas.microsoft.com/office/drawing/2014/chart" uri="{C3380CC4-5D6E-409C-BE32-E72D297353CC}">
              <c16:uniqueId val="{00000001-CA27-4811-A1C7-53CAC59178B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-1.23</c:v>
                </c:pt>
                <c:pt idx="1">
                  <c:v>-6.02</c:v>
                </c:pt>
                <c:pt idx="2">
                  <c:v>-5.56</c:v>
                </c:pt>
                <c:pt idx="3">
                  <c:v>-7.54</c:v>
                </c:pt>
                <c:pt idx="4">
                  <c:v>5.74</c:v>
                </c:pt>
              </c:numCache>
            </c:numRef>
          </c:val>
          <c:smooth val="0"/>
          <c:extLst>
            <c:ext xmlns:c16="http://schemas.microsoft.com/office/drawing/2014/chart" uri="{C3380CC4-5D6E-409C-BE32-E72D297353CC}">
              <c16:uniqueId val="{00000002-CA27-4811-A1C7-53CAC59178B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C72-4FCD-932C-5D1051EA8B6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C72-4FCD-932C-5D1051EA8B63}"/>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0.01</c:v>
                </c:pt>
                <c:pt idx="4">
                  <c:v>#N/A</c:v>
                </c:pt>
                <c:pt idx="5">
                  <c:v>0.03</c:v>
                </c:pt>
                <c:pt idx="6">
                  <c:v>#N/A</c:v>
                </c:pt>
                <c:pt idx="7">
                  <c:v>0</c:v>
                </c:pt>
                <c:pt idx="8">
                  <c:v>#N/A</c:v>
                </c:pt>
                <c:pt idx="9">
                  <c:v>0</c:v>
                </c:pt>
              </c:numCache>
            </c:numRef>
          </c:val>
          <c:extLst>
            <c:ext xmlns:c16="http://schemas.microsoft.com/office/drawing/2014/chart" uri="{C3380CC4-5D6E-409C-BE32-E72D297353CC}">
              <c16:uniqueId val="{00000002-3C72-4FCD-932C-5D1051EA8B63}"/>
            </c:ext>
          </c:extLst>
        </c:ser>
        <c:ser>
          <c:idx val="3"/>
          <c:order val="3"/>
          <c:tx>
            <c:strRef>
              <c:f>データシート!$A$30</c:f>
              <c:strCache>
                <c:ptCount val="1"/>
                <c:pt idx="0">
                  <c:v>公園墓地維持管理特別会計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3C72-4FCD-932C-5D1051EA8B63}"/>
            </c:ext>
          </c:extLst>
        </c:ser>
        <c:ser>
          <c:idx val="4"/>
          <c:order val="4"/>
          <c:tx>
            <c:strRef>
              <c:f>データシート!$A$31</c:f>
              <c:strCache>
                <c:ptCount val="1"/>
                <c:pt idx="0">
                  <c:v>住宅改修資金等貸付金特別会計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0.02</c:v>
                </c:pt>
                <c:pt idx="2">
                  <c:v>#N/A</c:v>
                </c:pt>
                <c:pt idx="3">
                  <c:v>0.04</c:v>
                </c:pt>
                <c:pt idx="4">
                  <c:v>#N/A</c:v>
                </c:pt>
                <c:pt idx="5">
                  <c:v>0.08</c:v>
                </c:pt>
                <c:pt idx="6">
                  <c:v>#N/A</c:v>
                </c:pt>
                <c:pt idx="7">
                  <c:v>0.1</c:v>
                </c:pt>
                <c:pt idx="8">
                  <c:v>#N/A</c:v>
                </c:pt>
                <c:pt idx="9">
                  <c:v>0.31</c:v>
                </c:pt>
              </c:numCache>
            </c:numRef>
          </c:val>
          <c:extLst>
            <c:ext xmlns:c16="http://schemas.microsoft.com/office/drawing/2014/chart" uri="{C3380CC4-5D6E-409C-BE32-E72D297353CC}">
              <c16:uniqueId val="{00000004-3C72-4FCD-932C-5D1051EA8B63}"/>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1.33</c:v>
                </c:pt>
                <c:pt idx="2">
                  <c:v>#N/A</c:v>
                </c:pt>
                <c:pt idx="3">
                  <c:v>0.9</c:v>
                </c:pt>
                <c:pt idx="4">
                  <c:v>#N/A</c:v>
                </c:pt>
                <c:pt idx="5">
                  <c:v>0.69</c:v>
                </c:pt>
                <c:pt idx="6">
                  <c:v>#N/A</c:v>
                </c:pt>
                <c:pt idx="7">
                  <c:v>1.1299999999999999</c:v>
                </c:pt>
                <c:pt idx="8">
                  <c:v>#N/A</c:v>
                </c:pt>
                <c:pt idx="9">
                  <c:v>0.87</c:v>
                </c:pt>
              </c:numCache>
            </c:numRef>
          </c:val>
          <c:extLst>
            <c:ext xmlns:c16="http://schemas.microsoft.com/office/drawing/2014/chart" uri="{C3380CC4-5D6E-409C-BE32-E72D297353CC}">
              <c16:uniqueId val="{00000005-3C72-4FCD-932C-5D1051EA8B63}"/>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0.87</c:v>
                </c:pt>
                <c:pt idx="2">
                  <c:v>#N/A</c:v>
                </c:pt>
                <c:pt idx="3">
                  <c:v>2.46</c:v>
                </c:pt>
                <c:pt idx="4">
                  <c:v>#N/A</c:v>
                </c:pt>
                <c:pt idx="5">
                  <c:v>0.13</c:v>
                </c:pt>
                <c:pt idx="6">
                  <c:v>#N/A</c:v>
                </c:pt>
                <c:pt idx="7">
                  <c:v>1.51</c:v>
                </c:pt>
                <c:pt idx="8">
                  <c:v>#N/A</c:v>
                </c:pt>
                <c:pt idx="9">
                  <c:v>0.91</c:v>
                </c:pt>
              </c:numCache>
            </c:numRef>
          </c:val>
          <c:extLst>
            <c:ext xmlns:c16="http://schemas.microsoft.com/office/drawing/2014/chart" uri="{C3380CC4-5D6E-409C-BE32-E72D297353CC}">
              <c16:uniqueId val="{00000006-3C72-4FCD-932C-5D1051EA8B6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1.25</c:v>
                </c:pt>
                <c:pt idx="2">
                  <c:v>#N/A</c:v>
                </c:pt>
                <c:pt idx="3">
                  <c:v>1</c:v>
                </c:pt>
                <c:pt idx="4">
                  <c:v>#N/A</c:v>
                </c:pt>
                <c:pt idx="5">
                  <c:v>0.98</c:v>
                </c:pt>
                <c:pt idx="6">
                  <c:v>#N/A</c:v>
                </c:pt>
                <c:pt idx="7">
                  <c:v>1.02</c:v>
                </c:pt>
                <c:pt idx="8">
                  <c:v>#N/A</c:v>
                </c:pt>
                <c:pt idx="9">
                  <c:v>0.92</c:v>
                </c:pt>
              </c:numCache>
            </c:numRef>
          </c:val>
          <c:extLst>
            <c:ext xmlns:c16="http://schemas.microsoft.com/office/drawing/2014/chart" uri="{C3380CC4-5D6E-409C-BE32-E72D297353CC}">
              <c16:uniqueId val="{00000007-3C72-4FCD-932C-5D1051EA8B63}"/>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c:v>
                </c:pt>
                <c:pt idx="2">
                  <c:v>#N/A</c:v>
                </c:pt>
                <c:pt idx="3">
                  <c:v>3.07</c:v>
                </c:pt>
                <c:pt idx="4">
                  <c:v>#N/A</c:v>
                </c:pt>
                <c:pt idx="5">
                  <c:v>2.96</c:v>
                </c:pt>
                <c:pt idx="6">
                  <c:v>#N/A</c:v>
                </c:pt>
                <c:pt idx="7">
                  <c:v>3.09</c:v>
                </c:pt>
                <c:pt idx="8">
                  <c:v>#N/A</c:v>
                </c:pt>
                <c:pt idx="9">
                  <c:v>2.84</c:v>
                </c:pt>
              </c:numCache>
            </c:numRef>
          </c:val>
          <c:extLst>
            <c:ext xmlns:c16="http://schemas.microsoft.com/office/drawing/2014/chart" uri="{C3380CC4-5D6E-409C-BE32-E72D297353CC}">
              <c16:uniqueId val="{00000008-3C72-4FCD-932C-5D1051EA8B6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24.18</c:v>
                </c:pt>
                <c:pt idx="2">
                  <c:v>#N/A</c:v>
                </c:pt>
                <c:pt idx="3">
                  <c:v>23.14</c:v>
                </c:pt>
                <c:pt idx="4">
                  <c:v>#N/A</c:v>
                </c:pt>
                <c:pt idx="5">
                  <c:v>23.82</c:v>
                </c:pt>
                <c:pt idx="6">
                  <c:v>#N/A</c:v>
                </c:pt>
                <c:pt idx="7">
                  <c:v>24.47</c:v>
                </c:pt>
                <c:pt idx="8">
                  <c:v>#N/A</c:v>
                </c:pt>
                <c:pt idx="9">
                  <c:v>24.81</c:v>
                </c:pt>
              </c:numCache>
            </c:numRef>
          </c:val>
          <c:extLst>
            <c:ext xmlns:c16="http://schemas.microsoft.com/office/drawing/2014/chart" uri="{C3380CC4-5D6E-409C-BE32-E72D297353CC}">
              <c16:uniqueId val="{00000009-3C72-4FCD-932C-5D1051EA8B6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697</c:v>
                </c:pt>
                <c:pt idx="5">
                  <c:v>723</c:v>
                </c:pt>
                <c:pt idx="8">
                  <c:v>758</c:v>
                </c:pt>
                <c:pt idx="11">
                  <c:v>755</c:v>
                </c:pt>
                <c:pt idx="14">
                  <c:v>760</c:v>
                </c:pt>
              </c:numCache>
            </c:numRef>
          </c:val>
          <c:extLst>
            <c:ext xmlns:c16="http://schemas.microsoft.com/office/drawing/2014/chart" uri="{C3380CC4-5D6E-409C-BE32-E72D297353CC}">
              <c16:uniqueId val="{00000000-608F-4BE0-922E-23E8FA9124B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08F-4BE0-922E-23E8FA9124B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08F-4BE0-922E-23E8FA9124B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84</c:v>
                </c:pt>
                <c:pt idx="3">
                  <c:v>162</c:v>
                </c:pt>
                <c:pt idx="6">
                  <c:v>278</c:v>
                </c:pt>
                <c:pt idx="9">
                  <c:v>232</c:v>
                </c:pt>
                <c:pt idx="12">
                  <c:v>250</c:v>
                </c:pt>
              </c:numCache>
            </c:numRef>
          </c:val>
          <c:extLst>
            <c:ext xmlns:c16="http://schemas.microsoft.com/office/drawing/2014/chart" uri="{C3380CC4-5D6E-409C-BE32-E72D297353CC}">
              <c16:uniqueId val="{00000003-608F-4BE0-922E-23E8FA9124B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220</c:v>
                </c:pt>
                <c:pt idx="3">
                  <c:v>225</c:v>
                </c:pt>
                <c:pt idx="6">
                  <c:v>225</c:v>
                </c:pt>
                <c:pt idx="9">
                  <c:v>231</c:v>
                </c:pt>
                <c:pt idx="12">
                  <c:v>216</c:v>
                </c:pt>
              </c:numCache>
            </c:numRef>
          </c:val>
          <c:extLst>
            <c:ext xmlns:c16="http://schemas.microsoft.com/office/drawing/2014/chart" uri="{C3380CC4-5D6E-409C-BE32-E72D297353CC}">
              <c16:uniqueId val="{00000004-608F-4BE0-922E-23E8FA9124B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8F-4BE0-922E-23E8FA9124B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08F-4BE0-922E-23E8FA9124B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722</c:v>
                </c:pt>
                <c:pt idx="3">
                  <c:v>691</c:v>
                </c:pt>
                <c:pt idx="6">
                  <c:v>682</c:v>
                </c:pt>
                <c:pt idx="9">
                  <c:v>676</c:v>
                </c:pt>
                <c:pt idx="12">
                  <c:v>641</c:v>
                </c:pt>
              </c:numCache>
            </c:numRef>
          </c:val>
          <c:extLst>
            <c:ext xmlns:c16="http://schemas.microsoft.com/office/drawing/2014/chart" uri="{C3380CC4-5D6E-409C-BE32-E72D297353CC}">
              <c16:uniqueId val="{00000007-608F-4BE0-922E-23E8FA9124B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329</c:v>
                </c:pt>
                <c:pt idx="2">
                  <c:v>#N/A</c:v>
                </c:pt>
                <c:pt idx="3">
                  <c:v>#N/A</c:v>
                </c:pt>
                <c:pt idx="4">
                  <c:v>355</c:v>
                </c:pt>
                <c:pt idx="5">
                  <c:v>#N/A</c:v>
                </c:pt>
                <c:pt idx="6">
                  <c:v>#N/A</c:v>
                </c:pt>
                <c:pt idx="7">
                  <c:v>427</c:v>
                </c:pt>
                <c:pt idx="8">
                  <c:v>#N/A</c:v>
                </c:pt>
                <c:pt idx="9">
                  <c:v>#N/A</c:v>
                </c:pt>
                <c:pt idx="10">
                  <c:v>384</c:v>
                </c:pt>
                <c:pt idx="11">
                  <c:v>#N/A</c:v>
                </c:pt>
                <c:pt idx="12">
                  <c:v>#N/A</c:v>
                </c:pt>
                <c:pt idx="13">
                  <c:v>347</c:v>
                </c:pt>
                <c:pt idx="14">
                  <c:v>#N/A</c:v>
                </c:pt>
              </c:numCache>
            </c:numRef>
          </c:val>
          <c:smooth val="0"/>
          <c:extLst>
            <c:ext xmlns:c16="http://schemas.microsoft.com/office/drawing/2014/chart" uri="{C3380CC4-5D6E-409C-BE32-E72D297353CC}">
              <c16:uniqueId val="{00000008-608F-4BE0-922E-23E8FA9124B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8777</c:v>
                </c:pt>
                <c:pt idx="5">
                  <c:v>8485</c:v>
                </c:pt>
                <c:pt idx="8">
                  <c:v>8450</c:v>
                </c:pt>
                <c:pt idx="11">
                  <c:v>8255</c:v>
                </c:pt>
                <c:pt idx="14">
                  <c:v>7950</c:v>
                </c:pt>
              </c:numCache>
            </c:numRef>
          </c:val>
          <c:extLst>
            <c:ext xmlns:c16="http://schemas.microsoft.com/office/drawing/2014/chart" uri="{C3380CC4-5D6E-409C-BE32-E72D297353CC}">
              <c16:uniqueId val="{00000000-EDFB-4F16-8C77-A20D266B415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1836</c:v>
                </c:pt>
                <c:pt idx="5">
                  <c:v>1801</c:v>
                </c:pt>
                <c:pt idx="8">
                  <c:v>1715</c:v>
                </c:pt>
                <c:pt idx="11">
                  <c:v>1598</c:v>
                </c:pt>
                <c:pt idx="14">
                  <c:v>1102</c:v>
                </c:pt>
              </c:numCache>
            </c:numRef>
          </c:val>
          <c:extLst>
            <c:ext xmlns:c16="http://schemas.microsoft.com/office/drawing/2014/chart" uri="{C3380CC4-5D6E-409C-BE32-E72D297353CC}">
              <c16:uniqueId val="{00000001-EDFB-4F16-8C77-A20D266B415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4775</c:v>
                </c:pt>
                <c:pt idx="5">
                  <c:v>4304</c:v>
                </c:pt>
                <c:pt idx="8">
                  <c:v>3802</c:v>
                </c:pt>
                <c:pt idx="11">
                  <c:v>3237</c:v>
                </c:pt>
                <c:pt idx="14">
                  <c:v>3366</c:v>
                </c:pt>
              </c:numCache>
            </c:numRef>
          </c:val>
          <c:extLst>
            <c:ext xmlns:c16="http://schemas.microsoft.com/office/drawing/2014/chart" uri="{C3380CC4-5D6E-409C-BE32-E72D297353CC}">
              <c16:uniqueId val="{00000002-EDFB-4F16-8C77-A20D266B415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DFB-4F16-8C77-A20D266B415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DFB-4F16-8C77-A20D266B415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65</c:v>
                </c:pt>
                <c:pt idx="3">
                  <c:v>55</c:v>
                </c:pt>
                <c:pt idx="6">
                  <c:v>47</c:v>
                </c:pt>
                <c:pt idx="9">
                  <c:v>35</c:v>
                </c:pt>
                <c:pt idx="12">
                  <c:v>23</c:v>
                </c:pt>
              </c:numCache>
            </c:numRef>
          </c:val>
          <c:extLst>
            <c:ext xmlns:c16="http://schemas.microsoft.com/office/drawing/2014/chart" uri="{C3380CC4-5D6E-409C-BE32-E72D297353CC}">
              <c16:uniqueId val="{00000005-EDFB-4F16-8C77-A20D266B415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1895</c:v>
                </c:pt>
                <c:pt idx="3">
                  <c:v>1842</c:v>
                </c:pt>
                <c:pt idx="6">
                  <c:v>1750</c:v>
                </c:pt>
                <c:pt idx="9">
                  <c:v>1305</c:v>
                </c:pt>
                <c:pt idx="12">
                  <c:v>1193</c:v>
                </c:pt>
              </c:numCache>
            </c:numRef>
          </c:val>
          <c:extLst>
            <c:ext xmlns:c16="http://schemas.microsoft.com/office/drawing/2014/chart" uri="{C3380CC4-5D6E-409C-BE32-E72D297353CC}">
              <c16:uniqueId val="{00000006-EDFB-4F16-8C77-A20D266B415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2447</c:v>
                </c:pt>
                <c:pt idx="3">
                  <c:v>2425</c:v>
                </c:pt>
                <c:pt idx="6">
                  <c:v>2405</c:v>
                </c:pt>
                <c:pt idx="9">
                  <c:v>1895</c:v>
                </c:pt>
                <c:pt idx="12">
                  <c:v>1656</c:v>
                </c:pt>
              </c:numCache>
            </c:numRef>
          </c:val>
          <c:extLst>
            <c:ext xmlns:c16="http://schemas.microsoft.com/office/drawing/2014/chart" uri="{C3380CC4-5D6E-409C-BE32-E72D297353CC}">
              <c16:uniqueId val="{00000007-EDFB-4F16-8C77-A20D266B415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3168</c:v>
                </c:pt>
                <c:pt idx="3">
                  <c:v>3528</c:v>
                </c:pt>
                <c:pt idx="6">
                  <c:v>3812</c:v>
                </c:pt>
                <c:pt idx="9">
                  <c:v>3855</c:v>
                </c:pt>
                <c:pt idx="12">
                  <c:v>3563</c:v>
                </c:pt>
              </c:numCache>
            </c:numRef>
          </c:val>
          <c:extLst>
            <c:ext xmlns:c16="http://schemas.microsoft.com/office/drawing/2014/chart" uri="{C3380CC4-5D6E-409C-BE32-E72D297353CC}">
              <c16:uniqueId val="{00000008-EDFB-4F16-8C77-A20D266B415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98</c:v>
                </c:pt>
                <c:pt idx="3">
                  <c:v>32</c:v>
                </c:pt>
                <c:pt idx="6">
                  <c:v>0</c:v>
                </c:pt>
                <c:pt idx="9">
                  <c:v>0</c:v>
                </c:pt>
                <c:pt idx="12">
                  <c:v>0</c:v>
                </c:pt>
              </c:numCache>
            </c:numRef>
          </c:val>
          <c:extLst>
            <c:ext xmlns:c16="http://schemas.microsoft.com/office/drawing/2014/chart" uri="{C3380CC4-5D6E-409C-BE32-E72D297353CC}">
              <c16:uniqueId val="{00000009-EDFB-4F16-8C77-A20D266B415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6770</c:v>
                </c:pt>
                <c:pt idx="3">
                  <c:v>6490</c:v>
                </c:pt>
                <c:pt idx="6">
                  <c:v>6513</c:v>
                </c:pt>
                <c:pt idx="9">
                  <c:v>6295</c:v>
                </c:pt>
                <c:pt idx="12">
                  <c:v>6284</c:v>
                </c:pt>
              </c:numCache>
            </c:numRef>
          </c:val>
          <c:extLst>
            <c:ext xmlns:c16="http://schemas.microsoft.com/office/drawing/2014/chart" uri="{C3380CC4-5D6E-409C-BE32-E72D297353CC}">
              <c16:uniqueId val="{0000000A-EDFB-4F16-8C77-A20D266B415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560</c:v>
                </c:pt>
                <c:pt idx="8">
                  <c:v>#N/A</c:v>
                </c:pt>
                <c:pt idx="9">
                  <c:v>#N/A</c:v>
                </c:pt>
                <c:pt idx="10">
                  <c:v>294</c:v>
                </c:pt>
                <c:pt idx="11">
                  <c:v>#N/A</c:v>
                </c:pt>
                <c:pt idx="12">
                  <c:v>#N/A</c:v>
                </c:pt>
                <c:pt idx="13">
                  <c:v>301</c:v>
                </c:pt>
                <c:pt idx="14">
                  <c:v>#N/A</c:v>
                </c:pt>
              </c:numCache>
            </c:numRef>
          </c:val>
          <c:smooth val="0"/>
          <c:extLst>
            <c:ext xmlns:c16="http://schemas.microsoft.com/office/drawing/2014/chart" uri="{C3380CC4-5D6E-409C-BE32-E72D297353CC}">
              <c16:uniqueId val="{0000000B-EDFB-4F16-8C77-A20D266B415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1446</c:v>
                </c:pt>
                <c:pt idx="1">
                  <c:v>1111</c:v>
                </c:pt>
                <c:pt idx="2">
                  <c:v>1417</c:v>
                </c:pt>
              </c:numCache>
            </c:numRef>
          </c:val>
          <c:extLst>
            <c:ext xmlns:c16="http://schemas.microsoft.com/office/drawing/2014/chart" uri="{C3380CC4-5D6E-409C-BE32-E72D297353CC}">
              <c16:uniqueId val="{00000000-FE98-47B8-B0CE-CA30F2743C6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611</c:v>
                </c:pt>
                <c:pt idx="1">
                  <c:v>438</c:v>
                </c:pt>
                <c:pt idx="2">
                  <c:v>305</c:v>
                </c:pt>
              </c:numCache>
            </c:numRef>
          </c:val>
          <c:extLst>
            <c:ext xmlns:c16="http://schemas.microsoft.com/office/drawing/2014/chart" uri="{C3380CC4-5D6E-409C-BE32-E72D297353CC}">
              <c16:uniqueId val="{00000001-FE98-47B8-B0CE-CA30F2743C6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1505</c:v>
                </c:pt>
                <c:pt idx="1">
                  <c:v>1449</c:v>
                </c:pt>
                <c:pt idx="2">
                  <c:v>1404</c:v>
                </c:pt>
              </c:numCache>
            </c:numRef>
          </c:val>
          <c:extLst>
            <c:ext xmlns:c16="http://schemas.microsoft.com/office/drawing/2014/chart" uri="{C3380CC4-5D6E-409C-BE32-E72D297353CC}">
              <c16:uniqueId val="{00000002-FE98-47B8-B0CE-CA30F2743C6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実質公債費比率の分子は、令和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年度については前年度より減少している。これは、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一般会計で借り入れた高額起債の一部が完済されたことに伴い元利償還金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が減少したためである。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実質公債費比率が基準値を超えると起債の発行が制限されることもあり、新規発行においては、後年度負担となるような事業は十分精査し実施していく必要がある。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本町は満期一括償還地方債は起こしていないため、本表は該当なし。</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公営企業や一部事務組合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が起こした地方債の一部が償還終了したことで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、それに相当する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負担見込額が減少したことで、将来負担額は前年度よりも減少した。</a:t>
          </a:r>
          <a:endParaRPr lang="ja-JP" altLang="ja-JP" sz="11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一方で、平成２９年度以降基金を多額に取り崩しているため、充当可能基金額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年々減少している。令和２年度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において、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土地開発公社貸付金から約４億円の返還を受け、財政調整基金へ積み立てたことで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充当可能基金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は増加したものの、今後も多額の取り崩しを行わざるを得ない状況に変わりはない。</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基金の取り崩しが最小限とできるような財政運営をするとともに、地方債の新規発行においては、後年度負担となるような事業は十分精査し実施していくことで極端な悪化をしないように配慮することが必要で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奈良県大淀町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土地開発公社貸付金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返還金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約４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００百万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財政調整基金へ</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ふるさと応援寄付金約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５２．４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百万円を「ふるさと創生整備基金」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へ</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積み立てを行った一方、「財政調整基金」を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１３６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百万円、「減債基金」を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１４０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百万円取り崩したこと等により、基金全体としては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１２９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利子積立及びふるさと応援寄附金による増分はあるものの、財政状況を鑑みると、全体として減少傾向になる見込みである。今後も引き続き、自主財源の確保や歳出の削減に努め、基金の取り崩しが最小限とできるような財政運営に取り組んで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ふるさと創生整備基金：住みよい町づくり、心のふれあいを求める人づくりを目指し、快適環境行政施策に要する経費の財源に充てるため</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公共施設整備基金：公共施設の整備等に要する経費の財源に充てるため</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ふるさと創生整備基金：ふるさと応援寄附金により約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５２．４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百万円積立した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、地方創生関連事業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や新型コロナウイルス感染症対応事業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百万円充当したため、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百万円の減額となった。</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公共施設整備基金：町営斎場運営管理事業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及びさくら広域環境生成組合負担金の施設建設事業分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に充当したため、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百万円の減額となった。</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ふるさと創生整備基金：ふるさと応援寄附金によって積立を行う方針であるが、寄附者の意向も踏まえ早期に取り崩し事業実施する予定である。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公共施設整備基金：今後においても公共施設の更新等で必要なときに取り崩して使用する予定である。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土地開発公社貸付金から約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４００百万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円の返還を受け、基金へ積み立てた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ことによる。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一般財源所要額の増加により取り崩しが必要な状況であるが、取り崩しを極力抑えていく方針である。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地方債</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償還のため１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０百万円を取り崩したことによる減少。</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基金残高の減少傾向は落ち着く見込みであるが、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起債の新規発行においては、後年度負担となるような事業は十分精査し実施していく必要がある。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17,123
16,867
38.10
10,989,466
10,308,611
61,608
4,944,323
6,283,975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行政サービスを合理的に行った場合に必要と想定される一般財源の額（基準財政需要額）のうち、自治体が徴収しうる税収等（基準財政収入額）の占める割合を財政力指数というが、類似団体平均を下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力指数の低い本町においては、「財政計画」に基づき、さらなる早期収納の推進や滞納整理の強化を進め、徴収率の改善を目指し自主財源の確保に努めるとともに、歳出削減を行い健全な財政運営を行えるよう努めることが必要とな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134938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65088</xdr:rowOff>
    </xdr:from>
    <xdr:to>
      <xdr:col>23</xdr:col>
      <xdr:colOff>133350</xdr:colOff>
      <xdr:row>43</xdr:row>
      <xdr:rowOff>75142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437438"/>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101723</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31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85196</xdr:rowOff>
    </xdr:from>
    <xdr:to>
      <xdr:col>23</xdr:col>
      <xdr:colOff>184150</xdr:colOff>
      <xdr:row>43</xdr:row>
      <xdr:rowOff>15346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65088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2738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65088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2336800" y="742738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85196</xdr:rowOff>
    </xdr:from>
    <xdr:to>
      <xdr:col>15</xdr:col>
      <xdr:colOff>133350</xdr:colOff>
      <xdr:row>43</xdr:row>
      <xdr:rowOff>15346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25523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65088</xdr:rowOff>
    </xdr:from>
    <xdr:to>
      <xdr:col>11</xdr:col>
      <xdr:colOff>31750</xdr:colOff>
      <xdr:row>43</xdr:row>
      <xdr:rowOff>65088</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374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105304</xdr:rowOff>
    </xdr:from>
    <xdr:to>
      <xdr:col>7</xdr:col>
      <xdr:colOff>31750</xdr:colOff>
      <xdr:row>43</xdr:row>
      <xdr:rowOff>35454</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45631</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14288</xdr:rowOff>
    </xdr:from>
    <xdr:to>
      <xdr:col>19</xdr:col>
      <xdr:colOff>184150</xdr:colOff>
      <xdr:row>43</xdr:row>
      <xdr:rowOff>115888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100665</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47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14288</xdr:rowOff>
    </xdr:from>
    <xdr:to>
      <xdr:col>11</xdr:col>
      <xdr:colOff>82550</xdr:colOff>
      <xdr:row>43</xdr:row>
      <xdr:rowOff>115888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100665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14288</xdr:rowOff>
    </xdr:from>
    <xdr:to>
      <xdr:col>7</xdr:col>
      <xdr:colOff>31750</xdr:colOff>
      <xdr:row>43</xdr:row>
      <xdr:rowOff>115888</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100665</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経常的な収入（地方税や地方交付税や地方譲与税など）に対する経常的な支出（人件費や扶助費、公債費のように毎年支出される性質の支出）の割合のことを経常収支比率という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普通地方交付税が大幅に増加したことや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経常的な一部事務組合負担金が減少したこと等により前年度より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したものの、依然として類似団体平均を上回っている。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当指標は依存財源の増減により比率が上下する可能性が高く、安定的な財政運営のためには、今後も経常経費のさらなる削減に努めるとともに、町税等の自主財源の確保や新たな歳入の創出などによる財源の確保が必要とな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2329</xdr:rowOff>
    </xdr:from>
    <xdr:to>
      <xdr:col>23</xdr:col>
      <xdr:colOff>133350</xdr:colOff>
      <xdr:row>66</xdr:row>
      <xdr:rowOff>102658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9946429"/>
          <a:ext cx="0" cy="14719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74735</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39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102658</xdr:rowOff>
    </xdr:from>
    <xdr:to>
      <xdr:col>24</xdr:col>
      <xdr:colOff>12700</xdr:colOff>
      <xdr:row>66</xdr:row>
      <xdr:rowOff>102658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41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88706</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2329</xdr:rowOff>
    </xdr:from>
    <xdr:to>
      <xdr:col>24</xdr:col>
      <xdr:colOff>12700</xdr:colOff>
      <xdr:row>58</xdr:row>
      <xdr:rowOff>2329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94192</xdr:rowOff>
    </xdr:from>
    <xdr:to>
      <xdr:col>23</xdr:col>
      <xdr:colOff>133350</xdr:colOff>
      <xdr:row>64</xdr:row>
      <xdr:rowOff>95673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0895542"/>
          <a:ext cx="838200" cy="17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134848</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593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95673</xdr:rowOff>
    </xdr:from>
    <xdr:to>
      <xdr:col>19</xdr:col>
      <xdr:colOff>133350</xdr:colOff>
      <xdr:row>65</xdr:row>
      <xdr:rowOff>56938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068473"/>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82779</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54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12700</xdr:rowOff>
    </xdr:from>
    <xdr:to>
      <xdr:col>15</xdr:col>
      <xdr:colOff>82550</xdr:colOff>
      <xdr:row>65</xdr:row>
      <xdr:rowOff>56938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156950"/>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58648</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110279</xdr:rowOff>
    </xdr:from>
    <xdr:to>
      <xdr:col>11</xdr:col>
      <xdr:colOff>31750</xdr:colOff>
      <xdr:row>65</xdr:row>
      <xdr:rowOff>12700</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0911629"/>
          <a:ext cx="889000" cy="24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98213</xdr:rowOff>
    </xdr:from>
    <xdr:to>
      <xdr:col>11</xdr:col>
      <xdr:colOff>82550</xdr:colOff>
      <xdr:row>63</xdr:row>
      <xdr:rowOff>28363</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38540</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78105</xdr:rowOff>
    </xdr:from>
    <xdr:to>
      <xdr:col>7</xdr:col>
      <xdr:colOff>31750</xdr:colOff>
      <xdr:row>63</xdr:row>
      <xdr:rowOff>8255</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18432</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43392</xdr:rowOff>
    </xdr:from>
    <xdr:to>
      <xdr:col>23</xdr:col>
      <xdr:colOff>184150</xdr:colOff>
      <xdr:row>63</xdr:row>
      <xdr:rowOff>144992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8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15469</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81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44873</xdr:rowOff>
    </xdr:from>
    <xdr:to>
      <xdr:col>19</xdr:col>
      <xdr:colOff>184150</xdr:colOff>
      <xdr:row>64</xdr:row>
      <xdr:rowOff>146473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131250</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10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6138</xdr:rowOff>
    </xdr:from>
    <xdr:to>
      <xdr:col>15</xdr:col>
      <xdr:colOff>133350</xdr:colOff>
      <xdr:row>65</xdr:row>
      <xdr:rowOff>107738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15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92515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133350</xdr:rowOff>
    </xdr:from>
    <xdr:to>
      <xdr:col>11</xdr:col>
      <xdr:colOff>82550</xdr:colOff>
      <xdr:row>65</xdr:row>
      <xdr:rowOff>63500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48277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59479</xdr:rowOff>
    </xdr:from>
    <xdr:to>
      <xdr:col>7</xdr:col>
      <xdr:colOff>31750</xdr:colOff>
      <xdr:row>63</xdr:row>
      <xdr:rowOff>161079</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145856</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94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[148,775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類似団体平均を下回</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る結果となったが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新型コロナウイルス感染症対応に係る各種事業の実施に伴い、物件費が大幅に増加したため、当該数値も前年度より増加することとなった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アフターコロナも見据えて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、今後増加傾向が続くことのないよう、行財政改革のさらなる推進により業務の効率化、節減に取り組むとともに、民間委託等の方法も考慮にいれながら、これらの経費が削減できるよう努める。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2538</xdr:rowOff>
    </xdr:from>
    <xdr:to>
      <xdr:col>23</xdr:col>
      <xdr:colOff>133350</xdr:colOff>
      <xdr:row>88</xdr:row>
      <xdr:rowOff>90165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89988"/>
          <a:ext cx="0" cy="12877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62242</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14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90165</xdr:rowOff>
    </xdr:from>
    <xdr:to>
      <xdr:col>24</xdr:col>
      <xdr:colOff>12700</xdr:colOff>
      <xdr:row>88</xdr:row>
      <xdr:rowOff>90165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17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88915</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63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2538</xdr:rowOff>
    </xdr:from>
    <xdr:to>
      <xdr:col>24</xdr:col>
      <xdr:colOff>12700</xdr:colOff>
      <xdr:row>81</xdr:row>
      <xdr:rowOff>2538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8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37480</xdr:rowOff>
    </xdr:from>
    <xdr:to>
      <xdr:col>23</xdr:col>
      <xdr:colOff>133350</xdr:colOff>
      <xdr:row>82</xdr:row>
      <xdr:rowOff>134080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096380"/>
          <a:ext cx="838200" cy="9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109379</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339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137302</xdr:rowOff>
    </xdr:from>
    <xdr:to>
      <xdr:col>23</xdr:col>
      <xdr:colOff>184150</xdr:colOff>
      <xdr:row>84</xdr:row>
      <xdr:rowOff>67452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37480</xdr:rowOff>
    </xdr:from>
    <xdr:to>
      <xdr:col>19</xdr:col>
      <xdr:colOff>133350</xdr:colOff>
      <xdr:row>82</xdr:row>
      <xdr:rowOff>44027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3225800" y="14096380"/>
          <a:ext cx="889000" cy="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31435</xdr:rowOff>
    </xdr:from>
    <xdr:to>
      <xdr:col>19</xdr:col>
      <xdr:colOff>184150</xdr:colOff>
      <xdr:row>83</xdr:row>
      <xdr:rowOff>133035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117812</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348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43850</xdr:rowOff>
    </xdr:from>
    <xdr:to>
      <xdr:col>15</xdr:col>
      <xdr:colOff>82550</xdr:colOff>
      <xdr:row>82</xdr:row>
      <xdr:rowOff>44027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4102750"/>
          <a:ext cx="889000" cy="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101629</xdr:rowOff>
    </xdr:from>
    <xdr:to>
      <xdr:col>15</xdr:col>
      <xdr:colOff>133350</xdr:colOff>
      <xdr:row>84</xdr:row>
      <xdr:rowOff>31779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16556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41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43850</xdr:rowOff>
    </xdr:from>
    <xdr:to>
      <xdr:col>11</xdr:col>
      <xdr:colOff>31750</xdr:colOff>
      <xdr:row>82</xdr:row>
      <xdr:rowOff>52665</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flipV="1">
          <a:off x="1447800" y="14102750"/>
          <a:ext cx="889000" cy="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137114</xdr:rowOff>
    </xdr:from>
    <xdr:to>
      <xdr:col>11</xdr:col>
      <xdr:colOff>82550</xdr:colOff>
      <xdr:row>83</xdr:row>
      <xdr:rowOff>67264</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52041</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28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138587</xdr:rowOff>
    </xdr:from>
    <xdr:to>
      <xdr:col>7</xdr:col>
      <xdr:colOff>31750</xdr:colOff>
      <xdr:row>83</xdr:row>
      <xdr:rowOff>68737</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4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53514</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28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83280</xdr:rowOff>
    </xdr:from>
    <xdr:to>
      <xdr:col>23</xdr:col>
      <xdr:colOff>184150</xdr:colOff>
      <xdr:row>83</xdr:row>
      <xdr:rowOff>13430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14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99807</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98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158130</xdr:rowOff>
    </xdr:from>
    <xdr:to>
      <xdr:col>19</xdr:col>
      <xdr:colOff>184150</xdr:colOff>
      <xdr:row>82</xdr:row>
      <xdr:rowOff>88280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0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98457</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814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164677</xdr:rowOff>
    </xdr:from>
    <xdr:to>
      <xdr:col>15</xdr:col>
      <xdr:colOff>133350</xdr:colOff>
      <xdr:row>82</xdr:row>
      <xdr:rowOff>94827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405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105004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82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164500</xdr:rowOff>
    </xdr:from>
    <xdr:to>
      <xdr:col>11</xdr:col>
      <xdr:colOff>82550</xdr:colOff>
      <xdr:row>82</xdr:row>
      <xdr:rowOff>94650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405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104827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82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1865</xdr:rowOff>
    </xdr:from>
    <xdr:to>
      <xdr:col>7</xdr:col>
      <xdr:colOff>31750</xdr:colOff>
      <xdr:row>82</xdr:row>
      <xdr:rowOff>103465</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406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113642</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82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国家公務員の平均給料月額を１００としたときの町の地方公務員の平均給料月額がいくらになるかを示した値をラスパイレス指数といい、本町は令和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年度においては横ばいであり、類似団体平均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を少し下回っている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民間委託等も考慮に入れながらスリム化を目指す一方で、年齢構成にアンバランスを生じることのないように、勧奨退職の推進とともに平準化した新規採用による適正な職員管理を実施しながら、適正な給与水準を維持できるよう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107187</xdr:rowOff>
    </xdr:from>
    <xdr:to>
      <xdr:col>81</xdr:col>
      <xdr:colOff>44450</xdr:colOff>
      <xdr:row>89</xdr:row>
      <xdr:rowOff>11937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2318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155464</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4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11937</xdr:rowOff>
    </xdr:from>
    <xdr:to>
      <xdr:col>81</xdr:col>
      <xdr:colOff>133350</xdr:colOff>
      <xdr:row>89</xdr:row>
      <xdr:rowOff>11937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7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22114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6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107187</xdr:rowOff>
    </xdr:from>
    <xdr:to>
      <xdr:col>81</xdr:col>
      <xdr:colOff>133350</xdr:colOff>
      <xdr:row>80</xdr:row>
      <xdr:rowOff>107187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2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58420</xdr:rowOff>
    </xdr:from>
    <xdr:to>
      <xdr:col>81</xdr:col>
      <xdr:colOff>44450</xdr:colOff>
      <xdr:row>84</xdr:row>
      <xdr:rowOff>154939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460220"/>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76216</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7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116332</xdr:rowOff>
    </xdr:from>
    <xdr:to>
      <xdr:col>77</xdr:col>
      <xdr:colOff>44450</xdr:colOff>
      <xdr:row>84</xdr:row>
      <xdr:rowOff>154939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518132"/>
          <a:ext cx="8890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94487</xdr:rowOff>
    </xdr:from>
    <xdr:to>
      <xdr:col>77</xdr:col>
      <xdr:colOff>95250</xdr:colOff>
      <xdr:row>85</xdr:row>
      <xdr:rowOff>24637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34814</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26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116332</xdr:rowOff>
    </xdr:from>
    <xdr:to>
      <xdr:col>72</xdr:col>
      <xdr:colOff>203200</xdr:colOff>
      <xdr:row>84</xdr:row>
      <xdr:rowOff>125985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518132"/>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123444</xdr:rowOff>
    </xdr:from>
    <xdr:to>
      <xdr:col>73</xdr:col>
      <xdr:colOff>44450</xdr:colOff>
      <xdr:row>85</xdr:row>
      <xdr:rowOff>53594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38371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125985</xdr:rowOff>
    </xdr:from>
    <xdr:to>
      <xdr:col>68</xdr:col>
      <xdr:colOff>152400</xdr:colOff>
      <xdr:row>84</xdr:row>
      <xdr:rowOff>135637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527785"/>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123444</xdr:rowOff>
    </xdr:from>
    <xdr:to>
      <xdr:col>68</xdr:col>
      <xdr:colOff>203200</xdr:colOff>
      <xdr:row>85</xdr:row>
      <xdr:rowOff>53594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38371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123444</xdr:rowOff>
    </xdr:from>
    <xdr:to>
      <xdr:col>64</xdr:col>
      <xdr:colOff>152400</xdr:colOff>
      <xdr:row>85</xdr:row>
      <xdr:rowOff>53594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38371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24147</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25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104139</xdr:rowOff>
    </xdr:from>
    <xdr:to>
      <xdr:col>77</xdr:col>
      <xdr:colOff>95250</xdr:colOff>
      <xdr:row>85</xdr:row>
      <xdr:rowOff>34289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19066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59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65532</xdr:rowOff>
    </xdr:from>
    <xdr:to>
      <xdr:col>73</xdr:col>
      <xdr:colOff>44450</xdr:colOff>
      <xdr:row>84</xdr:row>
      <xdr:rowOff>167132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46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5859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23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75185</xdr:rowOff>
    </xdr:from>
    <xdr:to>
      <xdr:col>68</xdr:col>
      <xdr:colOff>203200</xdr:colOff>
      <xdr:row>85</xdr:row>
      <xdr:rowOff>5335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47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15512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24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84837</xdr:rowOff>
    </xdr:from>
    <xdr:to>
      <xdr:col>64</xdr:col>
      <xdr:colOff>152400</xdr:colOff>
      <xdr:row>85</xdr:row>
      <xdr:rowOff>14987</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48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25164</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255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年度は、前年度より減少した一方、類似団体平均は上回ることとなった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が、年々平均値に近付いている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保育士や給食調理員、文化会館・図書館における職員数を確保し、待機児童ゼロ、給食自校調理方式などの施策を実現しながらも、職員数の削減を図ったことで一定の水準となった現状を踏まえながら、これらの施策の今後のあり方も併せて検討し、適正な水準を維持できるよう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125519</xdr:rowOff>
    </xdr:from>
    <xdr:to>
      <xdr:col>81</xdr:col>
      <xdr:colOff>44450</xdr:colOff>
      <xdr:row>66</xdr:row>
      <xdr:rowOff>97296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989816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69373</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8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97296</xdr:rowOff>
    </xdr:from>
    <xdr:to>
      <xdr:col>81</xdr:col>
      <xdr:colOff>133350</xdr:colOff>
      <xdr:row>66</xdr:row>
      <xdr:rowOff>97296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41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40446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64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125519</xdr:rowOff>
    </xdr:from>
    <xdr:to>
      <xdr:col>81</xdr:col>
      <xdr:colOff>133350</xdr:colOff>
      <xdr:row>57</xdr:row>
      <xdr:rowOff>125519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9898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144710</xdr:rowOff>
    </xdr:from>
    <xdr:to>
      <xdr:col>81</xdr:col>
      <xdr:colOff>44450</xdr:colOff>
      <xdr:row>61</xdr:row>
      <xdr:rowOff>10795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0431710"/>
          <a:ext cx="838200" cy="3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98372</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13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81845</xdr:rowOff>
    </xdr:from>
    <xdr:to>
      <xdr:col>81</xdr:col>
      <xdr:colOff>95250</xdr:colOff>
      <xdr:row>61</xdr:row>
      <xdr:rowOff>11995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10795</xdr:rowOff>
    </xdr:from>
    <xdr:to>
      <xdr:col>77</xdr:col>
      <xdr:colOff>44450</xdr:colOff>
      <xdr:row>61</xdr:row>
      <xdr:rowOff>36265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469245"/>
          <a:ext cx="889000" cy="2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112677</xdr:rowOff>
    </xdr:from>
    <xdr:to>
      <xdr:col>77</xdr:col>
      <xdr:colOff>95250</xdr:colOff>
      <xdr:row>61</xdr:row>
      <xdr:rowOff>42827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53004</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8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36265</xdr:rowOff>
    </xdr:from>
    <xdr:to>
      <xdr:col>72</xdr:col>
      <xdr:colOff>203200</xdr:colOff>
      <xdr:row>61</xdr:row>
      <xdr:rowOff>80504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4401800" y="10494715"/>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84526</xdr:rowOff>
    </xdr:from>
    <xdr:to>
      <xdr:col>73</xdr:col>
      <xdr:colOff>44450</xdr:colOff>
      <xdr:row>61</xdr:row>
      <xdr:rowOff>14676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24853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4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79163</xdr:rowOff>
    </xdr:from>
    <xdr:to>
      <xdr:col>68</xdr:col>
      <xdr:colOff>152400</xdr:colOff>
      <xdr:row>61</xdr:row>
      <xdr:rowOff>80504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537613"/>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71120</xdr:rowOff>
    </xdr:from>
    <xdr:to>
      <xdr:col>68</xdr:col>
      <xdr:colOff>203200</xdr:colOff>
      <xdr:row>61</xdr:row>
      <xdr:rowOff>1270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11447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64417</xdr:rowOff>
    </xdr:from>
    <xdr:to>
      <xdr:col>64</xdr:col>
      <xdr:colOff>152400</xdr:colOff>
      <xdr:row>60</xdr:row>
      <xdr:rowOff>166017</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4744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93910</xdr:rowOff>
    </xdr:from>
    <xdr:to>
      <xdr:col>81</xdr:col>
      <xdr:colOff>95250</xdr:colOff>
      <xdr:row>61</xdr:row>
      <xdr:rowOff>24060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8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65987</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35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131445</xdr:rowOff>
    </xdr:from>
    <xdr:to>
      <xdr:col>77</xdr:col>
      <xdr:colOff>95250</xdr:colOff>
      <xdr:row>61</xdr:row>
      <xdr:rowOff>61595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46372</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50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156915</xdr:rowOff>
    </xdr:from>
    <xdr:to>
      <xdr:col>73</xdr:col>
      <xdr:colOff>44450</xdr:colOff>
      <xdr:row>61</xdr:row>
      <xdr:rowOff>87065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44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71842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530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29704</xdr:rowOff>
    </xdr:from>
    <xdr:to>
      <xdr:col>68</xdr:col>
      <xdr:colOff>203200</xdr:colOff>
      <xdr:row>61</xdr:row>
      <xdr:rowOff>131304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48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116081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57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28363</xdr:rowOff>
    </xdr:from>
    <xdr:to>
      <xdr:col>64</xdr:col>
      <xdr:colOff>152400</xdr:colOff>
      <xdr:row>61</xdr:row>
      <xdr:rowOff>129963</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114740</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元利償還金（元利償還金に充てられた公営企業や一部事務組合への繰出金を含む）の標準財政規模に対する比率を実質公債費比率といい、平成２１年度からは類似団体平均を下回っていたが近年は悪化傾向にあり、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微減となったものの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依然</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この悪化は南和広域医療企業団が起こした地方債への負担金が大きく増加したためである。企業団が起こした地方債は償還期間も長期間であるため、今後も同水準の比率となることが予想される。　</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実質公債費比率が基準値を超えると起債の発行が制限されることもあり、今後も新規発行においては、後年度負担となるような事業は十分精査し実施していく必要がある。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78994</xdr:rowOff>
    </xdr:from>
    <xdr:to>
      <xdr:col>81</xdr:col>
      <xdr:colOff>44450</xdr:colOff>
      <xdr:row>44</xdr:row>
      <xdr:rowOff>87884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594094"/>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59961</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0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87884</xdr:rowOff>
    </xdr:from>
    <xdr:to>
      <xdr:col>81</xdr:col>
      <xdr:colOff>133350</xdr:colOff>
      <xdr:row>44</xdr:row>
      <xdr:rowOff>87884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3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165371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33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78994</xdr:rowOff>
    </xdr:from>
    <xdr:to>
      <xdr:col>81</xdr:col>
      <xdr:colOff>133350</xdr:colOff>
      <xdr:row>38</xdr:row>
      <xdr:rowOff>78994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59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158242</xdr:rowOff>
    </xdr:from>
    <xdr:to>
      <xdr:col>81</xdr:col>
      <xdr:colOff>44450</xdr:colOff>
      <xdr:row>41</xdr:row>
      <xdr:rowOff>167894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18769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32275</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9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4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41</xdr:row>
      <xdr:rowOff>167894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17804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85852</xdr:rowOff>
    </xdr:from>
    <xdr:to>
      <xdr:col>72</xdr:col>
      <xdr:colOff>203200</xdr:colOff>
      <xdr:row>41</xdr:row>
      <xdr:rowOff>148590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11530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44704</xdr:rowOff>
    </xdr:from>
    <xdr:to>
      <xdr:col>73</xdr:col>
      <xdr:colOff>44450</xdr:colOff>
      <xdr:row>41</xdr:row>
      <xdr:rowOff>146304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156481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32766</xdr:rowOff>
    </xdr:from>
    <xdr:to>
      <xdr:col>68</xdr:col>
      <xdr:colOff>152400</xdr:colOff>
      <xdr:row>41</xdr:row>
      <xdr:rowOff>85852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06221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107442</xdr:rowOff>
    </xdr:from>
    <xdr:to>
      <xdr:col>81</xdr:col>
      <xdr:colOff>95250</xdr:colOff>
      <xdr:row>42</xdr:row>
      <xdr:rowOff>37592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79519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10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117094</xdr:rowOff>
    </xdr:from>
    <xdr:to>
      <xdr:col>77</xdr:col>
      <xdr:colOff>95250</xdr:colOff>
      <xdr:row>42</xdr:row>
      <xdr:rowOff>47244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32021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23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35052</xdr:rowOff>
    </xdr:from>
    <xdr:to>
      <xdr:col>68</xdr:col>
      <xdr:colOff>203200</xdr:colOff>
      <xdr:row>41</xdr:row>
      <xdr:rowOff>136652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146829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153416</xdr:rowOff>
    </xdr:from>
    <xdr:to>
      <xdr:col>64</xdr:col>
      <xdr:colOff>152400</xdr:colOff>
      <xdr:row>41</xdr:row>
      <xdr:rowOff>83566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93743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将来にわたり負担していくと考えられる額が、標準的な収入に対してどれくらいかを指標化したものが将来負担比率であるが、令和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地方債の現在高や一部事務組合等に対する一般会計負担見込額が減少した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、前年度よりも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ポイント改善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将来負担していく額がその負担に対して充当できる資産額を上回ったため、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前年度に続き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数値が計上されることとなった。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基金の取り崩しが最小限とできるような財政運営をするとともに、地方債の新規発行においては、後年度負担となるような事業は十分精査し実施していくことで極端な悪化をしないように配慮す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143891</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571750"/>
          <a:ext cx="0" cy="1344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115968</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8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143891</xdr:rowOff>
    </xdr:from>
    <xdr:to>
      <xdr:col>81</xdr:col>
      <xdr:colOff>133350</xdr:colOff>
      <xdr:row>22</xdr:row>
      <xdr:rowOff>143891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91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42227</xdr:rowOff>
    </xdr:from>
    <xdr:to>
      <xdr:col>81</xdr:col>
      <xdr:colOff>44450</xdr:colOff>
      <xdr:row>15</xdr:row>
      <xdr:rowOff>42831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613977"/>
          <a:ext cx="838200" cy="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27004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598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26416</xdr:rowOff>
    </xdr:from>
    <xdr:to>
      <xdr:col>81</xdr:col>
      <xdr:colOff>95250</xdr:colOff>
      <xdr:row>15</xdr:row>
      <xdr:rowOff>128016</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42831</xdr:rowOff>
    </xdr:from>
    <xdr:to>
      <xdr:col>77</xdr:col>
      <xdr:colOff>44450</xdr:colOff>
      <xdr:row>15</xdr:row>
      <xdr:rowOff>81439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614581"/>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78295</xdr:rowOff>
    </xdr:from>
    <xdr:to>
      <xdr:col>77</xdr:col>
      <xdr:colOff>95250</xdr:colOff>
      <xdr:row>16</xdr:row>
      <xdr:rowOff>8445</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65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164672</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736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72866</xdr:rowOff>
    </xdr:from>
    <xdr:to>
      <xdr:col>73</xdr:col>
      <xdr:colOff>44450</xdr:colOff>
      <xdr:row>16</xdr:row>
      <xdr:rowOff>3016</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64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159243</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7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121126</xdr:rowOff>
    </xdr:from>
    <xdr:to>
      <xdr:col>68</xdr:col>
      <xdr:colOff>203200</xdr:colOff>
      <xdr:row>16</xdr:row>
      <xdr:rowOff>51276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69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61453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46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147669</xdr:rowOff>
    </xdr:from>
    <xdr:to>
      <xdr:col>64</xdr:col>
      <xdr:colOff>152400</xdr:colOff>
      <xdr:row>16</xdr:row>
      <xdr:rowOff>77819</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71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87996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48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162877</xdr:rowOff>
    </xdr:from>
    <xdr:to>
      <xdr:col>81</xdr:col>
      <xdr:colOff>95250</xdr:colOff>
      <xdr:row>15</xdr:row>
      <xdr:rowOff>93027</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967200" y="25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84154</xdr:rowOff>
    </xdr:from>
    <xdr:ext cx="762000" cy="259045"/>
    <xdr:sp macro="" textlink="">
      <xdr:nvSpPr>
        <xdr:cNvPr id="456" name="将来負担の状況該当値テキスト">
          <a:extLst>
            <a:ext uri="{FF2B5EF4-FFF2-40B4-BE49-F238E27FC236}">
              <a16:creationId xmlns:a16="http://schemas.microsoft.com/office/drawing/2014/main" id="{00000000-0008-0000-0300-0000C8010000}"/>
            </a:ext>
          </a:extLst>
        </xdr:cNvPr>
        <xdr:cNvSpPr txBox="1"/>
      </xdr:nvSpPr>
      <xdr:spPr>
        <a:xfrm>
          <a:off x="17106900" y="2484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163481</xdr:rowOff>
    </xdr:from>
    <xdr:to>
      <xdr:col>77</xdr:col>
      <xdr:colOff>95250</xdr:colOff>
      <xdr:row>15</xdr:row>
      <xdr:rowOff>93631</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129000" y="256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103808</xdr:rowOff>
    </xdr:from>
    <xdr:ext cx="7366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798800" y="2332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30639</xdr:rowOff>
    </xdr:from>
    <xdr:to>
      <xdr:col>73</xdr:col>
      <xdr:colOff>44450</xdr:colOff>
      <xdr:row>15</xdr:row>
      <xdr:rowOff>132239</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240000" y="260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142416</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37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17,123
16,867
38.10
10,989,466
10,308,611
61,608
4,944,323
6,283,975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類似団体平均を上回っているが、平成３０年度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から減少傾向にある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今後も、行財政改革のさらなる推進により業務の効率化、節減に取り組むとともに、民間委託等の方法も考慮にいれながら、これらの経費が削減できるよう努める。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51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35</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163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27957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857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xdr:rowOff>
    </xdr:from>
    <xdr:to>
      <xdr:col>24</xdr:col>
      <xdr:colOff>76200</xdr:colOff>
      <xdr:row>35</xdr:row>
      <xdr:rowOff>113030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153670</xdr:rowOff>
    </xdr:from>
    <xdr:to>
      <xdr:col>19</xdr:col>
      <xdr:colOff>187325</xdr:colOff>
      <xdr:row>36</xdr:row>
      <xdr:rowOff>43180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544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68580</xdr:rowOff>
    </xdr:from>
    <xdr:to>
      <xdr:col>20</xdr:col>
      <xdr:colOff>38100</xdr:colOff>
      <xdr:row>34</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589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66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43180</xdr:rowOff>
    </xdr:from>
    <xdr:to>
      <xdr:col>15</xdr:col>
      <xdr:colOff>98425</xdr:colOff>
      <xdr:row>36</xdr:row>
      <xdr:rowOff>127000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153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76200</xdr:rowOff>
    </xdr:from>
    <xdr:to>
      <xdr:col>15</xdr:col>
      <xdr:colOff>149225</xdr:colOff>
      <xdr:row>35</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96520</xdr:rowOff>
    </xdr:from>
    <xdr:to>
      <xdr:col>11</xdr:col>
      <xdr:colOff>9525</xdr:colOff>
      <xdr:row>36</xdr:row>
      <xdr:rowOff>127000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68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83820</xdr:rowOff>
    </xdr:from>
    <xdr:to>
      <xdr:col>11</xdr:col>
      <xdr:colOff>60325</xdr:colOff>
      <xdr:row>35</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24147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64770</xdr:rowOff>
    </xdr:from>
    <xdr:to>
      <xdr:col>24</xdr:col>
      <xdr:colOff>76200</xdr:colOff>
      <xdr:row>35</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36847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102870</xdr:rowOff>
    </xdr:from>
    <xdr:to>
      <xdr:col>20</xdr:col>
      <xdr:colOff>38100</xdr:colOff>
      <xdr:row>36</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17797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18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163830</xdr:rowOff>
    </xdr:from>
    <xdr:to>
      <xdr:col>15</xdr:col>
      <xdr:colOff>149225</xdr:colOff>
      <xdr:row>36</xdr:row>
      <xdr:rowOff>93980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78757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132097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年度間で多少のばらつきはあるものの、ほぼ横ばい状態であり、類似団体平均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今後も、行財政改革のさらなる推進により業務の効率化、節減に取り組みながら、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この水準を維持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できるよう努める。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41275</xdr:rowOff>
    </xdr:from>
    <xdr:to>
      <xdr:col>82</xdr:col>
      <xdr:colOff>107950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7012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127652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1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41275</xdr:rowOff>
    </xdr:from>
    <xdr:to>
      <xdr:col>82</xdr:col>
      <xdr:colOff>196850</xdr:colOff>
      <xdr:row>13</xdr:row>
      <xdr:rowOff>41275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7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22225</xdr:rowOff>
    </xdr:from>
    <xdr:to>
      <xdr:col>82</xdr:col>
      <xdr:colOff>107950</xdr:colOff>
      <xdr:row>14</xdr:row>
      <xdr:rowOff>31750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4225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22225</xdr:rowOff>
    </xdr:from>
    <xdr:to>
      <xdr:col>78</xdr:col>
      <xdr:colOff>69850</xdr:colOff>
      <xdr:row>14</xdr:row>
      <xdr:rowOff>50800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4225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38100</xdr:rowOff>
    </xdr:from>
    <xdr:to>
      <xdr:col>78</xdr:col>
      <xdr:colOff>120650</xdr:colOff>
      <xdr:row>17</xdr:row>
      <xdr:rowOff>139700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95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124477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303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14</xdr:row>
      <xdr:rowOff>88900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451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88900</xdr:rowOff>
    </xdr:from>
    <xdr:to>
      <xdr:col>69</xdr:col>
      <xdr:colOff>92075</xdr:colOff>
      <xdr:row>14</xdr:row>
      <xdr:rowOff>136525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4892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86377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67327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152400</xdr:rowOff>
    </xdr:from>
    <xdr:to>
      <xdr:col>82</xdr:col>
      <xdr:colOff>158750</xdr:colOff>
      <xdr:row>14</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38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168927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2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142875</xdr:rowOff>
    </xdr:from>
    <xdr:to>
      <xdr:col>78</xdr:col>
      <xdr:colOff>120650</xdr:colOff>
      <xdr:row>14</xdr:row>
      <xdr:rowOff>73025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37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83202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140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38100</xdr:rowOff>
    </xdr:from>
    <xdr:to>
      <xdr:col>69</xdr:col>
      <xdr:colOff>142875</xdr:colOff>
      <xdr:row>14</xdr:row>
      <xdr:rowOff>139700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149877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85725</xdr:rowOff>
    </xdr:from>
    <xdr:to>
      <xdr:col>65</xdr:col>
      <xdr:colOff>53975</xdr:colOff>
      <xdr:row>15</xdr:row>
      <xdr:rowOff>15875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48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26052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25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類似団体平均とほぼ同じように推移し、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近年は減少傾向にある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義務的経費の一つであり、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今後は増加することも考えられるため、財政運営に支障が出ないように他の経費を更に圧縮することもさることながら、抜本的な制度の見直しが求められる。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114300</xdr:rowOff>
    </xdr:from>
    <xdr:to>
      <xdr:col>24</xdr:col>
      <xdr:colOff>25400</xdr:colOff>
      <xdr:row>61</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97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29227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114300</xdr:rowOff>
    </xdr:from>
    <xdr:to>
      <xdr:col>24</xdr:col>
      <xdr:colOff>114300</xdr:colOff>
      <xdr:row>52</xdr:row>
      <xdr:rowOff>114300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158750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4996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158750</xdr:rowOff>
    </xdr:from>
    <xdr:to>
      <xdr:col>19</xdr:col>
      <xdr:colOff>187325</xdr:colOff>
      <xdr:row>56</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588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50800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158750</xdr:rowOff>
    </xdr:from>
    <xdr:to>
      <xdr:col>11</xdr:col>
      <xdr:colOff>9525</xdr:colOff>
      <xdr:row>56</xdr:row>
      <xdr:rowOff>50800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588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69850</xdr:rowOff>
    </xdr:from>
    <xdr:to>
      <xdr:col>11</xdr:col>
      <xdr:colOff>60325</xdr:colOff>
      <xdr:row>56</xdr:row>
      <xdr:rowOff>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31750</xdr:rowOff>
    </xdr:from>
    <xdr:to>
      <xdr:col>6</xdr:col>
      <xdr:colOff>171450</xdr:colOff>
      <xdr:row>55</xdr:row>
      <xdr:rowOff>133350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143527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162577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107950</xdr:rowOff>
    </xdr:from>
    <xdr:to>
      <xdr:col>20</xdr:col>
      <xdr:colOff>38100</xdr:colOff>
      <xdr:row>56</xdr:row>
      <xdr:rowOff>38100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22877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107950</xdr:rowOff>
    </xdr:from>
    <xdr:to>
      <xdr:col>6</xdr:col>
      <xdr:colOff>171450</xdr:colOff>
      <xdr:row>56</xdr:row>
      <xdr:rowOff>38100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維持補修費、貸付金、繰出金が該当し、類似団体平均とほぼ同じように推移していたが、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近年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は類似団体平均を下回っている。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これは、下水道事業会計が平成２６年度に法適化したことにより下水道事業への繰出金が補助費等として計上されることとなったことが影響しているものと考えられる。　国民健康保険や介護保険、後期高齢者医療への繰出金が主となるこの項目については、今後大幅な減額が見込める社会情勢ではないが、制度の抜本的な見直しを要請しながら、自立した特別会計の運営を実現することで、基準外の繰出による増額とならないよう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24130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567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138430</xdr:rowOff>
    </xdr:from>
    <xdr:to>
      <xdr:col>82</xdr:col>
      <xdr:colOff>107950</xdr:colOff>
      <xdr:row>55</xdr:row>
      <xdr:rowOff>161290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5681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161290</xdr:rowOff>
    </xdr:from>
    <xdr:to>
      <xdr:col>78</xdr:col>
      <xdr:colOff>69850</xdr:colOff>
      <xdr:row>55</xdr:row>
      <xdr:rowOff>161290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591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120667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130810</xdr:rowOff>
    </xdr:from>
    <xdr:to>
      <xdr:col>73</xdr:col>
      <xdr:colOff>180975</xdr:colOff>
      <xdr:row>55</xdr:row>
      <xdr:rowOff>161290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560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130810</xdr:rowOff>
    </xdr:from>
    <xdr:to>
      <xdr:col>69</xdr:col>
      <xdr:colOff>92075</xdr:colOff>
      <xdr:row>55</xdr:row>
      <xdr:rowOff>153670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560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90187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87630</xdr:rowOff>
    </xdr:from>
    <xdr:to>
      <xdr:col>82</xdr:col>
      <xdr:colOff>158750</xdr:colOff>
      <xdr:row>56</xdr:row>
      <xdr:rowOff>17780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104157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110490</xdr:rowOff>
    </xdr:from>
    <xdr:to>
      <xdr:col>78</xdr:col>
      <xdr:colOff>120650</xdr:colOff>
      <xdr:row>56</xdr:row>
      <xdr:rowOff>40640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50817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0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110490</xdr:rowOff>
    </xdr:from>
    <xdr:to>
      <xdr:col>74</xdr:col>
      <xdr:colOff>31750</xdr:colOff>
      <xdr:row>56</xdr:row>
      <xdr:rowOff>40640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50817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80010</xdr:rowOff>
    </xdr:from>
    <xdr:to>
      <xdr:col>69</xdr:col>
      <xdr:colOff>142875</xdr:colOff>
      <xdr:row>56</xdr:row>
      <xdr:rowOff>10160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20337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102870</xdr:rowOff>
    </xdr:from>
    <xdr:to>
      <xdr:col>65</xdr:col>
      <xdr:colOff>53975</xdr:colOff>
      <xdr:row>56</xdr:row>
      <xdr:rowOff>33020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43197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年度は前年度より減少したものの、類似団体平均を大きく上回っており、本町の財政状況に最も大きな影響を与えている。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南和広域衛生組合や奈良県広域消防組合、南和広域医療企業団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、さくら広域環境衛生組合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への負担金、下水道事業会計に係る繰出金（補助金）が多くの割合を占めている。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今後は「財政計画」に基づき、補助金の効果が低いものなどを精査し縮小することや一部事務組合負担金の負担割合の見直しを検討していくこと等により削減を行っていく。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39</xdr:row>
      <xdr:rowOff>115570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198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87647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115570</xdr:rowOff>
    </xdr:from>
    <xdr:to>
      <xdr:col>82</xdr:col>
      <xdr:colOff>196850</xdr:colOff>
      <xdr:row>39</xdr:row>
      <xdr:rowOff>115570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115570</xdr:rowOff>
    </xdr:from>
    <xdr:to>
      <xdr:col>82</xdr:col>
      <xdr:colOff>107950</xdr:colOff>
      <xdr:row>40</xdr:row>
      <xdr:rowOff>104140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80212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104140</xdr:rowOff>
    </xdr:from>
    <xdr:to>
      <xdr:col>78</xdr:col>
      <xdr:colOff>69850</xdr:colOff>
      <xdr:row>41</xdr:row>
      <xdr:rowOff>86995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96214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41910</xdr:rowOff>
    </xdr:from>
    <xdr:to>
      <xdr:col>78</xdr:col>
      <xdr:colOff>120650</xdr:colOff>
      <xdr:row>35</xdr:row>
      <xdr:rowOff>143510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153687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109855</xdr:rowOff>
    </xdr:from>
    <xdr:to>
      <xdr:col>73</xdr:col>
      <xdr:colOff>180975</xdr:colOff>
      <xdr:row>41</xdr:row>
      <xdr:rowOff>86995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967855"/>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7620</xdr:rowOff>
    </xdr:from>
    <xdr:to>
      <xdr:col>74</xdr:col>
      <xdr:colOff>31750</xdr:colOff>
      <xdr:row>35</xdr:row>
      <xdr:rowOff>109220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119397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77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69850</xdr:rowOff>
    </xdr:from>
    <xdr:to>
      <xdr:col>69</xdr:col>
      <xdr:colOff>92075</xdr:colOff>
      <xdr:row>40</xdr:row>
      <xdr:rowOff>109855</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584950"/>
          <a:ext cx="889000" cy="38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xdr:rowOff>
    </xdr:from>
    <xdr:to>
      <xdr:col>69</xdr:col>
      <xdr:colOff>142875</xdr:colOff>
      <xdr:row>35</xdr:row>
      <xdr:rowOff>109220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119397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7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xdr:rowOff>
    </xdr:from>
    <xdr:to>
      <xdr:col>65</xdr:col>
      <xdr:colOff>53975</xdr:colOff>
      <xdr:row>35</xdr:row>
      <xdr:rowOff>103505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113682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64770</xdr:rowOff>
    </xdr:from>
    <xdr:to>
      <xdr:col>82</xdr:col>
      <xdr:colOff>158750</xdr:colOff>
      <xdr:row>39</xdr:row>
      <xdr:rowOff>166370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144797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65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53340</xdr:rowOff>
    </xdr:from>
    <xdr:to>
      <xdr:col>78</xdr:col>
      <xdr:colOff>120650</xdr:colOff>
      <xdr:row>40</xdr:row>
      <xdr:rowOff>154940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139717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99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36195</xdr:rowOff>
    </xdr:from>
    <xdr:to>
      <xdr:col>74</xdr:col>
      <xdr:colOff>31750</xdr:colOff>
      <xdr:row>41</xdr:row>
      <xdr:rowOff>137795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706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122572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715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59055</xdr:rowOff>
    </xdr:from>
    <xdr:to>
      <xdr:col>69</xdr:col>
      <xdr:colOff>142875</xdr:colOff>
      <xdr:row>40</xdr:row>
      <xdr:rowOff>160655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91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145432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700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19050</xdr:rowOff>
    </xdr:from>
    <xdr:to>
      <xdr:col>65</xdr:col>
      <xdr:colOff>53975</xdr:colOff>
      <xdr:row>38</xdr:row>
      <xdr:rowOff>120650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105427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62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年度は前年度とほぼ横ばいであり、類似団体平均を下回っている。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今後は高額起債の元金返済が始まるため増加していくと考えられる。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この水準を維持していくために、新規発行においてはこれまで以上に十分精査しながら事業を実施していく必要がある。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110998</xdr:rowOff>
    </xdr:from>
    <xdr:to>
      <xdr:col>24</xdr:col>
      <xdr:colOff>25400</xdr:colOff>
      <xdr:row>79</xdr:row>
      <xdr:rowOff>165863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26848"/>
          <a:ext cx="0" cy="108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25925</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110998</xdr:rowOff>
    </xdr:from>
    <xdr:to>
      <xdr:col>24</xdr:col>
      <xdr:colOff>114300</xdr:colOff>
      <xdr:row>73</xdr:row>
      <xdr:rowOff>110998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136144</xdr:rowOff>
    </xdr:from>
    <xdr:to>
      <xdr:col>24</xdr:col>
      <xdr:colOff>25400</xdr:colOff>
      <xdr:row>76</xdr:row>
      <xdr:rowOff>140715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16634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108713</xdr:rowOff>
    </xdr:from>
    <xdr:to>
      <xdr:col>19</xdr:col>
      <xdr:colOff>187325</xdr:colOff>
      <xdr:row>76</xdr:row>
      <xdr:rowOff>140715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1389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108713</xdr:rowOff>
    </xdr:from>
    <xdr:to>
      <xdr:col>15</xdr:col>
      <xdr:colOff>98425</xdr:colOff>
      <xdr:row>76</xdr:row>
      <xdr:rowOff>113285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1389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113285</xdr:rowOff>
    </xdr:from>
    <xdr:to>
      <xdr:col>11</xdr:col>
      <xdr:colOff>9525</xdr:colOff>
      <xdr:row>76</xdr:row>
      <xdr:rowOff>145287</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143485"/>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101871</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6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89915</xdr:rowOff>
    </xdr:from>
    <xdr:to>
      <xdr:col>20</xdr:col>
      <xdr:colOff>38100</xdr:colOff>
      <xdr:row>77</xdr:row>
      <xdr:rowOff>20065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30243</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57913</xdr:rowOff>
    </xdr:from>
    <xdr:to>
      <xdr:col>15</xdr:col>
      <xdr:colOff>149225</xdr:colOff>
      <xdr:row>76</xdr:row>
      <xdr:rowOff>159513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169689</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62485</xdr:rowOff>
    </xdr:from>
    <xdr:to>
      <xdr:col>11</xdr:col>
      <xdr:colOff>60325</xdr:colOff>
      <xdr:row>76</xdr:row>
      <xdr:rowOff>164085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2811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94487</xdr:rowOff>
    </xdr:from>
    <xdr:to>
      <xdr:col>6</xdr:col>
      <xdr:colOff>171450</xdr:colOff>
      <xdr:row>77</xdr:row>
      <xdr:rowOff>24637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34815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平成２８年度以降悪化に転じ、令和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年度においては前年度より良化しているが、依然として類似団体平均を上回っている。悪化の要因は経常経費のうちで多くの割合を占める一部事務組合負担金によるところが大きい。</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今後は、行財政改革のさらなる推進により業務の効率化、節減に取り組むとともに、これらの経費が削減できるよう努める。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73661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17120"/>
          <a:ext cx="0" cy="1272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45738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6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73661</xdr:rowOff>
    </xdr:from>
    <xdr:to>
      <xdr:col>82</xdr:col>
      <xdr:colOff>196850</xdr:colOff>
      <xdr:row>80</xdr:row>
      <xdr:rowOff>73661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8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62230</xdr:rowOff>
    </xdr:from>
    <xdr:to>
      <xdr:col>82</xdr:col>
      <xdr:colOff>107950</xdr:colOff>
      <xdr:row>78</xdr:row>
      <xdr:rowOff>50800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26388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27957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886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xdr:rowOff>
    </xdr:from>
    <xdr:to>
      <xdr:col>82</xdr:col>
      <xdr:colOff>158750</xdr:colOff>
      <xdr:row>76</xdr:row>
      <xdr:rowOff>113030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50800</xdr:rowOff>
    </xdr:from>
    <xdr:to>
      <xdr:col>78</xdr:col>
      <xdr:colOff>69850</xdr:colOff>
      <xdr:row>79</xdr:row>
      <xdr:rowOff>31750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423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22861</xdr:rowOff>
    </xdr:from>
    <xdr:to>
      <xdr:col>78</xdr:col>
      <xdr:colOff>120650</xdr:colOff>
      <xdr:row>76</xdr:row>
      <xdr:rowOff>124461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134637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157480</xdr:rowOff>
    </xdr:from>
    <xdr:to>
      <xdr:col>73</xdr:col>
      <xdr:colOff>180975</xdr:colOff>
      <xdr:row>79</xdr:row>
      <xdr:rowOff>31750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530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160020</xdr:rowOff>
    </xdr:from>
    <xdr:to>
      <xdr:col>74</xdr:col>
      <xdr:colOff>31750</xdr:colOff>
      <xdr:row>76</xdr:row>
      <xdr:rowOff>90170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100347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69850</xdr:rowOff>
    </xdr:from>
    <xdr:to>
      <xdr:col>69</xdr:col>
      <xdr:colOff>92075</xdr:colOff>
      <xdr:row>78</xdr:row>
      <xdr:rowOff>157480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27150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144780</xdr:rowOff>
    </xdr:from>
    <xdr:to>
      <xdr:col>69</xdr:col>
      <xdr:colOff>142875</xdr:colOff>
      <xdr:row>76</xdr:row>
      <xdr:rowOff>74930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85107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121920</xdr:rowOff>
    </xdr:from>
    <xdr:to>
      <xdr:col>65</xdr:col>
      <xdr:colOff>53975</xdr:colOff>
      <xdr:row>76</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62247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11430</xdr:rowOff>
    </xdr:from>
    <xdr:to>
      <xdr:col>82</xdr:col>
      <xdr:colOff>158750</xdr:colOff>
      <xdr:row>77</xdr:row>
      <xdr:rowOff>113030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154957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0</xdr:rowOff>
    </xdr:from>
    <xdr:to>
      <xdr:col>78</xdr:col>
      <xdr:colOff>120650</xdr:colOff>
      <xdr:row>78</xdr:row>
      <xdr:rowOff>101600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86377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152400</xdr:rowOff>
    </xdr:from>
    <xdr:to>
      <xdr:col>74</xdr:col>
      <xdr:colOff>31750</xdr:colOff>
      <xdr:row>79</xdr:row>
      <xdr:rowOff>82550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67327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106680</xdr:rowOff>
    </xdr:from>
    <xdr:to>
      <xdr:col>69</xdr:col>
      <xdr:colOff>142875</xdr:colOff>
      <xdr:row>79</xdr:row>
      <xdr:rowOff>36830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21607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146012</xdr:rowOff>
    </xdr:from>
    <xdr:to>
      <xdr:col>29</xdr:col>
      <xdr:colOff>127000</xdr:colOff>
      <xdr:row>20</xdr:row>
      <xdr:rowOff>111074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1037"/>
          <a:ext cx="0" cy="13366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83151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9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111074</xdr:rowOff>
    </xdr:from>
    <xdr:to>
      <xdr:col>30</xdr:col>
      <xdr:colOff>25400</xdr:colOff>
      <xdr:row>20</xdr:row>
      <xdr:rowOff>111074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7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60939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146012</xdr:rowOff>
    </xdr:from>
    <xdr:to>
      <xdr:col>30</xdr:col>
      <xdr:colOff>25400</xdr:colOff>
      <xdr:row>12</xdr:row>
      <xdr:rowOff>146012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1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4839</xdr:rowOff>
    </xdr:from>
    <xdr:to>
      <xdr:col>29</xdr:col>
      <xdr:colOff>127000</xdr:colOff>
      <xdr:row>16</xdr:row>
      <xdr:rowOff>69266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795664"/>
          <a:ext cx="647700" cy="64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160189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51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16662</xdr:rowOff>
    </xdr:from>
    <xdr:to>
      <xdr:col>29</xdr:col>
      <xdr:colOff>177800</xdr:colOff>
      <xdr:row>17</xdr:row>
      <xdr:rowOff>118262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4839</xdr:rowOff>
    </xdr:from>
    <xdr:to>
      <xdr:col>26</xdr:col>
      <xdr:colOff>50800</xdr:colOff>
      <xdr:row>16</xdr:row>
      <xdr:rowOff>6274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95664"/>
          <a:ext cx="698500" cy="14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7125</xdr:rowOff>
    </xdr:from>
    <xdr:to>
      <xdr:col>26</xdr:col>
      <xdr:colOff>101600</xdr:colOff>
      <xdr:row>17</xdr:row>
      <xdr:rowOff>108725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93502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6274</xdr:rowOff>
    </xdr:from>
    <xdr:to>
      <xdr:col>22</xdr:col>
      <xdr:colOff>114300</xdr:colOff>
      <xdr:row>16</xdr:row>
      <xdr:rowOff>50711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97099"/>
          <a:ext cx="698500" cy="44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30036</xdr:rowOff>
    </xdr:from>
    <xdr:to>
      <xdr:col>22</xdr:col>
      <xdr:colOff>165100</xdr:colOff>
      <xdr:row>17</xdr:row>
      <xdr:rowOff>131636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116413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7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50711</xdr:rowOff>
    </xdr:from>
    <xdr:to>
      <xdr:col>18</xdr:col>
      <xdr:colOff>177800</xdr:colOff>
      <xdr:row>16</xdr:row>
      <xdr:rowOff>102400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41536"/>
          <a:ext cx="698500" cy="51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52083</xdr:rowOff>
    </xdr:from>
    <xdr:to>
      <xdr:col>19</xdr:col>
      <xdr:colOff>38100</xdr:colOff>
      <xdr:row>17</xdr:row>
      <xdr:rowOff>153683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4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138460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70028</xdr:rowOff>
    </xdr:from>
    <xdr:to>
      <xdr:col>15</xdr:col>
      <xdr:colOff>101600</xdr:colOff>
      <xdr:row>18</xdr:row>
      <xdr:rowOff>178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3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156405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18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18466</xdr:rowOff>
    </xdr:from>
    <xdr:to>
      <xdr:col>29</xdr:col>
      <xdr:colOff>177800</xdr:colOff>
      <xdr:row>16</xdr:row>
      <xdr:rowOff>120066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09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34993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5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125489</xdr:rowOff>
    </xdr:from>
    <xdr:to>
      <xdr:col>26</xdr:col>
      <xdr:colOff>101600</xdr:colOff>
      <xdr:row>16</xdr:row>
      <xdr:rowOff>55639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44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65816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13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126924</xdr:rowOff>
    </xdr:from>
    <xdr:to>
      <xdr:col>22</xdr:col>
      <xdr:colOff>165100</xdr:colOff>
      <xdr:row>16</xdr:row>
      <xdr:rowOff>57074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46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67251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15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171361</xdr:rowOff>
    </xdr:from>
    <xdr:to>
      <xdr:col>19</xdr:col>
      <xdr:colOff>38100</xdr:colOff>
      <xdr:row>16</xdr:row>
      <xdr:rowOff>101511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90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111688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5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51600</xdr:rowOff>
    </xdr:from>
    <xdr:to>
      <xdr:col>15</xdr:col>
      <xdr:colOff>101600</xdr:colOff>
      <xdr:row>16</xdr:row>
      <xdr:rowOff>153200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42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163377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1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30893</xdr:rowOff>
    </xdr:from>
    <xdr:to>
      <xdr:col>29</xdr:col>
      <xdr:colOff>127000</xdr:colOff>
      <xdr:row>37</xdr:row>
      <xdr:rowOff>179540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98343"/>
          <a:ext cx="0" cy="10058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151617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179540</xdr:rowOff>
    </xdr:from>
    <xdr:to>
      <xdr:col>30</xdr:col>
      <xdr:colOff>25400</xdr:colOff>
      <xdr:row>37</xdr:row>
      <xdr:rowOff>179540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4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117270</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604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30893</xdr:rowOff>
    </xdr:from>
    <xdr:to>
      <xdr:col>30</xdr:col>
      <xdr:colOff>25400</xdr:colOff>
      <xdr:row>34</xdr:row>
      <xdr:rowOff>30893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98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146469</xdr:rowOff>
    </xdr:from>
    <xdr:to>
      <xdr:col>29</xdr:col>
      <xdr:colOff>127000</xdr:colOff>
      <xdr:row>35</xdr:row>
      <xdr:rowOff>181921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756819"/>
          <a:ext cx="647700" cy="35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166697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77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158400</xdr:rowOff>
    </xdr:from>
    <xdr:to>
      <xdr:col>29</xdr:col>
      <xdr:colOff>177800</xdr:colOff>
      <xdr:row>35</xdr:row>
      <xdr:rowOff>260000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106750</xdr:rowOff>
    </xdr:from>
    <xdr:to>
      <xdr:col>26</xdr:col>
      <xdr:colOff>50800</xdr:colOff>
      <xdr:row>35</xdr:row>
      <xdr:rowOff>146469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717100"/>
          <a:ext cx="698500" cy="39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142761</xdr:rowOff>
    </xdr:from>
    <xdr:to>
      <xdr:col>26</xdr:col>
      <xdr:colOff>101600</xdr:colOff>
      <xdr:row>35</xdr:row>
      <xdr:rowOff>244361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229138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106750</xdr:rowOff>
    </xdr:from>
    <xdr:to>
      <xdr:col>22</xdr:col>
      <xdr:colOff>114300</xdr:colOff>
      <xdr:row>35</xdr:row>
      <xdr:rowOff>190798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17100"/>
          <a:ext cx="698500" cy="84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140608</xdr:rowOff>
    </xdr:from>
    <xdr:to>
      <xdr:col>22</xdr:col>
      <xdr:colOff>165100</xdr:colOff>
      <xdr:row>35</xdr:row>
      <xdr:rowOff>242208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226985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37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190798</xdr:rowOff>
    </xdr:from>
    <xdr:to>
      <xdr:col>18</xdr:col>
      <xdr:colOff>177800</xdr:colOff>
      <xdr:row>35</xdr:row>
      <xdr:rowOff>222726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01148"/>
          <a:ext cx="698500" cy="31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136551</xdr:rowOff>
    </xdr:from>
    <xdr:to>
      <xdr:col>19</xdr:col>
      <xdr:colOff>38100</xdr:colOff>
      <xdr:row>35</xdr:row>
      <xdr:rowOff>238151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248328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1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133674</xdr:rowOff>
    </xdr:from>
    <xdr:to>
      <xdr:col>15</xdr:col>
      <xdr:colOff>101600</xdr:colOff>
      <xdr:row>35</xdr:row>
      <xdr:rowOff>235274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245451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1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131121</xdr:rowOff>
    </xdr:from>
    <xdr:to>
      <xdr:col>29</xdr:col>
      <xdr:colOff>177800</xdr:colOff>
      <xdr:row>35</xdr:row>
      <xdr:rowOff>232721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41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319098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8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95669</xdr:rowOff>
    </xdr:from>
    <xdr:to>
      <xdr:col>26</xdr:col>
      <xdr:colOff>101600</xdr:colOff>
      <xdr:row>35</xdr:row>
      <xdr:rowOff>197269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06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207446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74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55950</xdr:rowOff>
    </xdr:from>
    <xdr:to>
      <xdr:col>22</xdr:col>
      <xdr:colOff>165100</xdr:colOff>
      <xdr:row>35</xdr:row>
      <xdr:rowOff>157550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66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167727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139998</xdr:rowOff>
    </xdr:from>
    <xdr:to>
      <xdr:col>19</xdr:col>
      <xdr:colOff>38100</xdr:colOff>
      <xdr:row>35</xdr:row>
      <xdr:rowOff>241598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50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226375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836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171926</xdr:rowOff>
    </xdr:from>
    <xdr:to>
      <xdr:col>15</xdr:col>
      <xdr:colOff>101600</xdr:colOff>
      <xdr:row>35</xdr:row>
      <xdr:rowOff>273526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82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258303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6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17,123
16,867
38.10
10,989,466
10,308,611
61,608
4,944,323
6,283,975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92413</xdr:rowOff>
    </xdr:from>
    <xdr:to>
      <xdr:col>24</xdr:col>
      <xdr:colOff>62865</xdr:colOff>
      <xdr:row>38</xdr:row>
      <xdr:rowOff>47786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064463"/>
          <a:ext cx="1270" cy="1498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51613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6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47786</xdr:rowOff>
    </xdr:from>
    <xdr:to>
      <xdr:col>24</xdr:col>
      <xdr:colOff>152400</xdr:colOff>
      <xdr:row>38</xdr:row>
      <xdr:rowOff>47786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6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39090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39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92413</xdr:rowOff>
    </xdr:from>
    <xdr:to>
      <xdr:col>24</xdr:col>
      <xdr:colOff>152400</xdr:colOff>
      <xdr:row>29</xdr:row>
      <xdr:rowOff>92413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064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56147</xdr:rowOff>
    </xdr:from>
    <xdr:to>
      <xdr:col>24</xdr:col>
      <xdr:colOff>63500</xdr:colOff>
      <xdr:row>35</xdr:row>
      <xdr:rowOff>52032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85447"/>
          <a:ext cx="838200" cy="16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60746</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9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82319</xdr:rowOff>
    </xdr:from>
    <xdr:to>
      <xdr:col>24</xdr:col>
      <xdr:colOff>114300</xdr:colOff>
      <xdr:row>35</xdr:row>
      <xdr:rowOff>12469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1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52032</xdr:rowOff>
    </xdr:from>
    <xdr:to>
      <xdr:col>19</xdr:col>
      <xdr:colOff>177800</xdr:colOff>
      <xdr:row>35</xdr:row>
      <xdr:rowOff>62531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52782"/>
          <a:ext cx="889000" cy="1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54496</xdr:rowOff>
    </xdr:from>
    <xdr:to>
      <xdr:col>20</xdr:col>
      <xdr:colOff>38100</xdr:colOff>
      <xdr:row>35</xdr:row>
      <xdr:rowOff>156096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147223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4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30658</xdr:rowOff>
    </xdr:from>
    <xdr:to>
      <xdr:col>15</xdr:col>
      <xdr:colOff>50800</xdr:colOff>
      <xdr:row>35</xdr:row>
      <xdr:rowOff>62531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031408"/>
          <a:ext cx="889000" cy="3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72277</xdr:rowOff>
    </xdr:from>
    <xdr:to>
      <xdr:col>15</xdr:col>
      <xdr:colOff>101600</xdr:colOff>
      <xdr:row>36</xdr:row>
      <xdr:rowOff>2427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7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165004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6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160731</xdr:rowOff>
    </xdr:from>
    <xdr:to>
      <xdr:col>10</xdr:col>
      <xdr:colOff>114300</xdr:colOff>
      <xdr:row>35</xdr:row>
      <xdr:rowOff>30658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990031"/>
          <a:ext cx="8890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82548</xdr:rowOff>
    </xdr:from>
    <xdr:to>
      <xdr:col>10</xdr:col>
      <xdr:colOff>165100</xdr:colOff>
      <xdr:row>36</xdr:row>
      <xdr:rowOff>12698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3825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7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87904</xdr:rowOff>
    </xdr:from>
    <xdr:to>
      <xdr:col>6</xdr:col>
      <xdr:colOff>38100</xdr:colOff>
      <xdr:row>36</xdr:row>
      <xdr:rowOff>18054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9181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8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5347</xdr:rowOff>
    </xdr:from>
    <xdr:to>
      <xdr:col>24</xdr:col>
      <xdr:colOff>114300</xdr:colOff>
      <xdr:row>34</xdr:row>
      <xdr:rowOff>106947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3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28224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1232</xdr:rowOff>
    </xdr:from>
    <xdr:to>
      <xdr:col>20</xdr:col>
      <xdr:colOff>38100</xdr:colOff>
      <xdr:row>35</xdr:row>
      <xdr:rowOff>102832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0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119359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7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11731</xdr:rowOff>
    </xdr:from>
    <xdr:to>
      <xdr:col>15</xdr:col>
      <xdr:colOff>101600</xdr:colOff>
      <xdr:row>35</xdr:row>
      <xdr:rowOff>113331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1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129858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151308</xdr:rowOff>
    </xdr:from>
    <xdr:to>
      <xdr:col>10</xdr:col>
      <xdr:colOff>165100</xdr:colOff>
      <xdr:row>35</xdr:row>
      <xdr:rowOff>81458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8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97985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5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109931</xdr:rowOff>
    </xdr:from>
    <xdr:to>
      <xdr:col>6</xdr:col>
      <xdr:colOff>38100</xdr:colOff>
      <xdr:row>35</xdr:row>
      <xdr:rowOff>40081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3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56608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1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105132</xdr:rowOff>
    </xdr:from>
    <xdr:to>
      <xdr:col>24</xdr:col>
      <xdr:colOff>62865</xdr:colOff>
      <xdr:row>58</xdr:row>
      <xdr:rowOff>80068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06182"/>
          <a:ext cx="1270" cy="151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83895</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2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80068</xdr:rowOff>
    </xdr:from>
    <xdr:to>
      <xdr:col>24</xdr:col>
      <xdr:colOff>152400</xdr:colOff>
      <xdr:row>58</xdr:row>
      <xdr:rowOff>80068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2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51809</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8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105132</xdr:rowOff>
    </xdr:from>
    <xdr:to>
      <xdr:col>24</xdr:col>
      <xdr:colOff>152400</xdr:colOff>
      <xdr:row>49</xdr:row>
      <xdr:rowOff>105132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0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35230</xdr:rowOff>
    </xdr:from>
    <xdr:to>
      <xdr:col>24</xdr:col>
      <xdr:colOff>63500</xdr:colOff>
      <xdr:row>57</xdr:row>
      <xdr:rowOff>79904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807880"/>
          <a:ext cx="838200" cy="4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43883</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302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21006</xdr:rowOff>
    </xdr:from>
    <xdr:to>
      <xdr:col>24</xdr:col>
      <xdr:colOff>114300</xdr:colOff>
      <xdr:row>55</xdr:row>
      <xdr:rowOff>122606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5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74304</xdr:rowOff>
    </xdr:from>
    <xdr:to>
      <xdr:col>19</xdr:col>
      <xdr:colOff>177800</xdr:colOff>
      <xdr:row>57</xdr:row>
      <xdr:rowOff>79904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846954"/>
          <a:ext cx="889000" cy="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69828</xdr:rowOff>
    </xdr:from>
    <xdr:to>
      <xdr:col>20</xdr:col>
      <xdr:colOff>38100</xdr:colOff>
      <xdr:row>55</xdr:row>
      <xdr:rowOff>171428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49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16505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27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74304</xdr:rowOff>
    </xdr:from>
    <xdr:to>
      <xdr:col>15</xdr:col>
      <xdr:colOff>50800</xdr:colOff>
      <xdr:row>57</xdr:row>
      <xdr:rowOff>93539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46954"/>
          <a:ext cx="889000" cy="1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65795</xdr:rowOff>
    </xdr:from>
    <xdr:to>
      <xdr:col>15</xdr:col>
      <xdr:colOff>101600</xdr:colOff>
      <xdr:row>54</xdr:row>
      <xdr:rowOff>167395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32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12472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09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31474</xdr:rowOff>
    </xdr:from>
    <xdr:to>
      <xdr:col>10</xdr:col>
      <xdr:colOff>114300</xdr:colOff>
      <xdr:row>57</xdr:row>
      <xdr:rowOff>93539</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804124"/>
          <a:ext cx="889000" cy="6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158149</xdr:rowOff>
    </xdr:from>
    <xdr:to>
      <xdr:col>10</xdr:col>
      <xdr:colOff>165100</xdr:colOff>
      <xdr:row>56</xdr:row>
      <xdr:rowOff>88299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58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104826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36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133265</xdr:rowOff>
    </xdr:from>
    <xdr:to>
      <xdr:col>6</xdr:col>
      <xdr:colOff>38100</xdr:colOff>
      <xdr:row>56</xdr:row>
      <xdr:rowOff>63415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5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79942</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33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155880</xdr:rowOff>
    </xdr:from>
    <xdr:to>
      <xdr:col>24</xdr:col>
      <xdr:colOff>114300</xdr:colOff>
      <xdr:row>57</xdr:row>
      <xdr:rowOff>86030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134307</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3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29104</xdr:rowOff>
    </xdr:from>
    <xdr:to>
      <xdr:col>20</xdr:col>
      <xdr:colOff>38100</xdr:colOff>
      <xdr:row>57</xdr:row>
      <xdr:rowOff>130704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0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121831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9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23504</xdr:rowOff>
    </xdr:from>
    <xdr:to>
      <xdr:col>15</xdr:col>
      <xdr:colOff>101600</xdr:colOff>
      <xdr:row>57</xdr:row>
      <xdr:rowOff>125104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9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116231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8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42739</xdr:rowOff>
    </xdr:from>
    <xdr:to>
      <xdr:col>10</xdr:col>
      <xdr:colOff>165100</xdr:colOff>
      <xdr:row>57</xdr:row>
      <xdr:rowOff>144339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1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135466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0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152124</xdr:rowOff>
    </xdr:from>
    <xdr:to>
      <xdr:col>6</xdr:col>
      <xdr:colOff>38100</xdr:colOff>
      <xdr:row>57</xdr:row>
      <xdr:rowOff>82274</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5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73401</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8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112542</xdr:rowOff>
    </xdr:from>
    <xdr:to>
      <xdr:col>24</xdr:col>
      <xdr:colOff>62865</xdr:colOff>
      <xdr:row>78</xdr:row>
      <xdr:rowOff>136592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85492"/>
          <a:ext cx="1270" cy="122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140419</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13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136592</xdr:rowOff>
    </xdr:from>
    <xdr:to>
      <xdr:col>24</xdr:col>
      <xdr:colOff>152400</xdr:colOff>
      <xdr:row>78</xdr:row>
      <xdr:rowOff>136592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09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59219</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6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112542</xdr:rowOff>
    </xdr:from>
    <xdr:to>
      <xdr:col>24</xdr:col>
      <xdr:colOff>152400</xdr:colOff>
      <xdr:row>71</xdr:row>
      <xdr:rowOff>112542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8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131173</xdr:rowOff>
    </xdr:from>
    <xdr:to>
      <xdr:col>24</xdr:col>
      <xdr:colOff>63500</xdr:colOff>
      <xdr:row>78</xdr:row>
      <xdr:rowOff>133322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504273"/>
          <a:ext cx="8382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99593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29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76716</xdr:rowOff>
    </xdr:from>
    <xdr:to>
      <xdr:col>24</xdr:col>
      <xdr:colOff>114300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133094</xdr:rowOff>
    </xdr:from>
    <xdr:to>
      <xdr:col>19</xdr:col>
      <xdr:colOff>177800</xdr:colOff>
      <xdr:row>78</xdr:row>
      <xdr:rowOff>133322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506194"/>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113178</xdr:rowOff>
    </xdr:from>
    <xdr:to>
      <xdr:col>20</xdr:col>
      <xdr:colOff>38100</xdr:colOff>
      <xdr:row>78</xdr:row>
      <xdr:rowOff>43328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59855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132407</xdr:rowOff>
    </xdr:from>
    <xdr:to>
      <xdr:col>15</xdr:col>
      <xdr:colOff>50800</xdr:colOff>
      <xdr:row>78</xdr:row>
      <xdr:rowOff>133094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505507"/>
          <a:ext cx="8890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119555</xdr:rowOff>
    </xdr:from>
    <xdr:to>
      <xdr:col>15</xdr:col>
      <xdr:colOff>101600</xdr:colOff>
      <xdr:row>78</xdr:row>
      <xdr:rowOff>49705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66232</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9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132407</xdr:rowOff>
    </xdr:from>
    <xdr:to>
      <xdr:col>10</xdr:col>
      <xdr:colOff>114300</xdr:colOff>
      <xdr:row>78</xdr:row>
      <xdr:rowOff>132911</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505507"/>
          <a:ext cx="8890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117177</xdr:rowOff>
    </xdr:from>
    <xdr:to>
      <xdr:col>10</xdr:col>
      <xdr:colOff>165100</xdr:colOff>
      <xdr:row>78</xdr:row>
      <xdr:rowOff>47327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63854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9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127236</xdr:rowOff>
    </xdr:from>
    <xdr:to>
      <xdr:col>6</xdr:col>
      <xdr:colOff>38100</xdr:colOff>
      <xdr:row>78</xdr:row>
      <xdr:rowOff>57386</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73913</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80373</xdr:rowOff>
    </xdr:from>
    <xdr:to>
      <xdr:col>24</xdr:col>
      <xdr:colOff>114300</xdr:colOff>
      <xdr:row>79</xdr:row>
      <xdr:rowOff>10523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5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166750</xdr:rowOff>
    </xdr:from>
    <xdr:ext cx="378565"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68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82522</xdr:rowOff>
    </xdr:from>
    <xdr:to>
      <xdr:col>20</xdr:col>
      <xdr:colOff>38100</xdr:colOff>
      <xdr:row>79</xdr:row>
      <xdr:rowOff>12672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5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3799</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608017" y="13548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82294</xdr:rowOff>
    </xdr:from>
    <xdr:to>
      <xdr:col>15</xdr:col>
      <xdr:colOff>101600</xdr:colOff>
      <xdr:row>79</xdr:row>
      <xdr:rowOff>12444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5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3571</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719017" y="13548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81607</xdr:rowOff>
    </xdr:from>
    <xdr:to>
      <xdr:col>10</xdr:col>
      <xdr:colOff>165100</xdr:colOff>
      <xdr:row>79</xdr:row>
      <xdr:rowOff>11757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5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2884</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830017" y="1354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82111</xdr:rowOff>
    </xdr:from>
    <xdr:to>
      <xdr:col>6</xdr:col>
      <xdr:colOff>38100</xdr:colOff>
      <xdr:row>79</xdr:row>
      <xdr:rowOff>12261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5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3388</xdr:rowOff>
    </xdr:from>
    <xdr:ext cx="378565"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941017" y="13547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143100</xdr:rowOff>
    </xdr:from>
    <xdr:to>
      <xdr:col>24</xdr:col>
      <xdr:colOff>62865</xdr:colOff>
      <xdr:row>98</xdr:row>
      <xdr:rowOff>130042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73600"/>
          <a:ext cx="1270" cy="135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133869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3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130042</xdr:rowOff>
    </xdr:from>
    <xdr:to>
      <xdr:col>24</xdr:col>
      <xdr:colOff>152400</xdr:colOff>
      <xdr:row>98</xdr:row>
      <xdr:rowOff>130042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3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89777</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34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143100</xdr:rowOff>
    </xdr:from>
    <xdr:to>
      <xdr:col>24</xdr:col>
      <xdr:colOff>152400</xdr:colOff>
      <xdr:row>90</xdr:row>
      <xdr:rowOff>143100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170289</xdr:rowOff>
    </xdr:from>
    <xdr:to>
      <xdr:col>24</xdr:col>
      <xdr:colOff>63500</xdr:colOff>
      <xdr:row>96</xdr:row>
      <xdr:rowOff>9483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3797300" y="16458039"/>
          <a:ext cx="838200" cy="1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53512</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169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30635</xdr:rowOff>
    </xdr:from>
    <xdr:to>
      <xdr:col>24</xdr:col>
      <xdr:colOff>114300</xdr:colOff>
      <xdr:row>95</xdr:row>
      <xdr:rowOff>132235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1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170289</xdr:rowOff>
    </xdr:from>
    <xdr:to>
      <xdr:col>19</xdr:col>
      <xdr:colOff>177800</xdr:colOff>
      <xdr:row>96</xdr:row>
      <xdr:rowOff>10940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458039"/>
          <a:ext cx="889000" cy="1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27006</xdr:rowOff>
    </xdr:from>
    <xdr:to>
      <xdr:col>20</xdr:col>
      <xdr:colOff>38100</xdr:colOff>
      <xdr:row>95</xdr:row>
      <xdr:rowOff>128606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31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145133</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608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140229</xdr:rowOff>
    </xdr:from>
    <xdr:to>
      <xdr:col>15</xdr:col>
      <xdr:colOff>50800</xdr:colOff>
      <xdr:row>96</xdr:row>
      <xdr:rowOff>10940</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427979"/>
          <a:ext cx="889000" cy="4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65053</xdr:rowOff>
    </xdr:from>
    <xdr:to>
      <xdr:col>15</xdr:col>
      <xdr:colOff>101600</xdr:colOff>
      <xdr:row>95</xdr:row>
      <xdr:rowOff>166653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352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11730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12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140229</xdr:rowOff>
    </xdr:from>
    <xdr:to>
      <xdr:col>10</xdr:col>
      <xdr:colOff>114300</xdr:colOff>
      <xdr:row>95</xdr:row>
      <xdr:rowOff>163588</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427979"/>
          <a:ext cx="889000" cy="2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74698</xdr:rowOff>
    </xdr:from>
    <xdr:to>
      <xdr:col>10</xdr:col>
      <xdr:colOff>165100</xdr:colOff>
      <xdr:row>96</xdr:row>
      <xdr:rowOff>4848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362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21375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13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95329</xdr:rowOff>
    </xdr:from>
    <xdr:to>
      <xdr:col>6</xdr:col>
      <xdr:colOff>38100</xdr:colOff>
      <xdr:row>96</xdr:row>
      <xdr:rowOff>25479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383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42006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15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130133</xdr:rowOff>
    </xdr:from>
    <xdr:to>
      <xdr:col>24</xdr:col>
      <xdr:colOff>114300</xdr:colOff>
      <xdr:row>96</xdr:row>
      <xdr:rowOff>60283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4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108560</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39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119489</xdr:rowOff>
    </xdr:from>
    <xdr:to>
      <xdr:col>20</xdr:col>
      <xdr:colOff>38100</xdr:colOff>
      <xdr:row>96</xdr:row>
      <xdr:rowOff>49639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40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40766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30111" y="1649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131590</xdr:rowOff>
    </xdr:from>
    <xdr:to>
      <xdr:col>15</xdr:col>
      <xdr:colOff>101600</xdr:colOff>
      <xdr:row>96</xdr:row>
      <xdr:rowOff>61740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41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52867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651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89429</xdr:rowOff>
    </xdr:from>
    <xdr:to>
      <xdr:col>10</xdr:col>
      <xdr:colOff>165100</xdr:colOff>
      <xdr:row>96</xdr:row>
      <xdr:rowOff>19579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37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10706</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646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112788</xdr:rowOff>
    </xdr:from>
    <xdr:to>
      <xdr:col>6</xdr:col>
      <xdr:colOff>38100</xdr:colOff>
      <xdr:row>96</xdr:row>
      <xdr:rowOff>42938</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40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34065</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649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65963</xdr:rowOff>
    </xdr:from>
    <xdr:to>
      <xdr:col>54</xdr:col>
      <xdr:colOff>189865</xdr:colOff>
      <xdr:row>35</xdr:row>
      <xdr:rowOff>27965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80913"/>
          <a:ext cx="1270" cy="6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31792</xdr:rowOff>
    </xdr:from>
    <xdr:ext cx="599010"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03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27965</xdr:rowOff>
    </xdr:from>
    <xdr:to>
      <xdr:col>55</xdr:col>
      <xdr:colOff>88900</xdr:colOff>
      <xdr:row>35</xdr:row>
      <xdr:rowOff>27965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02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12640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5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65963</xdr:rowOff>
    </xdr:from>
    <xdr:to>
      <xdr:col>55</xdr:col>
      <xdr:colOff>88900</xdr:colOff>
      <xdr:row>31</xdr:row>
      <xdr:rowOff>65963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80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113850</xdr:rowOff>
    </xdr:from>
    <xdr:to>
      <xdr:col>55</xdr:col>
      <xdr:colOff>0</xdr:colOff>
      <xdr:row>35</xdr:row>
      <xdr:rowOff>145068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600250"/>
          <a:ext cx="838200" cy="54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54100</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57119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75673</xdr:rowOff>
    </xdr:from>
    <xdr:to>
      <xdr:col>55</xdr:col>
      <xdr:colOff>50800</xdr:colOff>
      <xdr:row>34</xdr:row>
      <xdr:rowOff>5823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125435</xdr:rowOff>
    </xdr:from>
    <xdr:to>
      <xdr:col>50</xdr:col>
      <xdr:colOff>114300</xdr:colOff>
      <xdr:row>35</xdr:row>
      <xdr:rowOff>145068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126185"/>
          <a:ext cx="889000" cy="1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111111</xdr:rowOff>
    </xdr:from>
    <xdr:to>
      <xdr:col>50</xdr:col>
      <xdr:colOff>165100</xdr:colOff>
      <xdr:row>37</xdr:row>
      <xdr:rowOff>41261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32388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125435</xdr:rowOff>
    </xdr:from>
    <xdr:to>
      <xdr:col>45</xdr:col>
      <xdr:colOff>177800</xdr:colOff>
      <xdr:row>36</xdr:row>
      <xdr:rowOff>14350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126185"/>
          <a:ext cx="889000" cy="6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112839</xdr:rowOff>
    </xdr:from>
    <xdr:to>
      <xdr:col>46</xdr:col>
      <xdr:colOff>38100</xdr:colOff>
      <xdr:row>37</xdr:row>
      <xdr:rowOff>42989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34116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14350</xdr:rowOff>
    </xdr:from>
    <xdr:to>
      <xdr:col>41</xdr:col>
      <xdr:colOff>50800</xdr:colOff>
      <xdr:row>36</xdr:row>
      <xdr:rowOff>115157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186550"/>
          <a:ext cx="889000" cy="10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141295</xdr:rowOff>
    </xdr:from>
    <xdr:to>
      <xdr:col>41</xdr:col>
      <xdr:colOff>101600</xdr:colOff>
      <xdr:row>37</xdr:row>
      <xdr:rowOff>71445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62572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40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143508</xdr:rowOff>
    </xdr:from>
    <xdr:to>
      <xdr:col>36</xdr:col>
      <xdr:colOff>165100</xdr:colOff>
      <xdr:row>37</xdr:row>
      <xdr:rowOff>73658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1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64785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0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63050</xdr:rowOff>
    </xdr:from>
    <xdr:to>
      <xdr:col>55</xdr:col>
      <xdr:colOff>50800</xdr:colOff>
      <xdr:row>32</xdr:row>
      <xdr:rowOff>164650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54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85927</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400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94268</xdr:rowOff>
    </xdr:from>
    <xdr:to>
      <xdr:col>50</xdr:col>
      <xdr:colOff>165100</xdr:colOff>
      <xdr:row>36</xdr:row>
      <xdr:rowOff>24418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09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40945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87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74635</xdr:rowOff>
    </xdr:from>
    <xdr:to>
      <xdr:col>46</xdr:col>
      <xdr:colOff>38100</xdr:colOff>
      <xdr:row>36</xdr:row>
      <xdr:rowOff>4785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0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21312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5850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135000</xdr:rowOff>
    </xdr:from>
    <xdr:to>
      <xdr:col>41</xdr:col>
      <xdr:colOff>101600</xdr:colOff>
      <xdr:row>36</xdr:row>
      <xdr:rowOff>65150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1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81677</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91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64357</xdr:rowOff>
    </xdr:from>
    <xdr:to>
      <xdr:col>36</xdr:col>
      <xdr:colOff>165100</xdr:colOff>
      <xdr:row>36</xdr:row>
      <xdr:rowOff>165957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23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11034</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01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64043</xdr:rowOff>
    </xdr:from>
    <xdr:to>
      <xdr:col>54</xdr:col>
      <xdr:colOff>189865</xdr:colOff>
      <xdr:row>58</xdr:row>
      <xdr:rowOff>77114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07993"/>
          <a:ext cx="1270" cy="121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80941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2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77114</xdr:rowOff>
    </xdr:from>
    <xdr:to>
      <xdr:col>55</xdr:col>
      <xdr:colOff>88900</xdr:colOff>
      <xdr:row>58</xdr:row>
      <xdr:rowOff>77114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2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10720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8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64043</xdr:rowOff>
    </xdr:from>
    <xdr:to>
      <xdr:col>55</xdr:col>
      <xdr:colOff>88900</xdr:colOff>
      <xdr:row>51</xdr:row>
      <xdr:rowOff>64043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0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11209</xdr:rowOff>
    </xdr:from>
    <xdr:to>
      <xdr:col>55</xdr:col>
      <xdr:colOff>0</xdr:colOff>
      <xdr:row>58</xdr:row>
      <xdr:rowOff>19721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955309"/>
          <a:ext cx="838200" cy="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14631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44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163204</xdr:rowOff>
    </xdr:from>
    <xdr:to>
      <xdr:col>55</xdr:col>
      <xdr:colOff>50800</xdr:colOff>
      <xdr:row>56</xdr:row>
      <xdr:rowOff>93354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19721</xdr:rowOff>
    </xdr:from>
    <xdr:to>
      <xdr:col>50</xdr:col>
      <xdr:colOff>114300</xdr:colOff>
      <xdr:row>58</xdr:row>
      <xdr:rowOff>43669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963821"/>
          <a:ext cx="88900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31914</xdr:rowOff>
    </xdr:from>
    <xdr:to>
      <xdr:col>50</xdr:col>
      <xdr:colOff>165100</xdr:colOff>
      <xdr:row>56</xdr:row>
      <xdr:rowOff>133514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3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150041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40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43669</xdr:rowOff>
    </xdr:from>
    <xdr:to>
      <xdr:col>45</xdr:col>
      <xdr:colOff>177800</xdr:colOff>
      <xdr:row>58</xdr:row>
      <xdr:rowOff>62022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987769"/>
          <a:ext cx="889000" cy="1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95872</xdr:rowOff>
    </xdr:from>
    <xdr:to>
      <xdr:col>46</xdr:col>
      <xdr:colOff>38100</xdr:colOff>
      <xdr:row>57</xdr:row>
      <xdr:rowOff>26022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42549</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4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32226</xdr:rowOff>
    </xdr:from>
    <xdr:to>
      <xdr:col>41</xdr:col>
      <xdr:colOff>50800</xdr:colOff>
      <xdr:row>58</xdr:row>
      <xdr:rowOff>62022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976326"/>
          <a:ext cx="889000" cy="2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123908</xdr:rowOff>
    </xdr:from>
    <xdr:to>
      <xdr:col>41</xdr:col>
      <xdr:colOff>101600</xdr:colOff>
      <xdr:row>57</xdr:row>
      <xdr:rowOff>54058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70585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50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124137</xdr:rowOff>
    </xdr:from>
    <xdr:to>
      <xdr:col>36</xdr:col>
      <xdr:colOff>165100</xdr:colOff>
      <xdr:row>57</xdr:row>
      <xdr:rowOff>54287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70814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50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131859</xdr:rowOff>
    </xdr:from>
    <xdr:to>
      <xdr:col>55</xdr:col>
      <xdr:colOff>50800</xdr:colOff>
      <xdr:row>58</xdr:row>
      <xdr:rowOff>62009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90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46786</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81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140371</xdr:rowOff>
    </xdr:from>
    <xdr:to>
      <xdr:col>50</xdr:col>
      <xdr:colOff>165100</xdr:colOff>
      <xdr:row>58</xdr:row>
      <xdr:rowOff>70521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91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61648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1000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164319</xdr:rowOff>
    </xdr:from>
    <xdr:to>
      <xdr:col>46</xdr:col>
      <xdr:colOff>38100</xdr:colOff>
      <xdr:row>58</xdr:row>
      <xdr:rowOff>94469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93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85596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1002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11222</xdr:rowOff>
    </xdr:from>
    <xdr:to>
      <xdr:col>41</xdr:col>
      <xdr:colOff>101600</xdr:colOff>
      <xdr:row>58</xdr:row>
      <xdr:rowOff>112822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95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103949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1004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152876</xdr:rowOff>
    </xdr:from>
    <xdr:to>
      <xdr:col>36</xdr:col>
      <xdr:colOff>165100</xdr:colOff>
      <xdr:row>58</xdr:row>
      <xdr:rowOff>83026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92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74153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1001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129467</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302417"/>
          <a:ext cx="1270"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76144</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77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129467</xdr:rowOff>
    </xdr:from>
    <xdr:to>
      <xdr:col>55</xdr:col>
      <xdr:colOff>88900</xdr:colOff>
      <xdr:row>71</xdr:row>
      <xdr:rowOff>129467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30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121419</xdr:rowOff>
    </xdr:from>
    <xdr:to>
      <xdr:col>55</xdr:col>
      <xdr:colOff>0</xdr:colOff>
      <xdr:row>78</xdr:row>
      <xdr:rowOff>131501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494519"/>
          <a:ext cx="838200" cy="1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131726</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61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108849</xdr:rowOff>
    </xdr:from>
    <xdr:to>
      <xdr:col>55</xdr:col>
      <xdr:colOff>50800</xdr:colOff>
      <xdr:row>78</xdr:row>
      <xdr:rowOff>38999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10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121419</xdr:rowOff>
    </xdr:from>
    <xdr:to>
      <xdr:col>50</xdr:col>
      <xdr:colOff>114300</xdr:colOff>
      <xdr:row>78</xdr:row>
      <xdr:rowOff>167590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494519"/>
          <a:ext cx="889000" cy="4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101724</xdr:rowOff>
    </xdr:from>
    <xdr:to>
      <xdr:col>50</xdr:col>
      <xdr:colOff>165100</xdr:colOff>
      <xdr:row>78</xdr:row>
      <xdr:rowOff>31874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0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48401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07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167590</xdr:rowOff>
    </xdr:from>
    <xdr:to>
      <xdr:col>45</xdr:col>
      <xdr:colOff>177800</xdr:colOff>
      <xdr:row>79</xdr:row>
      <xdr:rowOff>7631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54069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752</xdr:rowOff>
    </xdr:from>
    <xdr:to>
      <xdr:col>46</xdr:col>
      <xdr:colOff>38100</xdr:colOff>
      <xdr:row>78</xdr:row>
      <xdr:rowOff>102352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7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118879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14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2121</xdr:rowOff>
    </xdr:from>
    <xdr:to>
      <xdr:col>41</xdr:col>
      <xdr:colOff>50800</xdr:colOff>
      <xdr:row>79</xdr:row>
      <xdr:rowOff>7631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546671"/>
          <a:ext cx="889000" cy="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15291</xdr:rowOff>
    </xdr:from>
    <xdr:to>
      <xdr:col>41</xdr:col>
      <xdr:colOff>101600</xdr:colOff>
      <xdr:row>78</xdr:row>
      <xdr:rowOff>116891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8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133418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6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167942</xdr:rowOff>
    </xdr:from>
    <xdr:to>
      <xdr:col>36</xdr:col>
      <xdr:colOff>165100</xdr:colOff>
      <xdr:row>78</xdr:row>
      <xdr:rowOff>98092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114619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4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80701</xdr:rowOff>
    </xdr:from>
    <xdr:to>
      <xdr:col>55</xdr:col>
      <xdr:colOff>50800</xdr:colOff>
      <xdr:row>79</xdr:row>
      <xdr:rowOff>10851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5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167078</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6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70619</xdr:rowOff>
    </xdr:from>
    <xdr:to>
      <xdr:col>50</xdr:col>
      <xdr:colOff>165100</xdr:colOff>
      <xdr:row>79</xdr:row>
      <xdr:rowOff>769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4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163346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53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116790</xdr:rowOff>
    </xdr:from>
    <xdr:to>
      <xdr:col>46</xdr:col>
      <xdr:colOff>38100</xdr:colOff>
      <xdr:row>79</xdr:row>
      <xdr:rowOff>46940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8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38067</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58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128281</xdr:rowOff>
    </xdr:from>
    <xdr:to>
      <xdr:col>41</xdr:col>
      <xdr:colOff>101600</xdr:colOff>
      <xdr:row>79</xdr:row>
      <xdr:rowOff>58431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0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49558</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9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122771</xdr:rowOff>
    </xdr:from>
    <xdr:to>
      <xdr:col>36</xdr:col>
      <xdr:colOff>165100</xdr:colOff>
      <xdr:row>79</xdr:row>
      <xdr:rowOff>52921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9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44048</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8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114263</xdr:rowOff>
    </xdr:from>
    <xdr:to>
      <xdr:col>54</xdr:col>
      <xdr:colOff>189865</xdr:colOff>
      <xdr:row>98</xdr:row>
      <xdr:rowOff>16531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44763"/>
          <a:ext cx="1270" cy="127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20358</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822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16531</xdr:rowOff>
    </xdr:from>
    <xdr:to>
      <xdr:col>55</xdr:col>
      <xdr:colOff>88900</xdr:colOff>
      <xdr:row>98</xdr:row>
      <xdr:rowOff>16531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81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60940</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1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114263</xdr:rowOff>
    </xdr:from>
    <xdr:to>
      <xdr:col>55</xdr:col>
      <xdr:colOff>88900</xdr:colOff>
      <xdr:row>90</xdr:row>
      <xdr:rowOff>114263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4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101101</xdr:rowOff>
    </xdr:from>
    <xdr:to>
      <xdr:col>55</xdr:col>
      <xdr:colOff>0</xdr:colOff>
      <xdr:row>97</xdr:row>
      <xdr:rowOff>126464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731751"/>
          <a:ext cx="838200" cy="2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30143</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317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7266</xdr:rowOff>
    </xdr:from>
    <xdr:to>
      <xdr:col>55</xdr:col>
      <xdr:colOff>50800</xdr:colOff>
      <xdr:row>96</xdr:row>
      <xdr:rowOff>108866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126464</xdr:rowOff>
    </xdr:from>
    <xdr:to>
      <xdr:col>50</xdr:col>
      <xdr:colOff>114300</xdr:colOff>
      <xdr:row>97</xdr:row>
      <xdr:rowOff>128687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757114"/>
          <a:ext cx="889000" cy="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58068</xdr:rowOff>
    </xdr:from>
    <xdr:to>
      <xdr:col>50</xdr:col>
      <xdr:colOff>165100</xdr:colOff>
      <xdr:row>96</xdr:row>
      <xdr:rowOff>159668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1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4745</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29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128687</xdr:rowOff>
    </xdr:from>
    <xdr:to>
      <xdr:col>45</xdr:col>
      <xdr:colOff>177800</xdr:colOff>
      <xdr:row>97</xdr:row>
      <xdr:rowOff>137254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759337"/>
          <a:ext cx="889000" cy="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102639</xdr:rowOff>
    </xdr:from>
    <xdr:to>
      <xdr:col>46</xdr:col>
      <xdr:colOff>38100</xdr:colOff>
      <xdr:row>97</xdr:row>
      <xdr:rowOff>32789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561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49316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33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97729</xdr:rowOff>
    </xdr:from>
    <xdr:to>
      <xdr:col>41</xdr:col>
      <xdr:colOff>50800</xdr:colOff>
      <xdr:row>97</xdr:row>
      <xdr:rowOff>137254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728379"/>
          <a:ext cx="889000" cy="3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104581</xdr:rowOff>
    </xdr:from>
    <xdr:to>
      <xdr:col>41</xdr:col>
      <xdr:colOff>101600</xdr:colOff>
      <xdr:row>97</xdr:row>
      <xdr:rowOff>34731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56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51258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33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124555</xdr:rowOff>
    </xdr:from>
    <xdr:to>
      <xdr:col>36</xdr:col>
      <xdr:colOff>165100</xdr:colOff>
      <xdr:row>97</xdr:row>
      <xdr:rowOff>54705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8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71232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3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50301</xdr:rowOff>
    </xdr:from>
    <xdr:to>
      <xdr:col>55</xdr:col>
      <xdr:colOff>50800</xdr:colOff>
      <xdr:row>97</xdr:row>
      <xdr:rowOff>151901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68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136678</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59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75664</xdr:rowOff>
    </xdr:from>
    <xdr:to>
      <xdr:col>50</xdr:col>
      <xdr:colOff>165100</xdr:colOff>
      <xdr:row>98</xdr:row>
      <xdr:rowOff>5814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0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168391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79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77887</xdr:rowOff>
    </xdr:from>
    <xdr:to>
      <xdr:col>46</xdr:col>
      <xdr:colOff>38100</xdr:colOff>
      <xdr:row>98</xdr:row>
      <xdr:rowOff>8037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0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170614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80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86454</xdr:rowOff>
    </xdr:from>
    <xdr:to>
      <xdr:col>41</xdr:col>
      <xdr:colOff>101600</xdr:colOff>
      <xdr:row>98</xdr:row>
      <xdr:rowOff>16604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1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7731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80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46929</xdr:rowOff>
    </xdr:from>
    <xdr:to>
      <xdr:col>36</xdr:col>
      <xdr:colOff>165100</xdr:colOff>
      <xdr:row>97</xdr:row>
      <xdr:rowOff>148529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67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139656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77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145249</xdr:rowOff>
    </xdr:from>
    <xdr:to>
      <xdr:col>85</xdr:col>
      <xdr:colOff>126364</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288749"/>
          <a:ext cx="1269" cy="125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52235</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567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91926</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063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145249</xdr:rowOff>
    </xdr:from>
    <xdr:to>
      <xdr:col>86</xdr:col>
      <xdr:colOff>25400</xdr:colOff>
      <xdr:row>30</xdr:row>
      <xdr:rowOff>145249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28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169715</xdr:rowOff>
    </xdr:from>
    <xdr:to>
      <xdr:col>85</xdr:col>
      <xdr:colOff>127000</xdr:colOff>
      <xdr:row>38</xdr:row>
      <xdr:rowOff>8558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6513365"/>
          <a:ext cx="838200" cy="1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141135</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313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118258</xdr:rowOff>
    </xdr:from>
    <xdr:to>
      <xdr:col>85</xdr:col>
      <xdr:colOff>177800</xdr:colOff>
      <xdr:row>38</xdr:row>
      <xdr:rowOff>48408</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46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132939</xdr:rowOff>
    </xdr:from>
    <xdr:to>
      <xdr:col>81</xdr:col>
      <xdr:colOff>50800</xdr:colOff>
      <xdr:row>38</xdr:row>
      <xdr:rowOff>8558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476589"/>
          <a:ext cx="889000" cy="4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111366</xdr:rowOff>
    </xdr:from>
    <xdr:to>
      <xdr:col>81</xdr:col>
      <xdr:colOff>101600</xdr:colOff>
      <xdr:row>38</xdr:row>
      <xdr:rowOff>41515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4550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58043</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623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132939</xdr:rowOff>
    </xdr:from>
    <xdr:to>
      <xdr:col>76</xdr:col>
      <xdr:colOff>114300</xdr:colOff>
      <xdr:row>38</xdr:row>
      <xdr:rowOff>15199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703300" y="6476589"/>
          <a:ext cx="889000" cy="5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124321</xdr:rowOff>
    </xdr:from>
    <xdr:to>
      <xdr:col>76</xdr:col>
      <xdr:colOff>165100</xdr:colOff>
      <xdr:row>38</xdr:row>
      <xdr:rowOff>54471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4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45599</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56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15199</xdr:rowOff>
    </xdr:from>
    <xdr:to>
      <xdr:col>71</xdr:col>
      <xdr:colOff>177800</xdr:colOff>
      <xdr:row>38</xdr:row>
      <xdr:rowOff>22599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6530299"/>
          <a:ext cx="889000" cy="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136666</xdr:rowOff>
    </xdr:from>
    <xdr:to>
      <xdr:col>72</xdr:col>
      <xdr:colOff>38100</xdr:colOff>
      <xdr:row>38</xdr:row>
      <xdr:rowOff>66816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57943</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57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130797</xdr:rowOff>
    </xdr:from>
    <xdr:to>
      <xdr:col>67</xdr:col>
      <xdr:colOff>101600</xdr:colOff>
      <xdr:row>38</xdr:row>
      <xdr:rowOff>60947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77474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118915</xdr:rowOff>
    </xdr:from>
    <xdr:to>
      <xdr:col>85</xdr:col>
      <xdr:colOff>177800</xdr:colOff>
      <xdr:row>38</xdr:row>
      <xdr:rowOff>49065</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46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96685</xdr:rowOff>
    </xdr:from>
    <xdr:ext cx="469744"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440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129208</xdr:rowOff>
    </xdr:from>
    <xdr:to>
      <xdr:col>81</xdr:col>
      <xdr:colOff>101600</xdr:colOff>
      <xdr:row>38</xdr:row>
      <xdr:rowOff>59358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47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50485</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56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82139</xdr:rowOff>
    </xdr:from>
    <xdr:to>
      <xdr:col>76</xdr:col>
      <xdr:colOff>165100</xdr:colOff>
      <xdr:row>38</xdr:row>
      <xdr:rowOff>12289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42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28816</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25111" y="620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135849</xdr:rowOff>
    </xdr:from>
    <xdr:to>
      <xdr:col>72</xdr:col>
      <xdr:colOff>38100</xdr:colOff>
      <xdr:row>38</xdr:row>
      <xdr:rowOff>65999</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47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82526</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25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143250</xdr:rowOff>
    </xdr:from>
    <xdr:to>
      <xdr:col>67</xdr:col>
      <xdr:colOff>101600</xdr:colOff>
      <xdr:row>38</xdr:row>
      <xdr:rowOff>73400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64526</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579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62654</xdr:rowOff>
    </xdr:from>
    <xdr:to>
      <xdr:col>85</xdr:col>
      <xdr:colOff>126364</xdr:colOff>
      <xdr:row>79</xdr:row>
      <xdr:rowOff>19403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64154"/>
          <a:ext cx="1269" cy="149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23230</xdr:rowOff>
    </xdr:from>
    <xdr:ext cx="469744"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6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19403</xdr:rowOff>
    </xdr:from>
    <xdr:to>
      <xdr:col>86</xdr:col>
      <xdr:colOff>25400</xdr:colOff>
      <xdr:row>79</xdr:row>
      <xdr:rowOff>19403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63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9331</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62654</xdr:rowOff>
    </xdr:from>
    <xdr:to>
      <xdr:col>86</xdr:col>
      <xdr:colOff>25400</xdr:colOff>
      <xdr:row>70</xdr:row>
      <xdr:rowOff>62654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6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102293</xdr:rowOff>
    </xdr:from>
    <xdr:to>
      <xdr:col>85</xdr:col>
      <xdr:colOff>127000</xdr:colOff>
      <xdr:row>77</xdr:row>
      <xdr:rowOff>110637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303943"/>
          <a:ext cx="8382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133928</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92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111051</xdr:rowOff>
    </xdr:from>
    <xdr:to>
      <xdr:col>85</xdr:col>
      <xdr:colOff>177800</xdr:colOff>
      <xdr:row>77</xdr:row>
      <xdr:rowOff>41201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110637</xdr:rowOff>
    </xdr:from>
    <xdr:to>
      <xdr:col>81</xdr:col>
      <xdr:colOff>50800</xdr:colOff>
      <xdr:row>77</xdr:row>
      <xdr:rowOff>127645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312287"/>
          <a:ext cx="889000" cy="1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110106</xdr:rowOff>
    </xdr:from>
    <xdr:to>
      <xdr:col>81</xdr:col>
      <xdr:colOff>101600</xdr:colOff>
      <xdr:row>77</xdr:row>
      <xdr:rowOff>40256</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56783</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127645</xdr:rowOff>
    </xdr:from>
    <xdr:to>
      <xdr:col>76</xdr:col>
      <xdr:colOff>114300</xdr:colOff>
      <xdr:row>77</xdr:row>
      <xdr:rowOff>132263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329295"/>
          <a:ext cx="889000" cy="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103332</xdr:rowOff>
    </xdr:from>
    <xdr:to>
      <xdr:col>76</xdr:col>
      <xdr:colOff>165100</xdr:colOff>
      <xdr:row>77</xdr:row>
      <xdr:rowOff>33482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50009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90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124689</xdr:rowOff>
    </xdr:from>
    <xdr:to>
      <xdr:col>71</xdr:col>
      <xdr:colOff>177800</xdr:colOff>
      <xdr:row>77</xdr:row>
      <xdr:rowOff>132263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326339"/>
          <a:ext cx="889000" cy="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117475</xdr:rowOff>
    </xdr:from>
    <xdr:to>
      <xdr:col>72</xdr:col>
      <xdr:colOff>38100</xdr:colOff>
      <xdr:row>77</xdr:row>
      <xdr:rowOff>47625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64152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92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123631</xdr:rowOff>
    </xdr:from>
    <xdr:to>
      <xdr:col>67</xdr:col>
      <xdr:colOff>101600</xdr:colOff>
      <xdr:row>77</xdr:row>
      <xdr:rowOff>53781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70309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92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51493</xdr:rowOff>
    </xdr:from>
    <xdr:to>
      <xdr:col>85</xdr:col>
      <xdr:colOff>177800</xdr:colOff>
      <xdr:row>77</xdr:row>
      <xdr:rowOff>153093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25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29920</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23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59837</xdr:rowOff>
    </xdr:from>
    <xdr:to>
      <xdr:col>81</xdr:col>
      <xdr:colOff>101600</xdr:colOff>
      <xdr:row>77</xdr:row>
      <xdr:rowOff>161437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26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152564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35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76845</xdr:rowOff>
    </xdr:from>
    <xdr:to>
      <xdr:col>76</xdr:col>
      <xdr:colOff>165100</xdr:colOff>
      <xdr:row>78</xdr:row>
      <xdr:rowOff>6995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27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169572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37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81463</xdr:rowOff>
    </xdr:from>
    <xdr:to>
      <xdr:col>72</xdr:col>
      <xdr:colOff>38100</xdr:colOff>
      <xdr:row>78</xdr:row>
      <xdr:rowOff>11613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28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2740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73889</xdr:rowOff>
    </xdr:from>
    <xdr:to>
      <xdr:col>67</xdr:col>
      <xdr:colOff>101600</xdr:colOff>
      <xdr:row>78</xdr:row>
      <xdr:rowOff>4039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27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166616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36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135313</xdr:rowOff>
    </xdr:from>
    <xdr:to>
      <xdr:col>85</xdr:col>
      <xdr:colOff>126364</xdr:colOff>
      <xdr:row>99</xdr:row>
      <xdr:rowOff>97518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65813"/>
          <a:ext cx="1269" cy="1505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101345</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74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97518</xdr:rowOff>
    </xdr:from>
    <xdr:to>
      <xdr:col>86</xdr:col>
      <xdr:colOff>25400</xdr:colOff>
      <xdr:row>99</xdr:row>
      <xdr:rowOff>97518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7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81990</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4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135313</xdr:rowOff>
    </xdr:from>
    <xdr:to>
      <xdr:col>86</xdr:col>
      <xdr:colOff>25400</xdr:colOff>
      <xdr:row>90</xdr:row>
      <xdr:rowOff>135313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6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92814</xdr:rowOff>
    </xdr:from>
    <xdr:to>
      <xdr:col>85</xdr:col>
      <xdr:colOff>127000</xdr:colOff>
      <xdr:row>99</xdr:row>
      <xdr:rowOff>48085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723464"/>
          <a:ext cx="838200" cy="29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22141</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652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43714</xdr:rowOff>
    </xdr:from>
    <xdr:to>
      <xdr:col>85</xdr:col>
      <xdr:colOff>177800</xdr:colOff>
      <xdr:row>97</xdr:row>
      <xdr:rowOff>145314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67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170289</xdr:rowOff>
    </xdr:from>
    <xdr:to>
      <xdr:col>81</xdr:col>
      <xdr:colOff>50800</xdr:colOff>
      <xdr:row>99</xdr:row>
      <xdr:rowOff>48085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972389"/>
          <a:ext cx="889000" cy="4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127522</xdr:rowOff>
    </xdr:from>
    <xdr:to>
      <xdr:col>81</xdr:col>
      <xdr:colOff>101600</xdr:colOff>
      <xdr:row>98</xdr:row>
      <xdr:rowOff>57672</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75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74199</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53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170289</xdr:rowOff>
    </xdr:from>
    <xdr:to>
      <xdr:col>76</xdr:col>
      <xdr:colOff>114300</xdr:colOff>
      <xdr:row>99</xdr:row>
      <xdr:rowOff>37799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972389"/>
          <a:ext cx="889000" cy="3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34460</xdr:rowOff>
    </xdr:from>
    <xdr:to>
      <xdr:col>76</xdr:col>
      <xdr:colOff>165100</xdr:colOff>
      <xdr:row>97</xdr:row>
      <xdr:rowOff>136060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6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152587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44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37799</xdr:rowOff>
    </xdr:from>
    <xdr:to>
      <xdr:col>71</xdr:col>
      <xdr:colOff>177800</xdr:colOff>
      <xdr:row>99</xdr:row>
      <xdr:rowOff>55128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7011349"/>
          <a:ext cx="889000" cy="17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126445</xdr:rowOff>
    </xdr:from>
    <xdr:to>
      <xdr:col>72</xdr:col>
      <xdr:colOff>38100</xdr:colOff>
      <xdr:row>98</xdr:row>
      <xdr:rowOff>56595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5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73122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53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158482</xdr:rowOff>
    </xdr:from>
    <xdr:to>
      <xdr:col>67</xdr:col>
      <xdr:colOff>101600</xdr:colOff>
      <xdr:row>98</xdr:row>
      <xdr:rowOff>88632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105159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5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42014</xdr:rowOff>
    </xdr:from>
    <xdr:to>
      <xdr:col>85</xdr:col>
      <xdr:colOff>177800</xdr:colOff>
      <xdr:row>97</xdr:row>
      <xdr:rowOff>143614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67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64891</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52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168735</xdr:rowOff>
    </xdr:from>
    <xdr:to>
      <xdr:col>81</xdr:col>
      <xdr:colOff>101600</xdr:colOff>
      <xdr:row>99</xdr:row>
      <xdr:rowOff>98885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9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90012</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46428" y="17063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119489</xdr:rowOff>
    </xdr:from>
    <xdr:to>
      <xdr:col>76</xdr:col>
      <xdr:colOff>165100</xdr:colOff>
      <xdr:row>99</xdr:row>
      <xdr:rowOff>49639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92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40766</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57428" y="1701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158449</xdr:rowOff>
    </xdr:from>
    <xdr:to>
      <xdr:col>72</xdr:col>
      <xdr:colOff>38100</xdr:colOff>
      <xdr:row>99</xdr:row>
      <xdr:rowOff>88599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96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79726</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705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4328</xdr:rowOff>
    </xdr:from>
    <xdr:to>
      <xdr:col>67</xdr:col>
      <xdr:colOff>101600</xdr:colOff>
      <xdr:row>99</xdr:row>
      <xdr:rowOff>105928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97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97055</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707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82398</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97348"/>
          <a:ext cx="1269" cy="133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29075</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7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82398</xdr:rowOff>
    </xdr:from>
    <xdr:to>
      <xdr:col>116</xdr:col>
      <xdr:colOff>152400</xdr:colOff>
      <xdr:row>31</xdr:row>
      <xdr:rowOff>82398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9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37821</xdr:rowOff>
    </xdr:from>
    <xdr:to>
      <xdr:col>116</xdr:col>
      <xdr:colOff>63500</xdr:colOff>
      <xdr:row>38</xdr:row>
      <xdr:rowOff>123317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552921"/>
          <a:ext cx="838200" cy="8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53636</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97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30759</xdr:rowOff>
    </xdr:from>
    <xdr:to>
      <xdr:col>116</xdr:col>
      <xdr:colOff>114300</xdr:colOff>
      <xdr:row>38</xdr:row>
      <xdr:rowOff>132359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4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122479</xdr:rowOff>
    </xdr:from>
    <xdr:to>
      <xdr:col>111</xdr:col>
      <xdr:colOff>177800</xdr:colOff>
      <xdr:row>38</xdr:row>
      <xdr:rowOff>37821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5951779"/>
          <a:ext cx="889000" cy="60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84861</xdr:rowOff>
    </xdr:from>
    <xdr:to>
      <xdr:col>112</xdr:col>
      <xdr:colOff>38100</xdr:colOff>
      <xdr:row>39</xdr:row>
      <xdr:rowOff>15011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6138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69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122479</xdr:rowOff>
    </xdr:from>
    <xdr:to>
      <xdr:col>107</xdr:col>
      <xdr:colOff>50800</xdr:colOff>
      <xdr:row>39</xdr:row>
      <xdr:rowOff>559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5951779"/>
          <a:ext cx="889000" cy="73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74422</xdr:rowOff>
    </xdr:from>
    <xdr:to>
      <xdr:col>107</xdr:col>
      <xdr:colOff>101600</xdr:colOff>
      <xdr:row>39</xdr:row>
      <xdr:rowOff>4572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167149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68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102743</xdr:rowOff>
    </xdr:from>
    <xdr:to>
      <xdr:col>102</xdr:col>
      <xdr:colOff>114300</xdr:colOff>
      <xdr:row>39</xdr:row>
      <xdr:rowOff>559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17843"/>
          <a:ext cx="889000" cy="6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35103</xdr:rowOff>
    </xdr:from>
    <xdr:to>
      <xdr:col>102</xdr:col>
      <xdr:colOff>165100</xdr:colOff>
      <xdr:row>38</xdr:row>
      <xdr:rowOff>136703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153230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32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98120</xdr:rowOff>
    </xdr:from>
    <xdr:to>
      <xdr:col>98</xdr:col>
      <xdr:colOff>38100</xdr:colOff>
      <xdr:row>39</xdr:row>
      <xdr:rowOff>28270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19397</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705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72517</xdr:rowOff>
    </xdr:from>
    <xdr:to>
      <xdr:col>116</xdr:col>
      <xdr:colOff>114300</xdr:colOff>
      <xdr:row>39</xdr:row>
      <xdr:rowOff>2667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58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9186</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24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158471</xdr:rowOff>
    </xdr:from>
    <xdr:to>
      <xdr:col>112</xdr:col>
      <xdr:colOff>38100</xdr:colOff>
      <xdr:row>38</xdr:row>
      <xdr:rowOff>88621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50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105148</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277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71679</xdr:rowOff>
    </xdr:from>
    <xdr:to>
      <xdr:col>107</xdr:col>
      <xdr:colOff>101600</xdr:colOff>
      <xdr:row>35</xdr:row>
      <xdr:rowOff>1829</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590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18356</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67111" y="567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121209</xdr:rowOff>
    </xdr:from>
    <xdr:to>
      <xdr:col>102</xdr:col>
      <xdr:colOff>165100</xdr:colOff>
      <xdr:row>39</xdr:row>
      <xdr:rowOff>51359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3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42486</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56017" y="672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51943</xdr:rowOff>
    </xdr:from>
    <xdr:to>
      <xdr:col>98</xdr:col>
      <xdr:colOff>38100</xdr:colOff>
      <xdr:row>38</xdr:row>
      <xdr:rowOff>153543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56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170070</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34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122174</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94674"/>
          <a:ext cx="1269"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68851</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6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122174</xdr:rowOff>
    </xdr:from>
    <xdr:to>
      <xdr:col>116</xdr:col>
      <xdr:colOff>152400</xdr:colOff>
      <xdr:row>50</xdr:row>
      <xdr:rowOff>122174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94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35858</xdr:rowOff>
    </xdr:from>
    <xdr:to>
      <xdr:col>116</xdr:col>
      <xdr:colOff>63500</xdr:colOff>
      <xdr:row>59</xdr:row>
      <xdr:rowOff>43917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51408"/>
          <a:ext cx="838200" cy="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119759</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924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96882</xdr:rowOff>
    </xdr:from>
    <xdr:to>
      <xdr:col>116</xdr:col>
      <xdr:colOff>114300</xdr:colOff>
      <xdr:row>59</xdr:row>
      <xdr:rowOff>27032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100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35858</xdr:rowOff>
    </xdr:from>
    <xdr:to>
      <xdr:col>111</xdr:col>
      <xdr:colOff>177800</xdr:colOff>
      <xdr:row>59</xdr:row>
      <xdr:rowOff>42469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151408"/>
          <a:ext cx="889000" cy="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132144</xdr:rowOff>
    </xdr:from>
    <xdr:to>
      <xdr:col>112</xdr:col>
      <xdr:colOff>38100</xdr:colOff>
      <xdr:row>59</xdr:row>
      <xdr:rowOff>62294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1007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78821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85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39840</xdr:rowOff>
    </xdr:from>
    <xdr:to>
      <xdr:col>107</xdr:col>
      <xdr:colOff>50800</xdr:colOff>
      <xdr:row>59</xdr:row>
      <xdr:rowOff>42469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55390"/>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122371</xdr:rowOff>
    </xdr:from>
    <xdr:to>
      <xdr:col>107</xdr:col>
      <xdr:colOff>101600</xdr:colOff>
      <xdr:row>59</xdr:row>
      <xdr:rowOff>52521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6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69048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84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39383</xdr:rowOff>
    </xdr:from>
    <xdr:to>
      <xdr:col>102</xdr:col>
      <xdr:colOff>114300</xdr:colOff>
      <xdr:row>59</xdr:row>
      <xdr:rowOff>39840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5493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117532</xdr:rowOff>
    </xdr:from>
    <xdr:to>
      <xdr:col>102</xdr:col>
      <xdr:colOff>165100</xdr:colOff>
      <xdr:row>59</xdr:row>
      <xdr:rowOff>47682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6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64209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83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123704</xdr:rowOff>
    </xdr:from>
    <xdr:to>
      <xdr:col>98</xdr:col>
      <xdr:colOff>38100</xdr:colOff>
      <xdr:row>59</xdr:row>
      <xdr:rowOff>53854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6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70381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84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164567</xdr:rowOff>
    </xdr:from>
    <xdr:to>
      <xdr:col>116</xdr:col>
      <xdr:colOff>114300</xdr:colOff>
      <xdr:row>59</xdr:row>
      <xdr:rowOff>94717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79494</xdr:rowOff>
    </xdr:from>
    <xdr:ext cx="313932"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3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156508</xdr:rowOff>
    </xdr:from>
    <xdr:to>
      <xdr:col>112</xdr:col>
      <xdr:colOff>38100</xdr:colOff>
      <xdr:row>59</xdr:row>
      <xdr:rowOff>86658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77785</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4017" y="10193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163119</xdr:rowOff>
    </xdr:from>
    <xdr:to>
      <xdr:col>107</xdr:col>
      <xdr:colOff>101600</xdr:colOff>
      <xdr:row>59</xdr:row>
      <xdr:rowOff>93269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84396</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5017" y="10199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160490</xdr:rowOff>
    </xdr:from>
    <xdr:to>
      <xdr:col>102</xdr:col>
      <xdr:colOff>165100</xdr:colOff>
      <xdr:row>59</xdr:row>
      <xdr:rowOff>90640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81767</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6017" y="10197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160033</xdr:rowOff>
    </xdr:from>
    <xdr:to>
      <xdr:col>98</xdr:col>
      <xdr:colOff>38100</xdr:colOff>
      <xdr:row>59</xdr:row>
      <xdr:rowOff>90183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81310</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7017" y="10196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85587</xdr:rowOff>
    </xdr:from>
    <xdr:to>
      <xdr:col>116</xdr:col>
      <xdr:colOff>62864</xdr:colOff>
      <xdr:row>79</xdr:row>
      <xdr:rowOff>20028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087087"/>
          <a:ext cx="1269" cy="1477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23855</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20028</xdr:rowOff>
    </xdr:from>
    <xdr:to>
      <xdr:col>116</xdr:col>
      <xdr:colOff>152400</xdr:colOff>
      <xdr:row>79</xdr:row>
      <xdr:rowOff>20028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6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32264</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62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85587</xdr:rowOff>
    </xdr:from>
    <xdr:to>
      <xdr:col>116</xdr:col>
      <xdr:colOff>152400</xdr:colOff>
      <xdr:row>70</xdr:row>
      <xdr:rowOff>85587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087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77406</xdr:rowOff>
    </xdr:from>
    <xdr:to>
      <xdr:col>116</xdr:col>
      <xdr:colOff>63500</xdr:colOff>
      <xdr:row>77</xdr:row>
      <xdr:rowOff>103319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279056"/>
          <a:ext cx="838200" cy="2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37171</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95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14295</xdr:rowOff>
    </xdr:from>
    <xdr:to>
      <xdr:col>116</xdr:col>
      <xdr:colOff>114300</xdr:colOff>
      <xdr:row>76</xdr:row>
      <xdr:rowOff>115895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103319</xdr:rowOff>
    </xdr:from>
    <xdr:to>
      <xdr:col>111</xdr:col>
      <xdr:colOff>177800</xdr:colOff>
      <xdr:row>77</xdr:row>
      <xdr:rowOff>121558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304969"/>
          <a:ext cx="889000" cy="1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63591</xdr:rowOff>
    </xdr:from>
    <xdr:to>
      <xdr:col>112</xdr:col>
      <xdr:colOff>38100</xdr:colOff>
      <xdr:row>75</xdr:row>
      <xdr:rowOff>165190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10268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69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121558</xdr:rowOff>
    </xdr:from>
    <xdr:to>
      <xdr:col>107</xdr:col>
      <xdr:colOff>50800</xdr:colOff>
      <xdr:row>77</xdr:row>
      <xdr:rowOff>123600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323208"/>
          <a:ext cx="889000" cy="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116985</xdr:rowOff>
    </xdr:from>
    <xdr:to>
      <xdr:col>107</xdr:col>
      <xdr:colOff>101600</xdr:colOff>
      <xdr:row>76</xdr:row>
      <xdr:rowOff>47135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63662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75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123600</xdr:rowOff>
    </xdr:from>
    <xdr:to>
      <xdr:col>102</xdr:col>
      <xdr:colOff>114300</xdr:colOff>
      <xdr:row>77</xdr:row>
      <xdr:rowOff>132189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325250"/>
          <a:ext cx="889000" cy="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111205</xdr:rowOff>
    </xdr:from>
    <xdr:to>
      <xdr:col>102</xdr:col>
      <xdr:colOff>165100</xdr:colOff>
      <xdr:row>76</xdr:row>
      <xdr:rowOff>41356</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57882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7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110862</xdr:rowOff>
    </xdr:from>
    <xdr:to>
      <xdr:col>98</xdr:col>
      <xdr:colOff>38100</xdr:colOff>
      <xdr:row>76</xdr:row>
      <xdr:rowOff>41011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57539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74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26606</xdr:rowOff>
    </xdr:from>
    <xdr:to>
      <xdr:col>116</xdr:col>
      <xdr:colOff>114300</xdr:colOff>
      <xdr:row>77</xdr:row>
      <xdr:rowOff>128206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22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5033</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20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52519</xdr:rowOff>
    </xdr:from>
    <xdr:to>
      <xdr:col>112</xdr:col>
      <xdr:colOff>38100</xdr:colOff>
      <xdr:row>77</xdr:row>
      <xdr:rowOff>154119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25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145246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3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70758</xdr:rowOff>
    </xdr:from>
    <xdr:to>
      <xdr:col>107</xdr:col>
      <xdr:colOff>101600</xdr:colOff>
      <xdr:row>78</xdr:row>
      <xdr:rowOff>908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27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163485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36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72800</xdr:rowOff>
    </xdr:from>
    <xdr:to>
      <xdr:col>102</xdr:col>
      <xdr:colOff>165100</xdr:colOff>
      <xdr:row>78</xdr:row>
      <xdr:rowOff>2950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7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165527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6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81389</xdr:rowOff>
    </xdr:from>
    <xdr:to>
      <xdr:col>98</xdr:col>
      <xdr:colOff>38100</xdr:colOff>
      <xdr:row>78</xdr:row>
      <xdr:rowOff>11539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28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2666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37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が前年度より大幅に増加しているのは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特別定額給付金事業等の新型コロナウイルス感染症対応事業の実施によるものであるが、それを差し引いても本町は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類似団体と比較して一人当たりコストが高い状況となっている。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これは、ごみ処理・常備消防・病院事業において一部事務組合を構成していることにより、他の類似団体と比べ負担金の金額が多額となっているためである。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・繰出金が他の類似団体と比較して低額となっているのは、他の自治体に先駆けて下水道事業の法適化を実施したことで、下水道事業への繰出金が補助費等に計上されているためである。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積立金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大幅に増加しているのは、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土地開発公社貸付金の返還に伴い、財政調整基金への積立が大幅に増加した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17,123
16,867
38.10
10,989,466
10,308,611
61,608
4,944,323
6,283,975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24747</xdr:rowOff>
    </xdr:from>
    <xdr:to>
      <xdr:col>24</xdr:col>
      <xdr:colOff>62865</xdr:colOff>
      <xdr:row>38</xdr:row>
      <xdr:rowOff>75039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68247"/>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78866</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75039</xdr:rowOff>
    </xdr:from>
    <xdr:to>
      <xdr:col>24</xdr:col>
      <xdr:colOff>152400</xdr:colOff>
      <xdr:row>38</xdr:row>
      <xdr:rowOff>75039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142874</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43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24747</xdr:rowOff>
    </xdr:from>
    <xdr:to>
      <xdr:col>24</xdr:col>
      <xdr:colOff>152400</xdr:colOff>
      <xdr:row>30</xdr:row>
      <xdr:rowOff>24747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6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124678</xdr:rowOff>
    </xdr:from>
    <xdr:to>
      <xdr:col>24</xdr:col>
      <xdr:colOff>63500</xdr:colOff>
      <xdr:row>35</xdr:row>
      <xdr:rowOff>132842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782528"/>
          <a:ext cx="838200" cy="35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12790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42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34363</xdr:rowOff>
    </xdr:from>
    <xdr:to>
      <xdr:col>24</xdr:col>
      <xdr:colOff>114300</xdr:colOff>
      <xdr:row>34</xdr:row>
      <xdr:rowOff>135963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6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132842</xdr:rowOff>
    </xdr:from>
    <xdr:to>
      <xdr:col>19</xdr:col>
      <xdr:colOff>177800</xdr:colOff>
      <xdr:row>35</xdr:row>
      <xdr:rowOff>139373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13359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157480</xdr:rowOff>
    </xdr:from>
    <xdr:to>
      <xdr:col>20</xdr:col>
      <xdr:colOff>38100</xdr:colOff>
      <xdr:row>34</xdr:row>
      <xdr:rowOff>87630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81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104157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59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89408</xdr:rowOff>
    </xdr:from>
    <xdr:to>
      <xdr:col>15</xdr:col>
      <xdr:colOff>50800</xdr:colOff>
      <xdr:row>35</xdr:row>
      <xdr:rowOff>139373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090158"/>
          <a:ext cx="889000" cy="4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23259</xdr:rowOff>
    </xdr:from>
    <xdr:to>
      <xdr:col>15</xdr:col>
      <xdr:colOff>101600</xdr:colOff>
      <xdr:row>34</xdr:row>
      <xdr:rowOff>124859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141386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62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89408</xdr:rowOff>
    </xdr:from>
    <xdr:to>
      <xdr:col>10</xdr:col>
      <xdr:colOff>114300</xdr:colOff>
      <xdr:row>35</xdr:row>
      <xdr:rowOff>123372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090158"/>
          <a:ext cx="889000" cy="3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4971</xdr:rowOff>
    </xdr:from>
    <xdr:to>
      <xdr:col>10</xdr:col>
      <xdr:colOff>165100</xdr:colOff>
      <xdr:row>34</xdr:row>
      <xdr:rowOff>106571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123098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60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10196</xdr:rowOff>
    </xdr:from>
    <xdr:to>
      <xdr:col>6</xdr:col>
      <xdr:colOff>38100</xdr:colOff>
      <xdr:row>34</xdr:row>
      <xdr:rowOff>111796</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128323</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61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73878</xdr:rowOff>
    </xdr:from>
    <xdr:to>
      <xdr:col>24</xdr:col>
      <xdr:colOff>114300</xdr:colOff>
      <xdr:row>34</xdr:row>
      <xdr:rowOff>4028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3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96755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83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82042</xdr:rowOff>
    </xdr:from>
    <xdr:to>
      <xdr:col>20</xdr:col>
      <xdr:colOff>38100</xdr:colOff>
      <xdr:row>36</xdr:row>
      <xdr:rowOff>12192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3319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17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88573</xdr:rowOff>
    </xdr:from>
    <xdr:to>
      <xdr:col>15</xdr:col>
      <xdr:colOff>101600</xdr:colOff>
      <xdr:row>36</xdr:row>
      <xdr:rowOff>18723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8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9850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18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38608</xdr:rowOff>
    </xdr:from>
    <xdr:to>
      <xdr:col>10</xdr:col>
      <xdr:colOff>165100</xdr:colOff>
      <xdr:row>35</xdr:row>
      <xdr:rowOff>140208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3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131335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13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72572</xdr:rowOff>
    </xdr:from>
    <xdr:to>
      <xdr:col>6</xdr:col>
      <xdr:colOff>38100</xdr:colOff>
      <xdr:row>36</xdr:row>
      <xdr:rowOff>2722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7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165299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16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59016</xdr:rowOff>
    </xdr:from>
    <xdr:to>
      <xdr:col>24</xdr:col>
      <xdr:colOff>62865</xdr:colOff>
      <xdr:row>56</xdr:row>
      <xdr:rowOff>157638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31516"/>
          <a:ext cx="1270" cy="112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161465</xdr:rowOff>
    </xdr:from>
    <xdr:ext cx="599010"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762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157638</xdr:rowOff>
    </xdr:from>
    <xdr:to>
      <xdr:col>24</xdr:col>
      <xdr:colOff>152400</xdr:colOff>
      <xdr:row>56</xdr:row>
      <xdr:rowOff>157638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758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5693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06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401,177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59016</xdr:rowOff>
    </xdr:from>
    <xdr:to>
      <xdr:col>24</xdr:col>
      <xdr:colOff>152400</xdr:colOff>
      <xdr:row>50</xdr:row>
      <xdr:rowOff>59016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3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22447</xdr:rowOff>
    </xdr:from>
    <xdr:to>
      <xdr:col>24</xdr:col>
      <xdr:colOff>63500</xdr:colOff>
      <xdr:row>57</xdr:row>
      <xdr:rowOff>154258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452197"/>
          <a:ext cx="838200" cy="47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46279</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133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23402</xdr:rowOff>
    </xdr:from>
    <xdr:to>
      <xdr:col>24</xdr:col>
      <xdr:colOff>114300</xdr:colOff>
      <xdr:row>54</xdr:row>
      <xdr:rowOff>125002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154258</xdr:rowOff>
    </xdr:from>
    <xdr:to>
      <xdr:col>19</xdr:col>
      <xdr:colOff>177800</xdr:colOff>
      <xdr:row>58</xdr:row>
      <xdr:rowOff>4106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26908"/>
          <a:ext cx="8890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142209</xdr:rowOff>
    </xdr:from>
    <xdr:to>
      <xdr:col>20</xdr:col>
      <xdr:colOff>38100</xdr:colOff>
      <xdr:row>57</xdr:row>
      <xdr:rowOff>72359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4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88886</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5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164099</xdr:rowOff>
    </xdr:from>
    <xdr:to>
      <xdr:col>15</xdr:col>
      <xdr:colOff>50800</xdr:colOff>
      <xdr:row>58</xdr:row>
      <xdr:rowOff>4106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36749"/>
          <a:ext cx="889000" cy="1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92165</xdr:rowOff>
    </xdr:from>
    <xdr:to>
      <xdr:col>15</xdr:col>
      <xdr:colOff>101600</xdr:colOff>
      <xdr:row>57</xdr:row>
      <xdr:rowOff>22315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9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38842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6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126186</xdr:rowOff>
    </xdr:from>
    <xdr:to>
      <xdr:col>10</xdr:col>
      <xdr:colOff>114300</xdr:colOff>
      <xdr:row>57</xdr:row>
      <xdr:rowOff>164099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898836"/>
          <a:ext cx="889000" cy="3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21612</xdr:rowOff>
    </xdr:from>
    <xdr:to>
      <xdr:col>10</xdr:col>
      <xdr:colOff>165100</xdr:colOff>
      <xdr:row>57</xdr:row>
      <xdr:rowOff>123212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9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139739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56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26820</xdr:rowOff>
    </xdr:from>
    <xdr:to>
      <xdr:col>6</xdr:col>
      <xdr:colOff>38100</xdr:colOff>
      <xdr:row>57</xdr:row>
      <xdr:rowOff>128420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9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144947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57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143097</xdr:rowOff>
    </xdr:from>
    <xdr:to>
      <xdr:col>24</xdr:col>
      <xdr:colOff>114300</xdr:colOff>
      <xdr:row>55</xdr:row>
      <xdr:rowOff>73247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40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121524</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379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103458</xdr:rowOff>
    </xdr:from>
    <xdr:to>
      <xdr:col>20</xdr:col>
      <xdr:colOff>38100</xdr:colOff>
      <xdr:row>58</xdr:row>
      <xdr:rowOff>33608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7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24735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6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124756</xdr:rowOff>
    </xdr:from>
    <xdr:to>
      <xdr:col>15</xdr:col>
      <xdr:colOff>101600</xdr:colOff>
      <xdr:row>58</xdr:row>
      <xdr:rowOff>54906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9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46033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99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113299</xdr:rowOff>
    </xdr:from>
    <xdr:to>
      <xdr:col>10</xdr:col>
      <xdr:colOff>165100</xdr:colOff>
      <xdr:row>58</xdr:row>
      <xdr:rowOff>43449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8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34576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7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75386</xdr:rowOff>
    </xdr:from>
    <xdr:to>
      <xdr:col>6</xdr:col>
      <xdr:colOff>38100</xdr:colOff>
      <xdr:row>58</xdr:row>
      <xdr:rowOff>5536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168113</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4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37203</xdr:rowOff>
    </xdr:from>
    <xdr:to>
      <xdr:col>24</xdr:col>
      <xdr:colOff>62865</xdr:colOff>
      <xdr:row>78</xdr:row>
      <xdr:rowOff>166134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0153"/>
          <a:ext cx="1270" cy="1329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169961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4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166134</xdr:rowOff>
    </xdr:from>
    <xdr:to>
      <xdr:col>24</xdr:col>
      <xdr:colOff>152400</xdr:colOff>
      <xdr:row>78</xdr:row>
      <xdr:rowOff>166134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39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155330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85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280,951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37203</xdr:rowOff>
    </xdr:from>
    <xdr:to>
      <xdr:col>24</xdr:col>
      <xdr:colOff>152400</xdr:colOff>
      <xdr:row>71</xdr:row>
      <xdr:rowOff>37203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80538</xdr:rowOff>
    </xdr:from>
    <xdr:to>
      <xdr:col>24</xdr:col>
      <xdr:colOff>63500</xdr:colOff>
      <xdr:row>77</xdr:row>
      <xdr:rowOff>100388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82188"/>
          <a:ext cx="838200" cy="1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121958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807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99081</xdr:rowOff>
    </xdr:from>
    <xdr:to>
      <xdr:col>24</xdr:col>
      <xdr:colOff>114300</xdr:colOff>
      <xdr:row>77</xdr:row>
      <xdr:rowOff>29231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2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87723</xdr:rowOff>
    </xdr:from>
    <xdr:to>
      <xdr:col>19</xdr:col>
      <xdr:colOff>177800</xdr:colOff>
      <xdr:row>77</xdr:row>
      <xdr:rowOff>100388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89373"/>
          <a:ext cx="889000" cy="1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131671</xdr:rowOff>
    </xdr:from>
    <xdr:to>
      <xdr:col>20</xdr:col>
      <xdr:colOff>38100</xdr:colOff>
      <xdr:row>77</xdr:row>
      <xdr:rowOff>61821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6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78348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65123</xdr:rowOff>
    </xdr:from>
    <xdr:to>
      <xdr:col>15</xdr:col>
      <xdr:colOff>50800</xdr:colOff>
      <xdr:row>77</xdr:row>
      <xdr:rowOff>87723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66773"/>
          <a:ext cx="889000" cy="2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2467</xdr:rowOff>
    </xdr:from>
    <xdr:to>
      <xdr:col>15</xdr:col>
      <xdr:colOff>101600</xdr:colOff>
      <xdr:row>77</xdr:row>
      <xdr:rowOff>104067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0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120594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97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65123</xdr:rowOff>
    </xdr:from>
    <xdr:to>
      <xdr:col>10</xdr:col>
      <xdr:colOff>114300</xdr:colOff>
      <xdr:row>77</xdr:row>
      <xdr:rowOff>95512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66773"/>
          <a:ext cx="889000" cy="3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17097</xdr:rowOff>
    </xdr:from>
    <xdr:to>
      <xdr:col>10</xdr:col>
      <xdr:colOff>165100</xdr:colOff>
      <xdr:row>77</xdr:row>
      <xdr:rowOff>118697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109824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1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26240</xdr:rowOff>
    </xdr:from>
    <xdr:to>
      <xdr:col>6</xdr:col>
      <xdr:colOff>38100</xdr:colOff>
      <xdr:row>77</xdr:row>
      <xdr:rowOff>127840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2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144367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03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29738</xdr:rowOff>
    </xdr:from>
    <xdr:to>
      <xdr:col>24</xdr:col>
      <xdr:colOff>114300</xdr:colOff>
      <xdr:row>77</xdr:row>
      <xdr:rowOff>131338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3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8165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0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49588</xdr:rowOff>
    </xdr:from>
    <xdr:to>
      <xdr:col>20</xdr:col>
      <xdr:colOff>38100</xdr:colOff>
      <xdr:row>77</xdr:row>
      <xdr:rowOff>151188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5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142315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36923</xdr:rowOff>
    </xdr:from>
    <xdr:to>
      <xdr:col>15</xdr:col>
      <xdr:colOff>101600</xdr:colOff>
      <xdr:row>77</xdr:row>
      <xdr:rowOff>138523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3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129650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31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14323</xdr:rowOff>
    </xdr:from>
    <xdr:to>
      <xdr:col>10</xdr:col>
      <xdr:colOff>165100</xdr:colOff>
      <xdr:row>77</xdr:row>
      <xdr:rowOff>115923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1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132450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91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44712</xdr:rowOff>
    </xdr:from>
    <xdr:to>
      <xdr:col>6</xdr:col>
      <xdr:colOff>38100</xdr:colOff>
      <xdr:row>77</xdr:row>
      <xdr:rowOff>146312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4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137439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39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125992</xdr:rowOff>
    </xdr:from>
    <xdr:to>
      <xdr:col>24</xdr:col>
      <xdr:colOff>62865</xdr:colOff>
      <xdr:row>98</xdr:row>
      <xdr:rowOff>33866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385042"/>
          <a:ext cx="1270" cy="145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37693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3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33866</xdr:rowOff>
    </xdr:from>
    <xdr:to>
      <xdr:col>24</xdr:col>
      <xdr:colOff>152400</xdr:colOff>
      <xdr:row>98</xdr:row>
      <xdr:rowOff>33866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3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72669</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16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214,299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125992</xdr:rowOff>
    </xdr:from>
    <xdr:to>
      <xdr:col>24</xdr:col>
      <xdr:colOff>152400</xdr:colOff>
      <xdr:row>89</xdr:row>
      <xdr:rowOff>125992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38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105508</xdr:rowOff>
    </xdr:from>
    <xdr:to>
      <xdr:col>24</xdr:col>
      <xdr:colOff>63500</xdr:colOff>
      <xdr:row>95</xdr:row>
      <xdr:rowOff>81849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221808"/>
          <a:ext cx="838200" cy="14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93921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53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115494</xdr:rowOff>
    </xdr:from>
    <xdr:to>
      <xdr:col>24</xdr:col>
      <xdr:colOff>114300</xdr:colOff>
      <xdr:row>97</xdr:row>
      <xdr:rowOff>45644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115210</xdr:rowOff>
    </xdr:from>
    <xdr:to>
      <xdr:col>19</xdr:col>
      <xdr:colOff>177800</xdr:colOff>
      <xdr:row>95</xdr:row>
      <xdr:rowOff>81849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231510"/>
          <a:ext cx="889000" cy="13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140388</xdr:rowOff>
    </xdr:from>
    <xdr:to>
      <xdr:col>20</xdr:col>
      <xdr:colOff>38100</xdr:colOff>
      <xdr:row>97</xdr:row>
      <xdr:rowOff>70538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61665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9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115210</xdr:rowOff>
    </xdr:from>
    <xdr:to>
      <xdr:col>15</xdr:col>
      <xdr:colOff>50800</xdr:colOff>
      <xdr:row>95</xdr:row>
      <xdr:rowOff>155755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231510"/>
          <a:ext cx="889000" cy="21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137699</xdr:rowOff>
    </xdr:from>
    <xdr:to>
      <xdr:col>15</xdr:col>
      <xdr:colOff>101600</xdr:colOff>
      <xdr:row>97</xdr:row>
      <xdr:rowOff>67849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9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58976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8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155755</xdr:rowOff>
    </xdr:from>
    <xdr:to>
      <xdr:col>10</xdr:col>
      <xdr:colOff>114300</xdr:colOff>
      <xdr:row>96</xdr:row>
      <xdr:rowOff>84234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443505"/>
          <a:ext cx="889000" cy="9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143352</xdr:rowOff>
    </xdr:from>
    <xdr:to>
      <xdr:col>10</xdr:col>
      <xdr:colOff>165100</xdr:colOff>
      <xdr:row>97</xdr:row>
      <xdr:rowOff>73502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0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64629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9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134308</xdr:rowOff>
    </xdr:from>
    <xdr:to>
      <xdr:col>6</xdr:col>
      <xdr:colOff>38100</xdr:colOff>
      <xdr:row>97</xdr:row>
      <xdr:rowOff>64458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9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55585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8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54708</xdr:rowOff>
    </xdr:from>
    <xdr:to>
      <xdr:col>24</xdr:col>
      <xdr:colOff>114300</xdr:colOff>
      <xdr:row>94</xdr:row>
      <xdr:rowOff>156308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17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77585</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02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31049</xdr:rowOff>
    </xdr:from>
    <xdr:to>
      <xdr:col>20</xdr:col>
      <xdr:colOff>38100</xdr:colOff>
      <xdr:row>95</xdr:row>
      <xdr:rowOff>132649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31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149176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09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64410</xdr:rowOff>
    </xdr:from>
    <xdr:to>
      <xdr:col>15</xdr:col>
      <xdr:colOff>101600</xdr:colOff>
      <xdr:row>94</xdr:row>
      <xdr:rowOff>166010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18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11087</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5955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104955</xdr:rowOff>
    </xdr:from>
    <xdr:to>
      <xdr:col>10</xdr:col>
      <xdr:colOff>165100</xdr:colOff>
      <xdr:row>96</xdr:row>
      <xdr:rowOff>35105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39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51632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16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33434</xdr:rowOff>
    </xdr:from>
    <xdr:to>
      <xdr:col>6</xdr:col>
      <xdr:colOff>38100</xdr:colOff>
      <xdr:row>96</xdr:row>
      <xdr:rowOff>135034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9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151561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26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133757</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48707"/>
          <a:ext cx="1270" cy="1206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80434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2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133757</xdr:rowOff>
    </xdr:from>
    <xdr:to>
      <xdr:col>55</xdr:col>
      <xdr:colOff>88900</xdr:colOff>
      <xdr:row>31</xdr:row>
      <xdr:rowOff>133757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4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148565</xdr:rowOff>
    </xdr:from>
    <xdr:to>
      <xdr:col>50</xdr:col>
      <xdr:colOff>165100</xdr:colOff>
      <xdr:row>38</xdr:row>
      <xdr:rowOff>78715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95242</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154051</xdr:rowOff>
    </xdr:from>
    <xdr:to>
      <xdr:col>46</xdr:col>
      <xdr:colOff>38100</xdr:colOff>
      <xdr:row>38</xdr:row>
      <xdr:rowOff>84201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100728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147879</xdr:rowOff>
    </xdr:from>
    <xdr:to>
      <xdr:col>41</xdr:col>
      <xdr:colOff>101600</xdr:colOff>
      <xdr:row>38</xdr:row>
      <xdr:rowOff>78029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94556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142392</xdr:rowOff>
    </xdr:from>
    <xdr:to>
      <xdr:col>36</xdr:col>
      <xdr:colOff>165100</xdr:colOff>
      <xdr:row>38</xdr:row>
      <xdr:rowOff>72543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86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89069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6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91104</xdr:rowOff>
    </xdr:from>
    <xdr:to>
      <xdr:col>54</xdr:col>
      <xdr:colOff>189865</xdr:colOff>
      <xdr:row>59</xdr:row>
      <xdr:rowOff>25133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35054"/>
          <a:ext cx="1270" cy="1305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28960</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4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25133</xdr:rowOff>
    </xdr:from>
    <xdr:to>
      <xdr:col>55</xdr:col>
      <xdr:colOff>88900</xdr:colOff>
      <xdr:row>59</xdr:row>
      <xdr:rowOff>25133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37781</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1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69,551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91104</xdr:rowOff>
    </xdr:from>
    <xdr:to>
      <xdr:col>55</xdr:col>
      <xdr:colOff>88900</xdr:colOff>
      <xdr:row>51</xdr:row>
      <xdr:rowOff>91104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3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74206</xdr:rowOff>
    </xdr:from>
    <xdr:to>
      <xdr:col>55</xdr:col>
      <xdr:colOff>0</xdr:colOff>
      <xdr:row>58</xdr:row>
      <xdr:rowOff>79711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018306"/>
          <a:ext cx="838200" cy="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135342</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65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112465</xdr:rowOff>
    </xdr:from>
    <xdr:to>
      <xdr:col>55</xdr:col>
      <xdr:colOff>50800</xdr:colOff>
      <xdr:row>57</xdr:row>
      <xdr:rowOff>42615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74206</xdr:rowOff>
    </xdr:from>
    <xdr:to>
      <xdr:col>50</xdr:col>
      <xdr:colOff>114300</xdr:colOff>
      <xdr:row>58</xdr:row>
      <xdr:rowOff>114059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018306"/>
          <a:ext cx="889000" cy="3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39332</xdr:rowOff>
    </xdr:from>
    <xdr:to>
      <xdr:col>50</xdr:col>
      <xdr:colOff>165100</xdr:colOff>
      <xdr:row>56</xdr:row>
      <xdr:rowOff>140932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4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157459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41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55880</xdr:rowOff>
    </xdr:from>
    <xdr:to>
      <xdr:col>45</xdr:col>
      <xdr:colOff>177800</xdr:colOff>
      <xdr:row>58</xdr:row>
      <xdr:rowOff>114059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999980"/>
          <a:ext cx="889000" cy="5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80118</xdr:rowOff>
    </xdr:from>
    <xdr:to>
      <xdr:col>46</xdr:col>
      <xdr:colOff>38100</xdr:colOff>
      <xdr:row>57</xdr:row>
      <xdr:rowOff>10268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26795</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5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55880</xdr:rowOff>
    </xdr:from>
    <xdr:to>
      <xdr:col>41</xdr:col>
      <xdr:colOff>50800</xdr:colOff>
      <xdr:row>58</xdr:row>
      <xdr:rowOff>122555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99998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115189</xdr:rowOff>
    </xdr:from>
    <xdr:to>
      <xdr:col>41</xdr:col>
      <xdr:colOff>101600</xdr:colOff>
      <xdr:row>57</xdr:row>
      <xdr:rowOff>45339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61866</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4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96634</xdr:rowOff>
    </xdr:from>
    <xdr:to>
      <xdr:col>36</xdr:col>
      <xdr:colOff>165100</xdr:colOff>
      <xdr:row>57</xdr:row>
      <xdr:rowOff>26784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43311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7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28911</xdr:rowOff>
    </xdr:from>
    <xdr:to>
      <xdr:col>55</xdr:col>
      <xdr:colOff>50800</xdr:colOff>
      <xdr:row>58</xdr:row>
      <xdr:rowOff>130511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7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115288</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8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23406</xdr:rowOff>
    </xdr:from>
    <xdr:to>
      <xdr:col>50</xdr:col>
      <xdr:colOff>165100</xdr:colOff>
      <xdr:row>58</xdr:row>
      <xdr:rowOff>125006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6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116133</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0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63259</xdr:rowOff>
    </xdr:from>
    <xdr:to>
      <xdr:col>46</xdr:col>
      <xdr:colOff>38100</xdr:colOff>
      <xdr:row>58</xdr:row>
      <xdr:rowOff>164859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0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155986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10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5080</xdr:rowOff>
    </xdr:from>
    <xdr:to>
      <xdr:col>41</xdr:col>
      <xdr:colOff>101600</xdr:colOff>
      <xdr:row>58</xdr:row>
      <xdr:rowOff>106680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97807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04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71755</xdr:rowOff>
    </xdr:from>
    <xdr:to>
      <xdr:col>36</xdr:col>
      <xdr:colOff>165100</xdr:colOff>
      <xdr:row>59</xdr:row>
      <xdr:rowOff>1905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1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164482</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10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15243</xdr:rowOff>
    </xdr:from>
    <xdr:to>
      <xdr:col>54</xdr:col>
      <xdr:colOff>189865</xdr:colOff>
      <xdr:row>79</xdr:row>
      <xdr:rowOff>69782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16743"/>
          <a:ext cx="1270" cy="159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73609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1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69782</xdr:rowOff>
    </xdr:from>
    <xdr:to>
      <xdr:col>55</xdr:col>
      <xdr:colOff>88900</xdr:colOff>
      <xdr:row>79</xdr:row>
      <xdr:rowOff>69782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133370</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9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15243</xdr:rowOff>
    </xdr:from>
    <xdr:to>
      <xdr:col>55</xdr:col>
      <xdr:colOff>88900</xdr:colOff>
      <xdr:row>70</xdr:row>
      <xdr:rowOff>15243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1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93963</xdr:rowOff>
    </xdr:from>
    <xdr:to>
      <xdr:col>55</xdr:col>
      <xdr:colOff>0</xdr:colOff>
      <xdr:row>79</xdr:row>
      <xdr:rowOff>78991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467063"/>
          <a:ext cx="838200" cy="15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39867</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70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16990</xdr:rowOff>
    </xdr:from>
    <xdr:to>
      <xdr:col>55</xdr:col>
      <xdr:colOff>50800</xdr:colOff>
      <xdr:row>77</xdr:row>
      <xdr:rowOff>118590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78991</xdr:rowOff>
    </xdr:from>
    <xdr:to>
      <xdr:col>50</xdr:col>
      <xdr:colOff>114300</xdr:colOff>
      <xdr:row>79</xdr:row>
      <xdr:rowOff>80280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623541"/>
          <a:ext cx="889000" cy="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151651</xdr:rowOff>
    </xdr:from>
    <xdr:to>
      <xdr:col>50</xdr:col>
      <xdr:colOff>165100</xdr:colOff>
      <xdr:row>78</xdr:row>
      <xdr:rowOff>81801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5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98328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12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80280</xdr:rowOff>
    </xdr:from>
    <xdr:to>
      <xdr:col>45</xdr:col>
      <xdr:colOff>177800</xdr:colOff>
      <xdr:row>79</xdr:row>
      <xdr:rowOff>89702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624830"/>
          <a:ext cx="889000" cy="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23244</xdr:rowOff>
    </xdr:from>
    <xdr:to>
      <xdr:col>46</xdr:col>
      <xdr:colOff>38100</xdr:colOff>
      <xdr:row>78</xdr:row>
      <xdr:rowOff>124844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9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141371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7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89702</xdr:rowOff>
    </xdr:from>
    <xdr:to>
      <xdr:col>41</xdr:col>
      <xdr:colOff>50800</xdr:colOff>
      <xdr:row>79</xdr:row>
      <xdr:rowOff>90094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634252"/>
          <a:ext cx="8890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24991</xdr:rowOff>
    </xdr:from>
    <xdr:to>
      <xdr:col>41</xdr:col>
      <xdr:colOff>101600</xdr:colOff>
      <xdr:row>78</xdr:row>
      <xdr:rowOff>126591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9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143118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7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23129</xdr:rowOff>
    </xdr:from>
    <xdr:to>
      <xdr:col>36</xdr:col>
      <xdr:colOff>165100</xdr:colOff>
      <xdr:row>78</xdr:row>
      <xdr:rowOff>124729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9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141256</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7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43163</xdr:rowOff>
    </xdr:from>
    <xdr:to>
      <xdr:col>55</xdr:col>
      <xdr:colOff>50800</xdr:colOff>
      <xdr:row>78</xdr:row>
      <xdr:rowOff>144763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1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21590</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9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28191</xdr:rowOff>
    </xdr:from>
    <xdr:to>
      <xdr:col>50</xdr:col>
      <xdr:colOff>165100</xdr:colOff>
      <xdr:row>79</xdr:row>
      <xdr:rowOff>129791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57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120918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66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29480</xdr:rowOff>
    </xdr:from>
    <xdr:to>
      <xdr:col>46</xdr:col>
      <xdr:colOff>38100</xdr:colOff>
      <xdr:row>79</xdr:row>
      <xdr:rowOff>131080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57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122207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66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38902</xdr:rowOff>
    </xdr:from>
    <xdr:to>
      <xdr:col>41</xdr:col>
      <xdr:colOff>101600</xdr:colOff>
      <xdr:row>79</xdr:row>
      <xdr:rowOff>140502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8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131629</xdr:rowOff>
    </xdr:from>
    <xdr:ext cx="378565"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72017" y="13676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39294</xdr:rowOff>
    </xdr:from>
    <xdr:to>
      <xdr:col>36</xdr:col>
      <xdr:colOff>165100</xdr:colOff>
      <xdr:row>79</xdr:row>
      <xdr:rowOff>140894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8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132021</xdr:rowOff>
    </xdr:from>
    <xdr:ext cx="378565"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83017" y="13676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636</xdr:rowOff>
    </xdr:from>
    <xdr:to>
      <xdr:col>54</xdr:col>
      <xdr:colOff>189865</xdr:colOff>
      <xdr:row>98</xdr:row>
      <xdr:rowOff>72834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02586"/>
          <a:ext cx="1270" cy="1272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76661</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7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72834</xdr:rowOff>
    </xdr:from>
    <xdr:to>
      <xdr:col>55</xdr:col>
      <xdr:colOff>88900</xdr:colOff>
      <xdr:row>98</xdr:row>
      <xdr:rowOff>72834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118763</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7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636</xdr:rowOff>
    </xdr:from>
    <xdr:to>
      <xdr:col>55</xdr:col>
      <xdr:colOff>88900</xdr:colOff>
      <xdr:row>91</xdr:row>
      <xdr:rowOff>636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02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21772</xdr:rowOff>
    </xdr:from>
    <xdr:to>
      <xdr:col>55</xdr:col>
      <xdr:colOff>0</xdr:colOff>
      <xdr:row>98</xdr:row>
      <xdr:rowOff>28479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823872"/>
          <a:ext cx="838200" cy="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63161</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50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40284</xdr:rowOff>
    </xdr:from>
    <xdr:to>
      <xdr:col>55</xdr:col>
      <xdr:colOff>50800</xdr:colOff>
      <xdr:row>96</xdr:row>
      <xdr:rowOff>141884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18047</xdr:rowOff>
    </xdr:from>
    <xdr:to>
      <xdr:col>50</xdr:col>
      <xdr:colOff>114300</xdr:colOff>
      <xdr:row>98</xdr:row>
      <xdr:rowOff>28479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820147"/>
          <a:ext cx="889000" cy="1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52857</xdr:rowOff>
    </xdr:from>
    <xdr:to>
      <xdr:col>50</xdr:col>
      <xdr:colOff>165100</xdr:colOff>
      <xdr:row>96</xdr:row>
      <xdr:rowOff>154457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1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170984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28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18047</xdr:rowOff>
    </xdr:from>
    <xdr:to>
      <xdr:col>45</xdr:col>
      <xdr:colOff>177800</xdr:colOff>
      <xdr:row>98</xdr:row>
      <xdr:rowOff>19152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820147"/>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82263</xdr:rowOff>
    </xdr:from>
    <xdr:to>
      <xdr:col>46</xdr:col>
      <xdr:colOff>38100</xdr:colOff>
      <xdr:row>97</xdr:row>
      <xdr:rowOff>12413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28940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1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19152</xdr:rowOff>
    </xdr:from>
    <xdr:to>
      <xdr:col>41</xdr:col>
      <xdr:colOff>50800</xdr:colOff>
      <xdr:row>98</xdr:row>
      <xdr:rowOff>34475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821252"/>
          <a:ext cx="889000" cy="1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79284</xdr:rowOff>
    </xdr:from>
    <xdr:to>
      <xdr:col>41</xdr:col>
      <xdr:colOff>101600</xdr:colOff>
      <xdr:row>97</xdr:row>
      <xdr:rowOff>9434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25961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1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89791</xdr:rowOff>
    </xdr:from>
    <xdr:to>
      <xdr:col>36</xdr:col>
      <xdr:colOff>165100</xdr:colOff>
      <xdr:row>97</xdr:row>
      <xdr:rowOff>19941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36468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2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142422</xdr:rowOff>
    </xdr:from>
    <xdr:to>
      <xdr:col>55</xdr:col>
      <xdr:colOff>50800</xdr:colOff>
      <xdr:row>98</xdr:row>
      <xdr:rowOff>72572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7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57349</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8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149129</xdr:rowOff>
    </xdr:from>
    <xdr:to>
      <xdr:col>50</xdr:col>
      <xdr:colOff>165100</xdr:colOff>
      <xdr:row>98</xdr:row>
      <xdr:rowOff>79279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7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70406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87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138697</xdr:rowOff>
    </xdr:from>
    <xdr:to>
      <xdr:col>46</xdr:col>
      <xdr:colOff>38100</xdr:colOff>
      <xdr:row>98</xdr:row>
      <xdr:rowOff>68847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6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59974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86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139802</xdr:rowOff>
    </xdr:from>
    <xdr:to>
      <xdr:col>41</xdr:col>
      <xdr:colOff>101600</xdr:colOff>
      <xdr:row>98</xdr:row>
      <xdr:rowOff>69952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7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61079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6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155125</xdr:rowOff>
    </xdr:from>
    <xdr:to>
      <xdr:col>36</xdr:col>
      <xdr:colOff>165100</xdr:colOff>
      <xdr:row>98</xdr:row>
      <xdr:rowOff>85275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8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76402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7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3781</xdr:rowOff>
    </xdr:from>
    <xdr:to>
      <xdr:col>85</xdr:col>
      <xdr:colOff>126364</xdr:colOff>
      <xdr:row>39</xdr:row>
      <xdr:rowOff>68344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47281"/>
          <a:ext cx="1269" cy="160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72171</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5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68344</xdr:rowOff>
    </xdr:from>
    <xdr:to>
      <xdr:col>86</xdr:col>
      <xdr:colOff>25400</xdr:colOff>
      <xdr:row>39</xdr:row>
      <xdr:rowOff>68344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5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121908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3781</xdr:rowOff>
    </xdr:from>
    <xdr:to>
      <xdr:col>86</xdr:col>
      <xdr:colOff>25400</xdr:colOff>
      <xdr:row>30</xdr:row>
      <xdr:rowOff>3781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47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162332</xdr:rowOff>
    </xdr:from>
    <xdr:to>
      <xdr:col>85</xdr:col>
      <xdr:colOff>127000</xdr:colOff>
      <xdr:row>35</xdr:row>
      <xdr:rowOff>15211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5991632"/>
          <a:ext cx="838200" cy="2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149656</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50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171229</xdr:rowOff>
    </xdr:from>
    <xdr:to>
      <xdr:col>85</xdr:col>
      <xdr:colOff>177800</xdr:colOff>
      <xdr:row>36</xdr:row>
      <xdr:rowOff>101379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15211</xdr:rowOff>
    </xdr:from>
    <xdr:to>
      <xdr:col>81</xdr:col>
      <xdr:colOff>50800</xdr:colOff>
      <xdr:row>35</xdr:row>
      <xdr:rowOff>57437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015961"/>
          <a:ext cx="889000" cy="4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72767</xdr:rowOff>
    </xdr:from>
    <xdr:to>
      <xdr:col>81</xdr:col>
      <xdr:colOff>101600</xdr:colOff>
      <xdr:row>37</xdr:row>
      <xdr:rowOff>2917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165494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33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57437</xdr:rowOff>
    </xdr:from>
    <xdr:to>
      <xdr:col>76</xdr:col>
      <xdr:colOff>114300</xdr:colOff>
      <xdr:row>35</xdr:row>
      <xdr:rowOff>139178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058187"/>
          <a:ext cx="889000" cy="8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83054</xdr:rowOff>
    </xdr:from>
    <xdr:to>
      <xdr:col>76</xdr:col>
      <xdr:colOff>165100</xdr:colOff>
      <xdr:row>37</xdr:row>
      <xdr:rowOff>13204</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5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4331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34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120498</xdr:rowOff>
    </xdr:from>
    <xdr:to>
      <xdr:col>71</xdr:col>
      <xdr:colOff>177800</xdr:colOff>
      <xdr:row>35</xdr:row>
      <xdr:rowOff>139178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121248"/>
          <a:ext cx="889000" cy="1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114699</xdr:rowOff>
    </xdr:from>
    <xdr:to>
      <xdr:col>72</xdr:col>
      <xdr:colOff>38100</xdr:colOff>
      <xdr:row>37</xdr:row>
      <xdr:rowOff>44849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8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35976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37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161922</xdr:rowOff>
    </xdr:from>
    <xdr:to>
      <xdr:col>67</xdr:col>
      <xdr:colOff>101600</xdr:colOff>
      <xdr:row>37</xdr:row>
      <xdr:rowOff>92072</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83199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42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111532</xdr:rowOff>
    </xdr:from>
    <xdr:to>
      <xdr:col>85</xdr:col>
      <xdr:colOff>177800</xdr:colOff>
      <xdr:row>35</xdr:row>
      <xdr:rowOff>41682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59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134409</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79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135861</xdr:rowOff>
    </xdr:from>
    <xdr:to>
      <xdr:col>81</xdr:col>
      <xdr:colOff>101600</xdr:colOff>
      <xdr:row>35</xdr:row>
      <xdr:rowOff>66011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596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82538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74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6637</xdr:rowOff>
    </xdr:from>
    <xdr:to>
      <xdr:col>76</xdr:col>
      <xdr:colOff>165100</xdr:colOff>
      <xdr:row>35</xdr:row>
      <xdr:rowOff>108237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0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124764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78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88378</xdr:rowOff>
    </xdr:from>
    <xdr:to>
      <xdr:col>72</xdr:col>
      <xdr:colOff>38100</xdr:colOff>
      <xdr:row>36</xdr:row>
      <xdr:rowOff>18528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08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35055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86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69698</xdr:rowOff>
    </xdr:from>
    <xdr:to>
      <xdr:col>67</xdr:col>
      <xdr:colOff>101600</xdr:colOff>
      <xdr:row>35</xdr:row>
      <xdr:rowOff>171298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07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16375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84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126936</xdr:rowOff>
    </xdr:from>
    <xdr:to>
      <xdr:col>85</xdr:col>
      <xdr:colOff>126364</xdr:colOff>
      <xdr:row>57</xdr:row>
      <xdr:rowOff>130853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99436"/>
          <a:ext cx="1269" cy="1204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134680</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90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130853</xdr:rowOff>
    </xdr:from>
    <xdr:to>
      <xdr:col>86</xdr:col>
      <xdr:colOff>25400</xdr:colOff>
      <xdr:row>57</xdr:row>
      <xdr:rowOff>130853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90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73613</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474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126936</xdr:rowOff>
    </xdr:from>
    <xdr:to>
      <xdr:col>86</xdr:col>
      <xdr:colOff>25400</xdr:colOff>
      <xdr:row>50</xdr:row>
      <xdr:rowOff>126936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9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40297</xdr:rowOff>
    </xdr:from>
    <xdr:to>
      <xdr:col>85</xdr:col>
      <xdr:colOff>127000</xdr:colOff>
      <xdr:row>57</xdr:row>
      <xdr:rowOff>58364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812947"/>
          <a:ext cx="838200" cy="1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163608</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421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140731</xdr:rowOff>
    </xdr:from>
    <xdr:to>
      <xdr:col>85</xdr:col>
      <xdr:colOff>177800</xdr:colOff>
      <xdr:row>56</xdr:row>
      <xdr:rowOff>70881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5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58364</xdr:rowOff>
    </xdr:from>
    <xdr:to>
      <xdr:col>81</xdr:col>
      <xdr:colOff>50800</xdr:colOff>
      <xdr:row>57</xdr:row>
      <xdr:rowOff>82840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831014"/>
          <a:ext cx="889000" cy="2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29890</xdr:rowOff>
    </xdr:from>
    <xdr:to>
      <xdr:col>81</xdr:col>
      <xdr:colOff>101600</xdr:colOff>
      <xdr:row>56</xdr:row>
      <xdr:rowOff>131490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148017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40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82840</xdr:rowOff>
    </xdr:from>
    <xdr:to>
      <xdr:col>76</xdr:col>
      <xdr:colOff>114300</xdr:colOff>
      <xdr:row>57</xdr:row>
      <xdr:rowOff>119461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855490"/>
          <a:ext cx="889000" cy="3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34523</xdr:rowOff>
    </xdr:from>
    <xdr:to>
      <xdr:col>76</xdr:col>
      <xdr:colOff>165100</xdr:colOff>
      <xdr:row>56</xdr:row>
      <xdr:rowOff>136123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152650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4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118097</xdr:rowOff>
    </xdr:from>
    <xdr:to>
      <xdr:col>71</xdr:col>
      <xdr:colOff>177800</xdr:colOff>
      <xdr:row>57</xdr:row>
      <xdr:rowOff>119461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890747"/>
          <a:ext cx="889000" cy="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75802</xdr:rowOff>
    </xdr:from>
    <xdr:to>
      <xdr:col>72</xdr:col>
      <xdr:colOff>38100</xdr:colOff>
      <xdr:row>57</xdr:row>
      <xdr:rowOff>5952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67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22479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45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92405</xdr:rowOff>
    </xdr:from>
    <xdr:to>
      <xdr:col>67</xdr:col>
      <xdr:colOff>101600</xdr:colOff>
      <xdr:row>57</xdr:row>
      <xdr:rowOff>22555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39082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4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160947</xdr:rowOff>
    </xdr:from>
    <xdr:to>
      <xdr:col>85</xdr:col>
      <xdr:colOff>177800</xdr:colOff>
      <xdr:row>57</xdr:row>
      <xdr:rowOff>91097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76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75874</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67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7564</xdr:rowOff>
    </xdr:from>
    <xdr:to>
      <xdr:col>81</xdr:col>
      <xdr:colOff>101600</xdr:colOff>
      <xdr:row>57</xdr:row>
      <xdr:rowOff>109164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78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100291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87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32040</xdr:rowOff>
    </xdr:from>
    <xdr:to>
      <xdr:col>76</xdr:col>
      <xdr:colOff>165100</xdr:colOff>
      <xdr:row>57</xdr:row>
      <xdr:rowOff>133640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80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124767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89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68661</xdr:rowOff>
    </xdr:from>
    <xdr:to>
      <xdr:col>72</xdr:col>
      <xdr:colOff>38100</xdr:colOff>
      <xdr:row>57</xdr:row>
      <xdr:rowOff>170261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84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161388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93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67297</xdr:rowOff>
    </xdr:from>
    <xdr:to>
      <xdr:col>67</xdr:col>
      <xdr:colOff>101600</xdr:colOff>
      <xdr:row>57</xdr:row>
      <xdr:rowOff>168897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83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160024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9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145249</xdr:rowOff>
    </xdr:from>
    <xdr:to>
      <xdr:col>85</xdr:col>
      <xdr:colOff>126364</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46749"/>
          <a:ext cx="1269" cy="125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52229</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4253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91926</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2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219,029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145249</xdr:rowOff>
    </xdr:from>
    <xdr:to>
      <xdr:col>86</xdr:col>
      <xdr:colOff>25400</xdr:colOff>
      <xdr:row>70</xdr:row>
      <xdr:rowOff>145249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4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169715</xdr:rowOff>
    </xdr:from>
    <xdr:to>
      <xdr:col>85</xdr:col>
      <xdr:colOff>127000</xdr:colOff>
      <xdr:row>78</xdr:row>
      <xdr:rowOff>8558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371365"/>
          <a:ext cx="838200" cy="1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141129</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171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118252</xdr:rowOff>
    </xdr:from>
    <xdr:to>
      <xdr:col>85</xdr:col>
      <xdr:colOff>177800</xdr:colOff>
      <xdr:row>78</xdr:row>
      <xdr:rowOff>48402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1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132939</xdr:rowOff>
    </xdr:from>
    <xdr:to>
      <xdr:col>81</xdr:col>
      <xdr:colOff>50800</xdr:colOff>
      <xdr:row>78</xdr:row>
      <xdr:rowOff>8558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334589"/>
          <a:ext cx="889000" cy="4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111365</xdr:rowOff>
    </xdr:from>
    <xdr:to>
      <xdr:col>81</xdr:col>
      <xdr:colOff>101600</xdr:colOff>
      <xdr:row>78</xdr:row>
      <xdr:rowOff>41515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1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58042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08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132939</xdr:rowOff>
    </xdr:from>
    <xdr:to>
      <xdr:col>76</xdr:col>
      <xdr:colOff>114300</xdr:colOff>
      <xdr:row>78</xdr:row>
      <xdr:rowOff>15199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334589"/>
          <a:ext cx="889000" cy="5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124321</xdr:rowOff>
    </xdr:from>
    <xdr:to>
      <xdr:col>76</xdr:col>
      <xdr:colOff>165100</xdr:colOff>
      <xdr:row>78</xdr:row>
      <xdr:rowOff>54471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32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45598</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418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15199</xdr:rowOff>
    </xdr:from>
    <xdr:to>
      <xdr:col>71</xdr:col>
      <xdr:colOff>177800</xdr:colOff>
      <xdr:row>78</xdr:row>
      <xdr:rowOff>22600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388299"/>
          <a:ext cx="889000" cy="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136637</xdr:rowOff>
    </xdr:from>
    <xdr:to>
      <xdr:col>72</xdr:col>
      <xdr:colOff>38100</xdr:colOff>
      <xdr:row>78</xdr:row>
      <xdr:rowOff>66787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57914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431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130756</xdr:rowOff>
    </xdr:from>
    <xdr:to>
      <xdr:col>67</xdr:col>
      <xdr:colOff>101600</xdr:colOff>
      <xdr:row>78</xdr:row>
      <xdr:rowOff>60906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77433</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118915</xdr:rowOff>
    </xdr:from>
    <xdr:to>
      <xdr:col>85</xdr:col>
      <xdr:colOff>177800</xdr:colOff>
      <xdr:row>78</xdr:row>
      <xdr:rowOff>49065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32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96679</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29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129208</xdr:rowOff>
    </xdr:from>
    <xdr:to>
      <xdr:col>81</xdr:col>
      <xdr:colOff>101600</xdr:colOff>
      <xdr:row>78</xdr:row>
      <xdr:rowOff>59358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33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50485</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342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82139</xdr:rowOff>
    </xdr:from>
    <xdr:to>
      <xdr:col>76</xdr:col>
      <xdr:colOff>165100</xdr:colOff>
      <xdr:row>78</xdr:row>
      <xdr:rowOff>12289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28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28816</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305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135849</xdr:rowOff>
    </xdr:from>
    <xdr:to>
      <xdr:col>72</xdr:col>
      <xdr:colOff>38100</xdr:colOff>
      <xdr:row>78</xdr:row>
      <xdr:rowOff>65999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33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82526</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11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143250</xdr:rowOff>
    </xdr:from>
    <xdr:to>
      <xdr:col>67</xdr:col>
      <xdr:colOff>101600</xdr:colOff>
      <xdr:row>78</xdr:row>
      <xdr:rowOff>73400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34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64527</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5017" y="13437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62654</xdr:rowOff>
    </xdr:from>
    <xdr:to>
      <xdr:col>85</xdr:col>
      <xdr:colOff>126364</xdr:colOff>
      <xdr:row>99</xdr:row>
      <xdr:rowOff>19403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93154"/>
          <a:ext cx="1269" cy="149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23230</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9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19403</xdr:rowOff>
    </xdr:from>
    <xdr:to>
      <xdr:col>86</xdr:col>
      <xdr:colOff>25400</xdr:colOff>
      <xdr:row>99</xdr:row>
      <xdr:rowOff>19403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92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9331</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6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62654</xdr:rowOff>
    </xdr:from>
    <xdr:to>
      <xdr:col>86</xdr:col>
      <xdr:colOff>25400</xdr:colOff>
      <xdr:row>90</xdr:row>
      <xdr:rowOff>62654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102293</xdr:rowOff>
    </xdr:from>
    <xdr:to>
      <xdr:col>85</xdr:col>
      <xdr:colOff>127000</xdr:colOff>
      <xdr:row>97</xdr:row>
      <xdr:rowOff>110599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732943"/>
          <a:ext cx="8382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133921</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42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111044</xdr:rowOff>
    </xdr:from>
    <xdr:to>
      <xdr:col>85</xdr:col>
      <xdr:colOff>177800</xdr:colOff>
      <xdr:row>97</xdr:row>
      <xdr:rowOff>41194</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110599</xdr:rowOff>
    </xdr:from>
    <xdr:to>
      <xdr:col>81</xdr:col>
      <xdr:colOff>50800</xdr:colOff>
      <xdr:row>97</xdr:row>
      <xdr:rowOff>127592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741249"/>
          <a:ext cx="8890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110099</xdr:rowOff>
    </xdr:from>
    <xdr:to>
      <xdr:col>81</xdr:col>
      <xdr:colOff>101600</xdr:colOff>
      <xdr:row>97</xdr:row>
      <xdr:rowOff>40249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56776</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127592</xdr:rowOff>
    </xdr:from>
    <xdr:to>
      <xdr:col>76</xdr:col>
      <xdr:colOff>114300</xdr:colOff>
      <xdr:row>97</xdr:row>
      <xdr:rowOff>132263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758242"/>
          <a:ext cx="889000" cy="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103324</xdr:rowOff>
    </xdr:from>
    <xdr:to>
      <xdr:col>76</xdr:col>
      <xdr:colOff>165100</xdr:colOff>
      <xdr:row>97</xdr:row>
      <xdr:rowOff>33474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50001</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33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124689</xdr:rowOff>
    </xdr:from>
    <xdr:to>
      <xdr:col>71</xdr:col>
      <xdr:colOff>177800</xdr:colOff>
      <xdr:row>97</xdr:row>
      <xdr:rowOff>132263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755339"/>
          <a:ext cx="889000" cy="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117475</xdr:rowOff>
    </xdr:from>
    <xdr:to>
      <xdr:col>72</xdr:col>
      <xdr:colOff>38100</xdr:colOff>
      <xdr:row>97</xdr:row>
      <xdr:rowOff>47625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64152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35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123631</xdr:rowOff>
    </xdr:from>
    <xdr:to>
      <xdr:col>67</xdr:col>
      <xdr:colOff>101600</xdr:colOff>
      <xdr:row>97</xdr:row>
      <xdr:rowOff>53781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70308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35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51493</xdr:rowOff>
    </xdr:from>
    <xdr:to>
      <xdr:col>85</xdr:col>
      <xdr:colOff>177800</xdr:colOff>
      <xdr:row>97</xdr:row>
      <xdr:rowOff>153093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68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29920</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66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59799</xdr:rowOff>
    </xdr:from>
    <xdr:to>
      <xdr:col>81</xdr:col>
      <xdr:colOff>101600</xdr:colOff>
      <xdr:row>97</xdr:row>
      <xdr:rowOff>161399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69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152526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78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76792</xdr:rowOff>
    </xdr:from>
    <xdr:to>
      <xdr:col>76</xdr:col>
      <xdr:colOff>165100</xdr:colOff>
      <xdr:row>98</xdr:row>
      <xdr:rowOff>6942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70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169519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8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81463</xdr:rowOff>
    </xdr:from>
    <xdr:to>
      <xdr:col>72</xdr:col>
      <xdr:colOff>38100</xdr:colOff>
      <xdr:row>98</xdr:row>
      <xdr:rowOff>11613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7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2740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80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73889</xdr:rowOff>
    </xdr:from>
    <xdr:to>
      <xdr:col>67</xdr:col>
      <xdr:colOff>101600</xdr:colOff>
      <xdr:row>98</xdr:row>
      <xdr:rowOff>4039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70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166616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79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103124</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589524"/>
          <a:ext cx="1269"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49801</xdr:rowOff>
    </xdr:from>
    <xdr:ext cx="378565"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364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103124</xdr:rowOff>
    </xdr:from>
    <xdr:to>
      <xdr:col>116</xdr:col>
      <xdr:colOff>152400</xdr:colOff>
      <xdr:row>32</xdr:row>
      <xdr:rowOff>103124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5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24892</xdr:rowOff>
    </xdr:from>
    <xdr:to>
      <xdr:col>112</xdr:col>
      <xdr:colOff>38100</xdr:colOff>
      <xdr:row>38</xdr:row>
      <xdr:rowOff>126492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143019</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66333" y="6315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54610</xdr:rowOff>
    </xdr:from>
    <xdr:to>
      <xdr:col>107</xdr:col>
      <xdr:colOff>101600</xdr:colOff>
      <xdr:row>37</xdr:row>
      <xdr:rowOff>156210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1287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77333" y="6173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56896</xdr:rowOff>
    </xdr:from>
    <xdr:to>
      <xdr:col>102</xdr:col>
      <xdr:colOff>165100</xdr:colOff>
      <xdr:row>38</xdr:row>
      <xdr:rowOff>158496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3573</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420650" y="63472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12717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531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・議会費、総務費、民生費、商工費が前年度より増加しているのは、新型コロナウイルス感染症対応事業の実施によるところが主な要因である。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・衛生費が前年度より増加しているのは、さくら広域環境衛生組合における施設整備に係る負担金を支出したことが主な要因である。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平成２８年度まで増加傾向にあったものの、平成２９年度以降南和広域医療企業団への負担金が大きく増加したことで、多額の取り崩しを行うこととなり、数年後には基金が枯渇することが懸念される。</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令和２年度は土地開発公社貸付金から約４億円の返還を受け、財政調整基金へ積み立てたことで残高は増加したものの、今後も多額の取り崩しを行わざるを得ない状況に変わりはない。</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現在は財政健全化に向け、財政調整基金に依存しない財政運営に取り組んでおり、今後は基金取崩を限りなく抑えた財政運営を進めていけるよう、行財政改革をさらに進めていく必要がある。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また、実質収支額については、標準財政規模比で３～５％程度となるのが望ましいとされているが、この範囲を大幅に超過しないように、適正な予算措置と執行に配慮していきたい。</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各会計においては、自立した運営を要請しているところであり、料金や保険料の見直し・経費節減により、健全財政を実現できるよう取り組んでいきたい。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10989466</v>
      </c>
      <c r="BO4" s="395"/>
      <c r="BP4" s="395"/>
      <c r="BQ4" s="395"/>
      <c r="BR4" s="395"/>
      <c r="BS4" s="395"/>
      <c r="BT4" s="395"/>
      <c r="BU4" s="396"/>
      <c r="BV4" s="394">
        <v>8005845</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1.2</v>
      </c>
      <c r="CU4" s="401"/>
      <c r="CV4" s="401"/>
      <c r="CW4" s="401"/>
      <c r="CX4" s="401"/>
      <c r="CY4" s="401"/>
      <c r="CZ4" s="401"/>
      <c r="DA4" s="402"/>
      <c r="DB4" s="400">
        <v>1.1000000000000001</v>
      </c>
      <c r="DC4" s="401"/>
      <c r="DD4" s="401"/>
      <c r="DE4" s="401"/>
      <c r="DF4" s="401"/>
      <c r="DG4" s="401"/>
      <c r="DH4" s="401"/>
      <c r="DI4" s="402"/>
      <c r="DJ4" s="186"/>
      <c r="DK4" s="186"/>
      <c r="DL4" s="186"/>
      <c r="DM4" s="186"/>
      <c r="DN4" s="186"/>
      <c r="DO4" s="186"/>
    </row>
    <row r="5" spans="1:119" ht="18.75" customHeight="1">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10308611</v>
      </c>
      <c r="BO5" s="432"/>
      <c r="BP5" s="432"/>
      <c r="BQ5" s="432"/>
      <c r="BR5" s="432"/>
      <c r="BS5" s="432"/>
      <c r="BT5" s="432"/>
      <c r="BU5" s="433"/>
      <c r="BV5" s="431">
        <v>7648871</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92.5</v>
      </c>
      <c r="CU5" s="429"/>
      <c r="CV5" s="429"/>
      <c r="CW5" s="429"/>
      <c r="CX5" s="429"/>
      <c r="CY5" s="429"/>
      <c r="CZ5" s="429"/>
      <c r="DA5" s="430"/>
      <c r="DB5" s="428">
        <v>96.8</v>
      </c>
      <c r="DC5" s="429"/>
      <c r="DD5" s="429"/>
      <c r="DE5" s="429"/>
      <c r="DF5" s="429"/>
      <c r="DG5" s="429"/>
      <c r="DH5" s="429"/>
      <c r="DI5" s="430"/>
      <c r="DJ5" s="186"/>
      <c r="DK5" s="186"/>
      <c r="DL5" s="186"/>
      <c r="DM5" s="186"/>
      <c r="DN5" s="186"/>
      <c r="DO5" s="186"/>
    </row>
    <row r="6" spans="1:119" ht="18.75" customHeight="1">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102</v>
      </c>
      <c r="AV6" s="464"/>
      <c r="AW6" s="464"/>
      <c r="AX6" s="464"/>
      <c r="AY6" s="465" t="s">
        <v>103</v>
      </c>
      <c r="AZ6" s="466"/>
      <c r="BA6" s="466"/>
      <c r="BB6" s="466"/>
      <c r="BC6" s="466"/>
      <c r="BD6" s="466"/>
      <c r="BE6" s="466"/>
      <c r="BF6" s="466"/>
      <c r="BG6" s="466"/>
      <c r="BH6" s="466"/>
      <c r="BI6" s="466"/>
      <c r="BJ6" s="466"/>
      <c r="BK6" s="466"/>
      <c r="BL6" s="466"/>
      <c r="BM6" s="467"/>
      <c r="BN6" s="431">
        <v>680855</v>
      </c>
      <c r="BO6" s="432"/>
      <c r="BP6" s="432"/>
      <c r="BQ6" s="432"/>
      <c r="BR6" s="432"/>
      <c r="BS6" s="432"/>
      <c r="BT6" s="432"/>
      <c r="BU6" s="433"/>
      <c r="BV6" s="431">
        <v>356974</v>
      </c>
      <c r="BW6" s="432"/>
      <c r="BX6" s="432"/>
      <c r="BY6" s="432"/>
      <c r="BZ6" s="432"/>
      <c r="CA6" s="432"/>
      <c r="CB6" s="432"/>
      <c r="CC6" s="433"/>
      <c r="CD6" s="434" t="s">
        <v>104</v>
      </c>
      <c r="CE6" s="435"/>
      <c r="CF6" s="435"/>
      <c r="CG6" s="435"/>
      <c r="CH6" s="435"/>
      <c r="CI6" s="435"/>
      <c r="CJ6" s="435"/>
      <c r="CK6" s="435"/>
      <c r="CL6" s="435"/>
      <c r="CM6" s="435"/>
      <c r="CN6" s="435"/>
      <c r="CO6" s="435"/>
      <c r="CP6" s="435"/>
      <c r="CQ6" s="435"/>
      <c r="CR6" s="435"/>
      <c r="CS6" s="436"/>
      <c r="CT6" s="468">
        <v>96.4</v>
      </c>
      <c r="CU6" s="469"/>
      <c r="CV6" s="469"/>
      <c r="CW6" s="469"/>
      <c r="CX6" s="469"/>
      <c r="CY6" s="469"/>
      <c r="CZ6" s="469"/>
      <c r="DA6" s="470"/>
      <c r="DB6" s="468">
        <v>101.1</v>
      </c>
      <c r="DC6" s="469"/>
      <c r="DD6" s="469"/>
      <c r="DE6" s="469"/>
      <c r="DF6" s="469"/>
      <c r="DG6" s="469"/>
      <c r="DH6" s="469"/>
      <c r="DI6" s="470"/>
      <c r="DJ6" s="186"/>
      <c r="DK6" s="186"/>
      <c r="DL6" s="186"/>
      <c r="DM6" s="186"/>
      <c r="DN6" s="186"/>
      <c r="DO6" s="186"/>
    </row>
    <row r="7" spans="1:119" ht="18.75" customHeight="1">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105</v>
      </c>
      <c r="AN7" s="461"/>
      <c r="AO7" s="461"/>
      <c r="AP7" s="461"/>
      <c r="AQ7" s="461"/>
      <c r="AR7" s="461"/>
      <c r="AS7" s="461"/>
      <c r="AT7" s="462"/>
      <c r="AU7" s="463" t="s">
        <v>94</v>
      </c>
      <c r="AV7" s="464"/>
      <c r="AW7" s="464"/>
      <c r="AX7" s="464"/>
      <c r="AY7" s="465" t="s">
        <v>106</v>
      </c>
      <c r="AZ7" s="466"/>
      <c r="BA7" s="466"/>
      <c r="BB7" s="466"/>
      <c r="BC7" s="466"/>
      <c r="BD7" s="466"/>
      <c r="BE7" s="466"/>
      <c r="BF7" s="466"/>
      <c r="BG7" s="466"/>
      <c r="BH7" s="466"/>
      <c r="BI7" s="466"/>
      <c r="BJ7" s="466"/>
      <c r="BK7" s="466"/>
      <c r="BL7" s="466"/>
      <c r="BM7" s="467"/>
      <c r="BN7" s="431">
        <v>619247</v>
      </c>
      <c r="BO7" s="432"/>
      <c r="BP7" s="432"/>
      <c r="BQ7" s="432"/>
      <c r="BR7" s="432"/>
      <c r="BS7" s="432"/>
      <c r="BT7" s="432"/>
      <c r="BU7" s="433"/>
      <c r="BV7" s="431">
        <v>302378</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4944323</v>
      </c>
      <c r="CU7" s="432"/>
      <c r="CV7" s="432"/>
      <c r="CW7" s="432"/>
      <c r="CX7" s="432"/>
      <c r="CY7" s="432"/>
      <c r="CZ7" s="432"/>
      <c r="DA7" s="433"/>
      <c r="DB7" s="431">
        <v>4780948</v>
      </c>
      <c r="DC7" s="432"/>
      <c r="DD7" s="432"/>
      <c r="DE7" s="432"/>
      <c r="DF7" s="432"/>
      <c r="DG7" s="432"/>
      <c r="DH7" s="432"/>
      <c r="DI7" s="433"/>
      <c r="DJ7" s="186"/>
      <c r="DK7" s="186"/>
      <c r="DL7" s="186"/>
      <c r="DM7" s="186"/>
      <c r="DN7" s="186"/>
      <c r="DO7" s="186"/>
    </row>
    <row r="8" spans="1:119" ht="18.75" customHeight="1" thickBot="1">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109</v>
      </c>
      <c r="AV8" s="464"/>
      <c r="AW8" s="464"/>
      <c r="AX8" s="464"/>
      <c r="AY8" s="465" t="s">
        <v>110</v>
      </c>
      <c r="AZ8" s="466"/>
      <c r="BA8" s="466"/>
      <c r="BB8" s="466"/>
      <c r="BC8" s="466"/>
      <c r="BD8" s="466"/>
      <c r="BE8" s="466"/>
      <c r="BF8" s="466"/>
      <c r="BG8" s="466"/>
      <c r="BH8" s="466"/>
      <c r="BI8" s="466"/>
      <c r="BJ8" s="466"/>
      <c r="BK8" s="466"/>
      <c r="BL8" s="466"/>
      <c r="BM8" s="467"/>
      <c r="BN8" s="431">
        <v>61608</v>
      </c>
      <c r="BO8" s="432"/>
      <c r="BP8" s="432"/>
      <c r="BQ8" s="432"/>
      <c r="BR8" s="432"/>
      <c r="BS8" s="432"/>
      <c r="BT8" s="432"/>
      <c r="BU8" s="433"/>
      <c r="BV8" s="431">
        <v>54596</v>
      </c>
      <c r="BW8" s="432"/>
      <c r="BX8" s="432"/>
      <c r="BY8" s="432"/>
      <c r="BZ8" s="432"/>
      <c r="CA8" s="432"/>
      <c r="CB8" s="432"/>
      <c r="CC8" s="433"/>
      <c r="CD8" s="434" t="s">
        <v>111</v>
      </c>
      <c r="CE8" s="435"/>
      <c r="CF8" s="435"/>
      <c r="CG8" s="435"/>
      <c r="CH8" s="435"/>
      <c r="CI8" s="435"/>
      <c r="CJ8" s="435"/>
      <c r="CK8" s="435"/>
      <c r="CL8" s="435"/>
      <c r="CM8" s="435"/>
      <c r="CN8" s="435"/>
      <c r="CO8" s="435"/>
      <c r="CP8" s="435"/>
      <c r="CQ8" s="435"/>
      <c r="CR8" s="435"/>
      <c r="CS8" s="436"/>
      <c r="CT8" s="471">
        <v>0.44</v>
      </c>
      <c r="CU8" s="472"/>
      <c r="CV8" s="472"/>
      <c r="CW8" s="472"/>
      <c r="CX8" s="472"/>
      <c r="CY8" s="472"/>
      <c r="CZ8" s="472"/>
      <c r="DA8" s="473"/>
      <c r="DB8" s="471">
        <v>0.45</v>
      </c>
      <c r="DC8" s="472"/>
      <c r="DD8" s="472"/>
      <c r="DE8" s="472"/>
      <c r="DF8" s="472"/>
      <c r="DG8" s="472"/>
      <c r="DH8" s="472"/>
      <c r="DI8" s="473"/>
      <c r="DJ8" s="186"/>
      <c r="DK8" s="186"/>
      <c r="DL8" s="186"/>
      <c r="DM8" s="186"/>
      <c r="DN8" s="186"/>
      <c r="DO8" s="186"/>
    </row>
    <row r="9" spans="1:119" ht="18.75" customHeight="1" thickBot="1">
      <c r="A9" s="187"/>
      <c r="B9" s="425" t="s">
        <v>112</v>
      </c>
      <c r="C9" s="426"/>
      <c r="D9" s="426"/>
      <c r="E9" s="426"/>
      <c r="F9" s="426"/>
      <c r="G9" s="426"/>
      <c r="H9" s="426"/>
      <c r="I9" s="426"/>
      <c r="J9" s="426"/>
      <c r="K9" s="474"/>
      <c r="L9" s="475" t="s">
        <v>113</v>
      </c>
      <c r="M9" s="476"/>
      <c r="N9" s="476"/>
      <c r="O9" s="476"/>
      <c r="P9" s="476"/>
      <c r="Q9" s="477"/>
      <c r="R9" s="478">
        <v>16728</v>
      </c>
      <c r="S9" s="479"/>
      <c r="T9" s="479"/>
      <c r="U9" s="479"/>
      <c r="V9" s="480"/>
      <c r="W9" s="388" t="s">
        <v>114</v>
      </c>
      <c r="X9" s="389"/>
      <c r="Y9" s="389"/>
      <c r="Z9" s="389"/>
      <c r="AA9" s="389"/>
      <c r="AB9" s="389"/>
      <c r="AC9" s="389"/>
      <c r="AD9" s="389"/>
      <c r="AE9" s="389"/>
      <c r="AF9" s="389"/>
      <c r="AG9" s="389"/>
      <c r="AH9" s="389"/>
      <c r="AI9" s="389"/>
      <c r="AJ9" s="389"/>
      <c r="AK9" s="389"/>
      <c r="AL9" s="390"/>
      <c r="AM9" s="460" t="s">
        <v>115</v>
      </c>
      <c r="AN9" s="461"/>
      <c r="AO9" s="461"/>
      <c r="AP9" s="461"/>
      <c r="AQ9" s="461"/>
      <c r="AR9" s="461"/>
      <c r="AS9" s="461"/>
      <c r="AT9" s="462"/>
      <c r="AU9" s="463" t="s">
        <v>116</v>
      </c>
      <c r="AV9" s="464"/>
      <c r="AW9" s="464"/>
      <c r="AX9" s="464"/>
      <c r="AY9" s="465" t="s">
        <v>117</v>
      </c>
      <c r="AZ9" s="466"/>
      <c r="BA9" s="466"/>
      <c r="BB9" s="466"/>
      <c r="BC9" s="466"/>
      <c r="BD9" s="466"/>
      <c r="BE9" s="466"/>
      <c r="BF9" s="466"/>
      <c r="BG9" s="466"/>
      <c r="BH9" s="466"/>
      <c r="BI9" s="466"/>
      <c r="BJ9" s="466"/>
      <c r="BK9" s="466"/>
      <c r="BL9" s="466"/>
      <c r="BM9" s="467"/>
      <c r="BN9" s="431">
        <v>7012</v>
      </c>
      <c r="BO9" s="432"/>
      <c r="BP9" s="432"/>
      <c r="BQ9" s="432"/>
      <c r="BR9" s="432"/>
      <c r="BS9" s="432"/>
      <c r="BT9" s="432"/>
      <c r="BU9" s="433"/>
      <c r="BV9" s="431">
        <v>2697</v>
      </c>
      <c r="BW9" s="432"/>
      <c r="BX9" s="432"/>
      <c r="BY9" s="432"/>
      <c r="BZ9" s="432"/>
      <c r="CA9" s="432"/>
      <c r="CB9" s="432"/>
      <c r="CC9" s="433"/>
      <c r="CD9" s="434" t="s">
        <v>118</v>
      </c>
      <c r="CE9" s="435"/>
      <c r="CF9" s="435"/>
      <c r="CG9" s="435"/>
      <c r="CH9" s="435"/>
      <c r="CI9" s="435"/>
      <c r="CJ9" s="435"/>
      <c r="CK9" s="435"/>
      <c r="CL9" s="435"/>
      <c r="CM9" s="435"/>
      <c r="CN9" s="435"/>
      <c r="CO9" s="435"/>
      <c r="CP9" s="435"/>
      <c r="CQ9" s="435"/>
      <c r="CR9" s="435"/>
      <c r="CS9" s="436"/>
      <c r="CT9" s="428">
        <v>9.9</v>
      </c>
      <c r="CU9" s="429"/>
      <c r="CV9" s="429"/>
      <c r="CW9" s="429"/>
      <c r="CX9" s="429"/>
      <c r="CY9" s="429"/>
      <c r="CZ9" s="429"/>
      <c r="DA9" s="430"/>
      <c r="DB9" s="428">
        <v>10.5</v>
      </c>
      <c r="DC9" s="429"/>
      <c r="DD9" s="429"/>
      <c r="DE9" s="429"/>
      <c r="DF9" s="429"/>
      <c r="DG9" s="429"/>
      <c r="DH9" s="429"/>
      <c r="DI9" s="430"/>
      <c r="DJ9" s="186"/>
      <c r="DK9" s="186"/>
      <c r="DL9" s="186"/>
      <c r="DM9" s="186"/>
      <c r="DN9" s="186"/>
      <c r="DO9" s="186"/>
    </row>
    <row r="10" spans="1:119" ht="18.75" customHeight="1" thickBot="1">
      <c r="A10" s="187"/>
      <c r="B10" s="425"/>
      <c r="C10" s="426"/>
      <c r="D10" s="426"/>
      <c r="E10" s="426"/>
      <c r="F10" s="426"/>
      <c r="G10" s="426"/>
      <c r="H10" s="426"/>
      <c r="I10" s="426"/>
      <c r="J10" s="426"/>
      <c r="K10" s="474"/>
      <c r="L10" s="481" t="s">
        <v>119</v>
      </c>
      <c r="M10" s="461"/>
      <c r="N10" s="461"/>
      <c r="O10" s="461"/>
      <c r="P10" s="461"/>
      <c r="Q10" s="462"/>
      <c r="R10" s="482">
        <v>18069</v>
      </c>
      <c r="S10" s="483"/>
      <c r="T10" s="483"/>
      <c r="U10" s="483"/>
      <c r="V10" s="484"/>
      <c r="W10" s="419"/>
      <c r="X10" s="420"/>
      <c r="Y10" s="420"/>
      <c r="Z10" s="420"/>
      <c r="AA10" s="420"/>
      <c r="AB10" s="420"/>
      <c r="AC10" s="420"/>
      <c r="AD10" s="420"/>
      <c r="AE10" s="420"/>
      <c r="AF10" s="420"/>
      <c r="AG10" s="420"/>
      <c r="AH10" s="420"/>
      <c r="AI10" s="420"/>
      <c r="AJ10" s="420"/>
      <c r="AK10" s="420"/>
      <c r="AL10" s="423"/>
      <c r="AM10" s="460" t="s">
        <v>120</v>
      </c>
      <c r="AN10" s="461"/>
      <c r="AO10" s="461"/>
      <c r="AP10" s="461"/>
      <c r="AQ10" s="461"/>
      <c r="AR10" s="461"/>
      <c r="AS10" s="461"/>
      <c r="AT10" s="462"/>
      <c r="AU10" s="463" t="s">
        <v>121</v>
      </c>
      <c r="AV10" s="464"/>
      <c r="AW10" s="464"/>
      <c r="AX10" s="464"/>
      <c r="AY10" s="465" t="s">
        <v>122</v>
      </c>
      <c r="AZ10" s="466"/>
      <c r="BA10" s="466"/>
      <c r="BB10" s="466"/>
      <c r="BC10" s="466"/>
      <c r="BD10" s="466"/>
      <c r="BE10" s="466"/>
      <c r="BF10" s="466"/>
      <c r="BG10" s="466"/>
      <c r="BH10" s="466"/>
      <c r="BI10" s="466"/>
      <c r="BJ10" s="466"/>
      <c r="BK10" s="466"/>
      <c r="BL10" s="466"/>
      <c r="BM10" s="467"/>
      <c r="BN10" s="431">
        <v>412999</v>
      </c>
      <c r="BO10" s="432"/>
      <c r="BP10" s="432"/>
      <c r="BQ10" s="432"/>
      <c r="BR10" s="432"/>
      <c r="BS10" s="432"/>
      <c r="BT10" s="432"/>
      <c r="BU10" s="433"/>
      <c r="BV10" s="431">
        <v>16859</v>
      </c>
      <c r="BW10" s="432"/>
      <c r="BX10" s="432"/>
      <c r="BY10" s="432"/>
      <c r="BZ10" s="432"/>
      <c r="CA10" s="432"/>
      <c r="CB10" s="432"/>
      <c r="CC10" s="433"/>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25"/>
      <c r="C11" s="426"/>
      <c r="D11" s="426"/>
      <c r="E11" s="426"/>
      <c r="F11" s="426"/>
      <c r="G11" s="426"/>
      <c r="H11" s="426"/>
      <c r="I11" s="426"/>
      <c r="J11" s="426"/>
      <c r="K11" s="474"/>
      <c r="L11" s="485" t="s">
        <v>124</v>
      </c>
      <c r="M11" s="486"/>
      <c r="N11" s="486"/>
      <c r="O11" s="486"/>
      <c r="P11" s="486"/>
      <c r="Q11" s="487"/>
      <c r="R11" s="488" t="s">
        <v>125</v>
      </c>
      <c r="S11" s="489"/>
      <c r="T11" s="489"/>
      <c r="U11" s="489"/>
      <c r="V11" s="490"/>
      <c r="W11" s="419"/>
      <c r="X11" s="420"/>
      <c r="Y11" s="420"/>
      <c r="Z11" s="420"/>
      <c r="AA11" s="420"/>
      <c r="AB11" s="420"/>
      <c r="AC11" s="420"/>
      <c r="AD11" s="420"/>
      <c r="AE11" s="420"/>
      <c r="AF11" s="420"/>
      <c r="AG11" s="420"/>
      <c r="AH11" s="420"/>
      <c r="AI11" s="420"/>
      <c r="AJ11" s="420"/>
      <c r="AK11" s="420"/>
      <c r="AL11" s="423"/>
      <c r="AM11" s="460" t="s">
        <v>126</v>
      </c>
      <c r="AN11" s="461"/>
      <c r="AO11" s="461"/>
      <c r="AP11" s="461"/>
      <c r="AQ11" s="461"/>
      <c r="AR11" s="461"/>
      <c r="AS11" s="461"/>
      <c r="AT11" s="462"/>
      <c r="AU11" s="463" t="s">
        <v>127</v>
      </c>
      <c r="AV11" s="464"/>
      <c r="AW11" s="464"/>
      <c r="AX11" s="464"/>
      <c r="AY11" s="465" t="s">
        <v>128</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129</v>
      </c>
      <c r="CE11" s="435"/>
      <c r="CF11" s="435"/>
      <c r="CG11" s="435"/>
      <c r="CH11" s="435"/>
      <c r="CI11" s="435"/>
      <c r="CJ11" s="435"/>
      <c r="CK11" s="435"/>
      <c r="CL11" s="435"/>
      <c r="CM11" s="435"/>
      <c r="CN11" s="435"/>
      <c r="CO11" s="435"/>
      <c r="CP11" s="435"/>
      <c r="CQ11" s="435"/>
      <c r="CR11" s="435"/>
      <c r="CS11" s="436"/>
      <c r="CT11" s="471" t="s">
        <v>130</v>
      </c>
      <c r="CU11" s="472"/>
      <c r="CV11" s="472"/>
      <c r="CW11" s="472"/>
      <c r="CX11" s="472"/>
      <c r="CY11" s="472"/>
      <c r="CZ11" s="472"/>
      <c r="DA11" s="473"/>
      <c r="DB11" s="471" t="s">
        <v>131</v>
      </c>
      <c r="DC11" s="472"/>
      <c r="DD11" s="472"/>
      <c r="DE11" s="472"/>
      <c r="DF11" s="472"/>
      <c r="DG11" s="472"/>
      <c r="DH11" s="472"/>
      <c r="DI11" s="473"/>
      <c r="DJ11" s="186"/>
      <c r="DK11" s="186"/>
      <c r="DL11" s="186"/>
      <c r="DM11" s="186"/>
      <c r="DN11" s="186"/>
      <c r="DO11" s="186"/>
    </row>
    <row r="12" spans="1:119" ht="18.75" customHeight="1">
      <c r="A12" s="187"/>
      <c r="B12" s="491" t="s">
        <v>132</v>
      </c>
      <c r="C12" s="492"/>
      <c r="D12" s="492"/>
      <c r="E12" s="492"/>
      <c r="F12" s="492"/>
      <c r="G12" s="492"/>
      <c r="H12" s="492"/>
      <c r="I12" s="492"/>
      <c r="J12" s="492"/>
      <c r="K12" s="493"/>
      <c r="L12" s="500" t="s">
        <v>133</v>
      </c>
      <c r="M12" s="501"/>
      <c r="N12" s="501"/>
      <c r="O12" s="501"/>
      <c r="P12" s="501"/>
      <c r="Q12" s="502"/>
      <c r="R12" s="503">
        <v>17123</v>
      </c>
      <c r="S12" s="504"/>
      <c r="T12" s="504"/>
      <c r="U12" s="504"/>
      <c r="V12" s="505"/>
      <c r="W12" s="506" t="s">
        <v>1</v>
      </c>
      <c r="X12" s="464"/>
      <c r="Y12" s="464"/>
      <c r="Z12" s="464"/>
      <c r="AA12" s="464"/>
      <c r="AB12" s="507"/>
      <c r="AC12" s="508" t="s">
        <v>134</v>
      </c>
      <c r="AD12" s="509"/>
      <c r="AE12" s="509"/>
      <c r="AF12" s="509"/>
      <c r="AG12" s="510"/>
      <c r="AH12" s="508" t="s">
        <v>135</v>
      </c>
      <c r="AI12" s="509"/>
      <c r="AJ12" s="509"/>
      <c r="AK12" s="509"/>
      <c r="AL12" s="511"/>
      <c r="AM12" s="460" t="s">
        <v>136</v>
      </c>
      <c r="AN12" s="461"/>
      <c r="AO12" s="461"/>
      <c r="AP12" s="461"/>
      <c r="AQ12" s="461"/>
      <c r="AR12" s="461"/>
      <c r="AS12" s="461"/>
      <c r="AT12" s="462"/>
      <c r="AU12" s="463" t="s">
        <v>127</v>
      </c>
      <c r="AV12" s="464"/>
      <c r="AW12" s="464"/>
      <c r="AX12" s="464"/>
      <c r="AY12" s="465" t="s">
        <v>137</v>
      </c>
      <c r="AZ12" s="466"/>
      <c r="BA12" s="466"/>
      <c r="BB12" s="466"/>
      <c r="BC12" s="466"/>
      <c r="BD12" s="466"/>
      <c r="BE12" s="466"/>
      <c r="BF12" s="466"/>
      <c r="BG12" s="466"/>
      <c r="BH12" s="466"/>
      <c r="BI12" s="466"/>
      <c r="BJ12" s="466"/>
      <c r="BK12" s="466"/>
      <c r="BL12" s="466"/>
      <c r="BM12" s="467"/>
      <c r="BN12" s="431">
        <v>136000</v>
      </c>
      <c r="BO12" s="432"/>
      <c r="BP12" s="432"/>
      <c r="BQ12" s="432"/>
      <c r="BR12" s="432"/>
      <c r="BS12" s="432"/>
      <c r="BT12" s="432"/>
      <c r="BU12" s="433"/>
      <c r="BV12" s="431">
        <v>380000</v>
      </c>
      <c r="BW12" s="432"/>
      <c r="BX12" s="432"/>
      <c r="BY12" s="432"/>
      <c r="BZ12" s="432"/>
      <c r="CA12" s="432"/>
      <c r="CB12" s="432"/>
      <c r="CC12" s="433"/>
      <c r="CD12" s="434" t="s">
        <v>138</v>
      </c>
      <c r="CE12" s="435"/>
      <c r="CF12" s="435"/>
      <c r="CG12" s="435"/>
      <c r="CH12" s="435"/>
      <c r="CI12" s="435"/>
      <c r="CJ12" s="435"/>
      <c r="CK12" s="435"/>
      <c r="CL12" s="435"/>
      <c r="CM12" s="435"/>
      <c r="CN12" s="435"/>
      <c r="CO12" s="435"/>
      <c r="CP12" s="435"/>
      <c r="CQ12" s="435"/>
      <c r="CR12" s="435"/>
      <c r="CS12" s="436"/>
      <c r="CT12" s="471" t="s">
        <v>139</v>
      </c>
      <c r="CU12" s="472"/>
      <c r="CV12" s="472"/>
      <c r="CW12" s="472"/>
      <c r="CX12" s="472"/>
      <c r="CY12" s="472"/>
      <c r="CZ12" s="472"/>
      <c r="DA12" s="473"/>
      <c r="DB12" s="471" t="s">
        <v>140</v>
      </c>
      <c r="DC12" s="472"/>
      <c r="DD12" s="472"/>
      <c r="DE12" s="472"/>
      <c r="DF12" s="472"/>
      <c r="DG12" s="472"/>
      <c r="DH12" s="472"/>
      <c r="DI12" s="473"/>
      <c r="DJ12" s="186"/>
      <c r="DK12" s="186"/>
      <c r="DL12" s="186"/>
      <c r="DM12" s="186"/>
      <c r="DN12" s="186"/>
      <c r="DO12" s="186"/>
    </row>
    <row r="13" spans="1:119" ht="18.75" customHeight="1">
      <c r="A13" s="187"/>
      <c r="B13" s="494"/>
      <c r="C13" s="495"/>
      <c r="D13" s="495"/>
      <c r="E13" s="495"/>
      <c r="F13" s="495"/>
      <c r="G13" s="495"/>
      <c r="H13" s="495"/>
      <c r="I13" s="495"/>
      <c r="J13" s="495"/>
      <c r="K13" s="496"/>
      <c r="L13" s="197"/>
      <c r="M13" s="522" t="s">
        <v>141</v>
      </c>
      <c r="N13" s="523"/>
      <c r="O13" s="523"/>
      <c r="P13" s="523"/>
      <c r="Q13" s="524"/>
      <c r="R13" s="515">
        <v>16867</v>
      </c>
      <c r="S13" s="516"/>
      <c r="T13" s="516"/>
      <c r="U13" s="516"/>
      <c r="V13" s="517"/>
      <c r="W13" s="447" t="s">
        <v>142</v>
      </c>
      <c r="X13" s="448"/>
      <c r="Y13" s="448"/>
      <c r="Z13" s="448"/>
      <c r="AA13" s="448"/>
      <c r="AB13" s="438"/>
      <c r="AC13" s="482">
        <v>314</v>
      </c>
      <c r="AD13" s="483"/>
      <c r="AE13" s="483"/>
      <c r="AF13" s="483"/>
      <c r="AG13" s="525"/>
      <c r="AH13" s="482">
        <v>263</v>
      </c>
      <c r="AI13" s="483"/>
      <c r="AJ13" s="483"/>
      <c r="AK13" s="483"/>
      <c r="AL13" s="484"/>
      <c r="AM13" s="460" t="s">
        <v>143</v>
      </c>
      <c r="AN13" s="461"/>
      <c r="AO13" s="461"/>
      <c r="AP13" s="461"/>
      <c r="AQ13" s="461"/>
      <c r="AR13" s="461"/>
      <c r="AS13" s="461"/>
      <c r="AT13" s="462"/>
      <c r="AU13" s="463" t="s">
        <v>144</v>
      </c>
      <c r="AV13" s="464"/>
      <c r="AW13" s="464"/>
      <c r="AX13" s="464"/>
      <c r="AY13" s="465" t="s">
        <v>145</v>
      </c>
      <c r="AZ13" s="466"/>
      <c r="BA13" s="466"/>
      <c r="BB13" s="466"/>
      <c r="BC13" s="466"/>
      <c r="BD13" s="466"/>
      <c r="BE13" s="466"/>
      <c r="BF13" s="466"/>
      <c r="BG13" s="466"/>
      <c r="BH13" s="466"/>
      <c r="BI13" s="466"/>
      <c r="BJ13" s="466"/>
      <c r="BK13" s="466"/>
      <c r="BL13" s="466"/>
      <c r="BM13" s="467"/>
      <c r="BN13" s="431">
        <v>284011</v>
      </c>
      <c r="BO13" s="432"/>
      <c r="BP13" s="432"/>
      <c r="BQ13" s="432"/>
      <c r="BR13" s="432"/>
      <c r="BS13" s="432"/>
      <c r="BT13" s="432"/>
      <c r="BU13" s="433"/>
      <c r="BV13" s="431">
        <v>-360444</v>
      </c>
      <c r="BW13" s="432"/>
      <c r="BX13" s="432"/>
      <c r="BY13" s="432"/>
      <c r="BZ13" s="432"/>
      <c r="CA13" s="432"/>
      <c r="CB13" s="432"/>
      <c r="CC13" s="433"/>
      <c r="CD13" s="434" t="s">
        <v>146</v>
      </c>
      <c r="CE13" s="435"/>
      <c r="CF13" s="435"/>
      <c r="CG13" s="435"/>
      <c r="CH13" s="435"/>
      <c r="CI13" s="435"/>
      <c r="CJ13" s="435"/>
      <c r="CK13" s="435"/>
      <c r="CL13" s="435"/>
      <c r="CM13" s="435"/>
      <c r="CN13" s="435"/>
      <c r="CO13" s="435"/>
      <c r="CP13" s="435"/>
      <c r="CQ13" s="435"/>
      <c r="CR13" s="435"/>
      <c r="CS13" s="436"/>
      <c r="CT13" s="428">
        <v>9.1999999999999993</v>
      </c>
      <c r="CU13" s="429"/>
      <c r="CV13" s="429"/>
      <c r="CW13" s="429"/>
      <c r="CX13" s="429"/>
      <c r="CY13" s="429"/>
      <c r="CZ13" s="429"/>
      <c r="DA13" s="430"/>
      <c r="DB13" s="428">
        <v>9.4</v>
      </c>
      <c r="DC13" s="429"/>
      <c r="DD13" s="429"/>
      <c r="DE13" s="429"/>
      <c r="DF13" s="429"/>
      <c r="DG13" s="429"/>
      <c r="DH13" s="429"/>
      <c r="DI13" s="430"/>
      <c r="DJ13" s="186"/>
      <c r="DK13" s="186"/>
      <c r="DL13" s="186"/>
      <c r="DM13" s="186"/>
      <c r="DN13" s="186"/>
      <c r="DO13" s="186"/>
    </row>
    <row r="14" spans="1:119" ht="18.75" customHeight="1" thickBot="1">
      <c r="A14" s="187"/>
      <c r="B14" s="494"/>
      <c r="C14" s="495"/>
      <c r="D14" s="495"/>
      <c r="E14" s="495"/>
      <c r="F14" s="495"/>
      <c r="G14" s="495"/>
      <c r="H14" s="495"/>
      <c r="I14" s="495"/>
      <c r="J14" s="495"/>
      <c r="K14" s="496"/>
      <c r="L14" s="512" t="s">
        <v>147</v>
      </c>
      <c r="M14" s="513"/>
      <c r="N14" s="513"/>
      <c r="O14" s="513"/>
      <c r="P14" s="513"/>
      <c r="Q14" s="514"/>
      <c r="R14" s="515">
        <v>17456</v>
      </c>
      <c r="S14" s="516"/>
      <c r="T14" s="516"/>
      <c r="U14" s="516"/>
      <c r="V14" s="517"/>
      <c r="W14" s="421"/>
      <c r="X14" s="422"/>
      <c r="Y14" s="422"/>
      <c r="Z14" s="422"/>
      <c r="AA14" s="422"/>
      <c r="AB14" s="411"/>
      <c r="AC14" s="518">
        <v>4.0999999999999996</v>
      </c>
      <c r="AD14" s="519"/>
      <c r="AE14" s="519"/>
      <c r="AF14" s="519"/>
      <c r="AG14" s="520"/>
      <c r="AH14" s="518">
        <v>3.2</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148</v>
      </c>
      <c r="CE14" s="527"/>
      <c r="CF14" s="527"/>
      <c r="CG14" s="527"/>
      <c r="CH14" s="527"/>
      <c r="CI14" s="527"/>
      <c r="CJ14" s="527"/>
      <c r="CK14" s="527"/>
      <c r="CL14" s="527"/>
      <c r="CM14" s="527"/>
      <c r="CN14" s="527"/>
      <c r="CO14" s="527"/>
      <c r="CP14" s="527"/>
      <c r="CQ14" s="527"/>
      <c r="CR14" s="527"/>
      <c r="CS14" s="528"/>
      <c r="CT14" s="529">
        <v>7</v>
      </c>
      <c r="CU14" s="530"/>
      <c r="CV14" s="530"/>
      <c r="CW14" s="530"/>
      <c r="CX14" s="530"/>
      <c r="CY14" s="530"/>
      <c r="CZ14" s="530"/>
      <c r="DA14" s="531"/>
      <c r="DB14" s="529">
        <v>7.1</v>
      </c>
      <c r="DC14" s="530"/>
      <c r="DD14" s="530"/>
      <c r="DE14" s="530"/>
      <c r="DF14" s="530"/>
      <c r="DG14" s="530"/>
      <c r="DH14" s="530"/>
      <c r="DI14" s="531"/>
      <c r="DJ14" s="186"/>
      <c r="DK14" s="186"/>
      <c r="DL14" s="186"/>
      <c r="DM14" s="186"/>
      <c r="DN14" s="186"/>
      <c r="DO14" s="186"/>
    </row>
    <row r="15" spans="1:119" ht="18.75" customHeight="1">
      <c r="A15" s="187"/>
      <c r="B15" s="494"/>
      <c r="C15" s="495"/>
      <c r="D15" s="495"/>
      <c r="E15" s="495"/>
      <c r="F15" s="495"/>
      <c r="G15" s="495"/>
      <c r="H15" s="495"/>
      <c r="I15" s="495"/>
      <c r="J15" s="495"/>
      <c r="K15" s="496"/>
      <c r="L15" s="197"/>
      <c r="M15" s="522" t="s">
        <v>141</v>
      </c>
      <c r="N15" s="523"/>
      <c r="O15" s="523"/>
      <c r="P15" s="523"/>
      <c r="Q15" s="524"/>
      <c r="R15" s="515">
        <v>17218</v>
      </c>
      <c r="S15" s="516"/>
      <c r="T15" s="516"/>
      <c r="U15" s="516"/>
      <c r="V15" s="517"/>
      <c r="W15" s="447" t="s">
        <v>149</v>
      </c>
      <c r="X15" s="448"/>
      <c r="Y15" s="448"/>
      <c r="Z15" s="448"/>
      <c r="AA15" s="448"/>
      <c r="AB15" s="438"/>
      <c r="AC15" s="482">
        <v>2085</v>
      </c>
      <c r="AD15" s="483"/>
      <c r="AE15" s="483"/>
      <c r="AF15" s="483"/>
      <c r="AG15" s="525"/>
      <c r="AH15" s="482">
        <v>2209</v>
      </c>
      <c r="AI15" s="483"/>
      <c r="AJ15" s="483"/>
      <c r="AK15" s="483"/>
      <c r="AL15" s="484"/>
      <c r="AM15" s="460"/>
      <c r="AN15" s="461"/>
      <c r="AO15" s="461"/>
      <c r="AP15" s="461"/>
      <c r="AQ15" s="461"/>
      <c r="AR15" s="461"/>
      <c r="AS15" s="461"/>
      <c r="AT15" s="462"/>
      <c r="AU15" s="463"/>
      <c r="AV15" s="464"/>
      <c r="AW15" s="464"/>
      <c r="AX15" s="464"/>
      <c r="AY15" s="391" t="s">
        <v>150</v>
      </c>
      <c r="AZ15" s="392"/>
      <c r="BA15" s="392"/>
      <c r="BB15" s="392"/>
      <c r="BC15" s="392"/>
      <c r="BD15" s="392"/>
      <c r="BE15" s="392"/>
      <c r="BF15" s="392"/>
      <c r="BG15" s="392"/>
      <c r="BH15" s="392"/>
      <c r="BI15" s="392"/>
      <c r="BJ15" s="392"/>
      <c r="BK15" s="392"/>
      <c r="BL15" s="392"/>
      <c r="BM15" s="393"/>
      <c r="BN15" s="394">
        <v>1889836</v>
      </c>
      <c r="BO15" s="395"/>
      <c r="BP15" s="395"/>
      <c r="BQ15" s="395"/>
      <c r="BR15" s="395"/>
      <c r="BS15" s="395"/>
      <c r="BT15" s="395"/>
      <c r="BU15" s="396"/>
      <c r="BV15" s="394">
        <v>1815449</v>
      </c>
      <c r="BW15" s="395"/>
      <c r="BX15" s="395"/>
      <c r="BY15" s="395"/>
      <c r="BZ15" s="395"/>
      <c r="CA15" s="395"/>
      <c r="CB15" s="395"/>
      <c r="CC15" s="396"/>
      <c r="CD15" s="532" t="s">
        <v>151</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494"/>
      <c r="C16" s="495"/>
      <c r="D16" s="495"/>
      <c r="E16" s="495"/>
      <c r="F16" s="495"/>
      <c r="G16" s="495"/>
      <c r="H16" s="495"/>
      <c r="I16" s="495"/>
      <c r="J16" s="495"/>
      <c r="K16" s="496"/>
      <c r="L16" s="512" t="s">
        <v>152</v>
      </c>
      <c r="M16" s="543"/>
      <c r="N16" s="543"/>
      <c r="O16" s="543"/>
      <c r="P16" s="543"/>
      <c r="Q16" s="544"/>
      <c r="R16" s="535" t="s">
        <v>153</v>
      </c>
      <c r="S16" s="536"/>
      <c r="T16" s="536"/>
      <c r="U16" s="536"/>
      <c r="V16" s="537"/>
      <c r="W16" s="421"/>
      <c r="X16" s="422"/>
      <c r="Y16" s="422"/>
      <c r="Z16" s="422"/>
      <c r="AA16" s="422"/>
      <c r="AB16" s="411"/>
      <c r="AC16" s="518">
        <v>27.1</v>
      </c>
      <c r="AD16" s="519"/>
      <c r="AE16" s="519"/>
      <c r="AF16" s="519"/>
      <c r="AG16" s="520"/>
      <c r="AH16" s="518">
        <v>27.1</v>
      </c>
      <c r="AI16" s="519"/>
      <c r="AJ16" s="519"/>
      <c r="AK16" s="519"/>
      <c r="AL16" s="521"/>
      <c r="AM16" s="460"/>
      <c r="AN16" s="461"/>
      <c r="AO16" s="461"/>
      <c r="AP16" s="461"/>
      <c r="AQ16" s="461"/>
      <c r="AR16" s="461"/>
      <c r="AS16" s="461"/>
      <c r="AT16" s="462"/>
      <c r="AU16" s="463"/>
      <c r="AV16" s="464"/>
      <c r="AW16" s="464"/>
      <c r="AX16" s="464"/>
      <c r="AY16" s="465" t="s">
        <v>154</v>
      </c>
      <c r="AZ16" s="466"/>
      <c r="BA16" s="466"/>
      <c r="BB16" s="466"/>
      <c r="BC16" s="466"/>
      <c r="BD16" s="466"/>
      <c r="BE16" s="466"/>
      <c r="BF16" s="466"/>
      <c r="BG16" s="466"/>
      <c r="BH16" s="466"/>
      <c r="BI16" s="466"/>
      <c r="BJ16" s="466"/>
      <c r="BK16" s="466"/>
      <c r="BL16" s="466"/>
      <c r="BM16" s="467"/>
      <c r="BN16" s="431">
        <v>4254019</v>
      </c>
      <c r="BO16" s="432"/>
      <c r="BP16" s="432"/>
      <c r="BQ16" s="432"/>
      <c r="BR16" s="432"/>
      <c r="BS16" s="432"/>
      <c r="BT16" s="432"/>
      <c r="BU16" s="433"/>
      <c r="BV16" s="431">
        <v>4090880</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c r="A17" s="187"/>
      <c r="B17" s="497"/>
      <c r="C17" s="498"/>
      <c r="D17" s="498"/>
      <c r="E17" s="498"/>
      <c r="F17" s="498"/>
      <c r="G17" s="498"/>
      <c r="H17" s="498"/>
      <c r="I17" s="498"/>
      <c r="J17" s="498"/>
      <c r="K17" s="499"/>
      <c r="L17" s="202"/>
      <c r="M17" s="538" t="s">
        <v>155</v>
      </c>
      <c r="N17" s="539"/>
      <c r="O17" s="539"/>
      <c r="P17" s="539"/>
      <c r="Q17" s="540"/>
      <c r="R17" s="535" t="s">
        <v>156</v>
      </c>
      <c r="S17" s="536"/>
      <c r="T17" s="536"/>
      <c r="U17" s="536"/>
      <c r="V17" s="537"/>
      <c r="W17" s="447" t="s">
        <v>157</v>
      </c>
      <c r="X17" s="448"/>
      <c r="Y17" s="448"/>
      <c r="Z17" s="448"/>
      <c r="AA17" s="448"/>
      <c r="AB17" s="438"/>
      <c r="AC17" s="482">
        <v>5287</v>
      </c>
      <c r="AD17" s="483"/>
      <c r="AE17" s="483"/>
      <c r="AF17" s="483"/>
      <c r="AG17" s="525"/>
      <c r="AH17" s="482">
        <v>5687</v>
      </c>
      <c r="AI17" s="483"/>
      <c r="AJ17" s="483"/>
      <c r="AK17" s="483"/>
      <c r="AL17" s="484"/>
      <c r="AM17" s="460"/>
      <c r="AN17" s="461"/>
      <c r="AO17" s="461"/>
      <c r="AP17" s="461"/>
      <c r="AQ17" s="461"/>
      <c r="AR17" s="461"/>
      <c r="AS17" s="461"/>
      <c r="AT17" s="462"/>
      <c r="AU17" s="463"/>
      <c r="AV17" s="464"/>
      <c r="AW17" s="464"/>
      <c r="AX17" s="464"/>
      <c r="AY17" s="465" t="s">
        <v>158</v>
      </c>
      <c r="AZ17" s="466"/>
      <c r="BA17" s="466"/>
      <c r="BB17" s="466"/>
      <c r="BC17" s="466"/>
      <c r="BD17" s="466"/>
      <c r="BE17" s="466"/>
      <c r="BF17" s="466"/>
      <c r="BG17" s="466"/>
      <c r="BH17" s="466"/>
      <c r="BI17" s="466"/>
      <c r="BJ17" s="466"/>
      <c r="BK17" s="466"/>
      <c r="BL17" s="466"/>
      <c r="BM17" s="467"/>
      <c r="BN17" s="431">
        <v>2381300</v>
      </c>
      <c r="BO17" s="432"/>
      <c r="BP17" s="432"/>
      <c r="BQ17" s="432"/>
      <c r="BR17" s="432"/>
      <c r="BS17" s="432"/>
      <c r="BT17" s="432"/>
      <c r="BU17" s="433"/>
      <c r="BV17" s="431">
        <v>2301118</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c r="A18" s="187"/>
      <c r="B18" s="545" t="s">
        <v>159</v>
      </c>
      <c r="C18" s="474"/>
      <c r="D18" s="474"/>
      <c r="E18" s="546"/>
      <c r="F18" s="546"/>
      <c r="G18" s="546"/>
      <c r="H18" s="546"/>
      <c r="I18" s="546"/>
      <c r="J18" s="546"/>
      <c r="K18" s="546"/>
      <c r="L18" s="547">
        <v>38.1</v>
      </c>
      <c r="M18" s="547"/>
      <c r="N18" s="547"/>
      <c r="O18" s="547"/>
      <c r="P18" s="547"/>
      <c r="Q18" s="547"/>
      <c r="R18" s="548"/>
      <c r="S18" s="548"/>
      <c r="T18" s="548"/>
      <c r="U18" s="548"/>
      <c r="V18" s="549"/>
      <c r="W18" s="449"/>
      <c r="X18" s="450"/>
      <c r="Y18" s="450"/>
      <c r="Z18" s="450"/>
      <c r="AA18" s="450"/>
      <c r="AB18" s="441"/>
      <c r="AC18" s="550">
        <v>68.8</v>
      </c>
      <c r="AD18" s="551"/>
      <c r="AE18" s="551"/>
      <c r="AF18" s="551"/>
      <c r="AG18" s="552"/>
      <c r="AH18" s="550">
        <v>69.7</v>
      </c>
      <c r="AI18" s="551"/>
      <c r="AJ18" s="551"/>
      <c r="AK18" s="551"/>
      <c r="AL18" s="553"/>
      <c r="AM18" s="460"/>
      <c r="AN18" s="461"/>
      <c r="AO18" s="461"/>
      <c r="AP18" s="461"/>
      <c r="AQ18" s="461"/>
      <c r="AR18" s="461"/>
      <c r="AS18" s="461"/>
      <c r="AT18" s="462"/>
      <c r="AU18" s="463"/>
      <c r="AV18" s="464"/>
      <c r="AW18" s="464"/>
      <c r="AX18" s="464"/>
      <c r="AY18" s="465" t="s">
        <v>160</v>
      </c>
      <c r="AZ18" s="466"/>
      <c r="BA18" s="466"/>
      <c r="BB18" s="466"/>
      <c r="BC18" s="466"/>
      <c r="BD18" s="466"/>
      <c r="BE18" s="466"/>
      <c r="BF18" s="466"/>
      <c r="BG18" s="466"/>
      <c r="BH18" s="466"/>
      <c r="BI18" s="466"/>
      <c r="BJ18" s="466"/>
      <c r="BK18" s="466"/>
      <c r="BL18" s="466"/>
      <c r="BM18" s="467"/>
      <c r="BN18" s="431">
        <v>4614459</v>
      </c>
      <c r="BO18" s="432"/>
      <c r="BP18" s="432"/>
      <c r="BQ18" s="432"/>
      <c r="BR18" s="432"/>
      <c r="BS18" s="432"/>
      <c r="BT18" s="432"/>
      <c r="BU18" s="433"/>
      <c r="BV18" s="431">
        <v>4746034</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c r="A19" s="187"/>
      <c r="B19" s="545" t="s">
        <v>161</v>
      </c>
      <c r="C19" s="474"/>
      <c r="D19" s="474"/>
      <c r="E19" s="546"/>
      <c r="F19" s="546"/>
      <c r="G19" s="546"/>
      <c r="H19" s="546"/>
      <c r="I19" s="546"/>
      <c r="J19" s="546"/>
      <c r="K19" s="546"/>
      <c r="L19" s="554">
        <v>439</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162</v>
      </c>
      <c r="AZ19" s="466"/>
      <c r="BA19" s="466"/>
      <c r="BB19" s="466"/>
      <c r="BC19" s="466"/>
      <c r="BD19" s="466"/>
      <c r="BE19" s="466"/>
      <c r="BF19" s="466"/>
      <c r="BG19" s="466"/>
      <c r="BH19" s="466"/>
      <c r="BI19" s="466"/>
      <c r="BJ19" s="466"/>
      <c r="BK19" s="466"/>
      <c r="BL19" s="466"/>
      <c r="BM19" s="467"/>
      <c r="BN19" s="431">
        <v>6382369</v>
      </c>
      <c r="BO19" s="432"/>
      <c r="BP19" s="432"/>
      <c r="BQ19" s="432"/>
      <c r="BR19" s="432"/>
      <c r="BS19" s="432"/>
      <c r="BT19" s="432"/>
      <c r="BU19" s="433"/>
      <c r="BV19" s="431">
        <v>5973758</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c r="A20" s="187"/>
      <c r="B20" s="545" t="s">
        <v>163</v>
      </c>
      <c r="C20" s="474"/>
      <c r="D20" s="474"/>
      <c r="E20" s="546"/>
      <c r="F20" s="546"/>
      <c r="G20" s="546"/>
      <c r="H20" s="546"/>
      <c r="I20" s="546"/>
      <c r="J20" s="546"/>
      <c r="K20" s="546"/>
      <c r="L20" s="554">
        <v>6509</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c r="A21" s="187"/>
      <c r="B21" s="565" t="s">
        <v>164</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c r="A22" s="187"/>
      <c r="B22" s="568" t="s">
        <v>165</v>
      </c>
      <c r="C22" s="569"/>
      <c r="D22" s="570"/>
      <c r="E22" s="443" t="s">
        <v>1</v>
      </c>
      <c r="F22" s="448"/>
      <c r="G22" s="448"/>
      <c r="H22" s="448"/>
      <c r="I22" s="448"/>
      <c r="J22" s="448"/>
      <c r="K22" s="438"/>
      <c r="L22" s="443" t="s">
        <v>166</v>
      </c>
      <c r="M22" s="448"/>
      <c r="N22" s="448"/>
      <c r="O22" s="448"/>
      <c r="P22" s="438"/>
      <c r="Q22" s="577" t="s">
        <v>167</v>
      </c>
      <c r="R22" s="578"/>
      <c r="S22" s="578"/>
      <c r="T22" s="578"/>
      <c r="U22" s="578"/>
      <c r="V22" s="579"/>
      <c r="W22" s="583" t="s">
        <v>168</v>
      </c>
      <c r="X22" s="569"/>
      <c r="Y22" s="570"/>
      <c r="Z22" s="443" t="s">
        <v>1</v>
      </c>
      <c r="AA22" s="448"/>
      <c r="AB22" s="448"/>
      <c r="AC22" s="448"/>
      <c r="AD22" s="448"/>
      <c r="AE22" s="448"/>
      <c r="AF22" s="448"/>
      <c r="AG22" s="438"/>
      <c r="AH22" s="596" t="s">
        <v>169</v>
      </c>
      <c r="AI22" s="448"/>
      <c r="AJ22" s="448"/>
      <c r="AK22" s="448"/>
      <c r="AL22" s="438"/>
      <c r="AM22" s="596" t="s">
        <v>170</v>
      </c>
      <c r="AN22" s="597"/>
      <c r="AO22" s="597"/>
      <c r="AP22" s="597"/>
      <c r="AQ22" s="597"/>
      <c r="AR22" s="598"/>
      <c r="AS22" s="577" t="s">
        <v>167</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171</v>
      </c>
      <c r="AZ23" s="392"/>
      <c r="BA23" s="392"/>
      <c r="BB23" s="392"/>
      <c r="BC23" s="392"/>
      <c r="BD23" s="392"/>
      <c r="BE23" s="392"/>
      <c r="BF23" s="392"/>
      <c r="BG23" s="392"/>
      <c r="BH23" s="392"/>
      <c r="BI23" s="392"/>
      <c r="BJ23" s="392"/>
      <c r="BK23" s="392"/>
      <c r="BL23" s="392"/>
      <c r="BM23" s="393"/>
      <c r="BN23" s="431">
        <v>6283975</v>
      </c>
      <c r="BO23" s="432"/>
      <c r="BP23" s="432"/>
      <c r="BQ23" s="432"/>
      <c r="BR23" s="432"/>
      <c r="BS23" s="432"/>
      <c r="BT23" s="432"/>
      <c r="BU23" s="433"/>
      <c r="BV23" s="431">
        <v>6294878</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c r="A24" s="187"/>
      <c r="B24" s="571"/>
      <c r="C24" s="572"/>
      <c r="D24" s="573"/>
      <c r="E24" s="481" t="s">
        <v>172</v>
      </c>
      <c r="F24" s="461"/>
      <c r="G24" s="461"/>
      <c r="H24" s="461"/>
      <c r="I24" s="461"/>
      <c r="J24" s="461"/>
      <c r="K24" s="462"/>
      <c r="L24" s="482">
        <v>1</v>
      </c>
      <c r="M24" s="483"/>
      <c r="N24" s="483"/>
      <c r="O24" s="483"/>
      <c r="P24" s="525"/>
      <c r="Q24" s="482">
        <v>5950</v>
      </c>
      <c r="R24" s="483"/>
      <c r="S24" s="483"/>
      <c r="T24" s="483"/>
      <c r="U24" s="483"/>
      <c r="V24" s="525"/>
      <c r="W24" s="584"/>
      <c r="X24" s="572"/>
      <c r="Y24" s="573"/>
      <c r="Z24" s="481" t="s">
        <v>173</v>
      </c>
      <c r="AA24" s="461"/>
      <c r="AB24" s="461"/>
      <c r="AC24" s="461"/>
      <c r="AD24" s="461"/>
      <c r="AE24" s="461"/>
      <c r="AF24" s="461"/>
      <c r="AG24" s="462"/>
      <c r="AH24" s="482">
        <v>153</v>
      </c>
      <c r="AI24" s="483"/>
      <c r="AJ24" s="483"/>
      <c r="AK24" s="483"/>
      <c r="AL24" s="525"/>
      <c r="AM24" s="482">
        <v>467415</v>
      </c>
      <c r="AN24" s="483"/>
      <c r="AO24" s="483"/>
      <c r="AP24" s="483"/>
      <c r="AQ24" s="483"/>
      <c r="AR24" s="525"/>
      <c r="AS24" s="482">
        <v>3055</v>
      </c>
      <c r="AT24" s="483"/>
      <c r="AU24" s="483"/>
      <c r="AV24" s="483"/>
      <c r="AW24" s="483"/>
      <c r="AX24" s="484"/>
      <c r="AY24" s="604" t="s">
        <v>174</v>
      </c>
      <c r="AZ24" s="605"/>
      <c r="BA24" s="605"/>
      <c r="BB24" s="605"/>
      <c r="BC24" s="605"/>
      <c r="BD24" s="605"/>
      <c r="BE24" s="605"/>
      <c r="BF24" s="605"/>
      <c r="BG24" s="605"/>
      <c r="BH24" s="605"/>
      <c r="BI24" s="605"/>
      <c r="BJ24" s="605"/>
      <c r="BK24" s="605"/>
      <c r="BL24" s="605"/>
      <c r="BM24" s="606"/>
      <c r="BN24" s="431">
        <v>5987819</v>
      </c>
      <c r="BO24" s="432"/>
      <c r="BP24" s="432"/>
      <c r="BQ24" s="432"/>
      <c r="BR24" s="432"/>
      <c r="BS24" s="432"/>
      <c r="BT24" s="432"/>
      <c r="BU24" s="433"/>
      <c r="BV24" s="431">
        <v>6084912</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c r="A25" s="187"/>
      <c r="B25" s="571"/>
      <c r="C25" s="572"/>
      <c r="D25" s="573"/>
      <c r="E25" s="481" t="s">
        <v>175</v>
      </c>
      <c r="F25" s="461"/>
      <c r="G25" s="461"/>
      <c r="H25" s="461"/>
      <c r="I25" s="461"/>
      <c r="J25" s="461"/>
      <c r="K25" s="462"/>
      <c r="L25" s="482">
        <v>1</v>
      </c>
      <c r="M25" s="483"/>
      <c r="N25" s="483"/>
      <c r="O25" s="483"/>
      <c r="P25" s="525"/>
      <c r="Q25" s="482">
        <v>5600</v>
      </c>
      <c r="R25" s="483"/>
      <c r="S25" s="483"/>
      <c r="T25" s="483"/>
      <c r="U25" s="483"/>
      <c r="V25" s="525"/>
      <c r="W25" s="584"/>
      <c r="X25" s="572"/>
      <c r="Y25" s="573"/>
      <c r="Z25" s="481" t="s">
        <v>176</v>
      </c>
      <c r="AA25" s="461"/>
      <c r="AB25" s="461"/>
      <c r="AC25" s="461"/>
      <c r="AD25" s="461"/>
      <c r="AE25" s="461"/>
      <c r="AF25" s="461"/>
      <c r="AG25" s="462"/>
      <c r="AH25" s="482" t="s">
        <v>139</v>
      </c>
      <c r="AI25" s="483"/>
      <c r="AJ25" s="483"/>
      <c r="AK25" s="483"/>
      <c r="AL25" s="525"/>
      <c r="AM25" s="482" t="s">
        <v>139</v>
      </c>
      <c r="AN25" s="483"/>
      <c r="AO25" s="483"/>
      <c r="AP25" s="483"/>
      <c r="AQ25" s="483"/>
      <c r="AR25" s="525"/>
      <c r="AS25" s="482" t="s">
        <v>139</v>
      </c>
      <c r="AT25" s="483"/>
      <c r="AU25" s="483"/>
      <c r="AV25" s="483"/>
      <c r="AW25" s="483"/>
      <c r="AX25" s="484"/>
      <c r="AY25" s="391" t="s">
        <v>177</v>
      </c>
      <c r="AZ25" s="392"/>
      <c r="BA25" s="392"/>
      <c r="BB25" s="392"/>
      <c r="BC25" s="392"/>
      <c r="BD25" s="392"/>
      <c r="BE25" s="392"/>
      <c r="BF25" s="392"/>
      <c r="BG25" s="392"/>
      <c r="BH25" s="392"/>
      <c r="BI25" s="392"/>
      <c r="BJ25" s="392"/>
      <c r="BK25" s="392"/>
      <c r="BL25" s="392"/>
      <c r="BM25" s="393"/>
      <c r="BN25" s="394">
        <v>137280</v>
      </c>
      <c r="BO25" s="395"/>
      <c r="BP25" s="395"/>
      <c r="BQ25" s="395"/>
      <c r="BR25" s="395"/>
      <c r="BS25" s="395"/>
      <c r="BT25" s="395"/>
      <c r="BU25" s="396"/>
      <c r="BV25" s="394" t="s">
        <v>139</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c r="A26" s="187"/>
      <c r="B26" s="571"/>
      <c r="C26" s="572"/>
      <c r="D26" s="573"/>
      <c r="E26" s="481" t="s">
        <v>178</v>
      </c>
      <c r="F26" s="461"/>
      <c r="G26" s="461"/>
      <c r="H26" s="461"/>
      <c r="I26" s="461"/>
      <c r="J26" s="461"/>
      <c r="K26" s="462"/>
      <c r="L26" s="482">
        <v>1</v>
      </c>
      <c r="M26" s="483"/>
      <c r="N26" s="483"/>
      <c r="O26" s="483"/>
      <c r="P26" s="525"/>
      <c r="Q26" s="482">
        <v>5445</v>
      </c>
      <c r="R26" s="483"/>
      <c r="S26" s="483"/>
      <c r="T26" s="483"/>
      <c r="U26" s="483"/>
      <c r="V26" s="525"/>
      <c r="W26" s="584"/>
      <c r="X26" s="572"/>
      <c r="Y26" s="573"/>
      <c r="Z26" s="481" t="s">
        <v>179</v>
      </c>
      <c r="AA26" s="594"/>
      <c r="AB26" s="594"/>
      <c r="AC26" s="594"/>
      <c r="AD26" s="594"/>
      <c r="AE26" s="594"/>
      <c r="AF26" s="594"/>
      <c r="AG26" s="595"/>
      <c r="AH26" s="482">
        <v>18</v>
      </c>
      <c r="AI26" s="483"/>
      <c r="AJ26" s="483"/>
      <c r="AK26" s="483"/>
      <c r="AL26" s="525"/>
      <c r="AM26" s="482">
        <v>44280</v>
      </c>
      <c r="AN26" s="483"/>
      <c r="AO26" s="483"/>
      <c r="AP26" s="483"/>
      <c r="AQ26" s="483"/>
      <c r="AR26" s="525"/>
      <c r="AS26" s="482">
        <v>2460</v>
      </c>
      <c r="AT26" s="483"/>
      <c r="AU26" s="483"/>
      <c r="AV26" s="483"/>
      <c r="AW26" s="483"/>
      <c r="AX26" s="484"/>
      <c r="AY26" s="434" t="s">
        <v>180</v>
      </c>
      <c r="AZ26" s="435"/>
      <c r="BA26" s="435"/>
      <c r="BB26" s="435"/>
      <c r="BC26" s="435"/>
      <c r="BD26" s="435"/>
      <c r="BE26" s="435"/>
      <c r="BF26" s="435"/>
      <c r="BG26" s="435"/>
      <c r="BH26" s="435"/>
      <c r="BI26" s="435"/>
      <c r="BJ26" s="435"/>
      <c r="BK26" s="435"/>
      <c r="BL26" s="435"/>
      <c r="BM26" s="436"/>
      <c r="BN26" s="431" t="s">
        <v>139</v>
      </c>
      <c r="BO26" s="432"/>
      <c r="BP26" s="432"/>
      <c r="BQ26" s="432"/>
      <c r="BR26" s="432"/>
      <c r="BS26" s="432"/>
      <c r="BT26" s="432"/>
      <c r="BU26" s="433"/>
      <c r="BV26" s="431" t="s">
        <v>139</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c r="A27" s="187"/>
      <c r="B27" s="571"/>
      <c r="C27" s="572"/>
      <c r="D27" s="573"/>
      <c r="E27" s="481" t="s">
        <v>181</v>
      </c>
      <c r="F27" s="461"/>
      <c r="G27" s="461"/>
      <c r="H27" s="461"/>
      <c r="I27" s="461"/>
      <c r="J27" s="461"/>
      <c r="K27" s="462"/>
      <c r="L27" s="482">
        <v>1</v>
      </c>
      <c r="M27" s="483"/>
      <c r="N27" s="483"/>
      <c r="O27" s="483"/>
      <c r="P27" s="525"/>
      <c r="Q27" s="482">
        <v>3300</v>
      </c>
      <c r="R27" s="483"/>
      <c r="S27" s="483"/>
      <c r="T27" s="483"/>
      <c r="U27" s="483"/>
      <c r="V27" s="525"/>
      <c r="W27" s="584"/>
      <c r="X27" s="572"/>
      <c r="Y27" s="573"/>
      <c r="Z27" s="481" t="s">
        <v>182</v>
      </c>
      <c r="AA27" s="461"/>
      <c r="AB27" s="461"/>
      <c r="AC27" s="461"/>
      <c r="AD27" s="461"/>
      <c r="AE27" s="461"/>
      <c r="AF27" s="461"/>
      <c r="AG27" s="462"/>
      <c r="AH27" s="482">
        <v>6</v>
      </c>
      <c r="AI27" s="483"/>
      <c r="AJ27" s="483"/>
      <c r="AK27" s="483"/>
      <c r="AL27" s="525"/>
      <c r="AM27" s="482">
        <v>17340</v>
      </c>
      <c r="AN27" s="483"/>
      <c r="AO27" s="483"/>
      <c r="AP27" s="483"/>
      <c r="AQ27" s="483"/>
      <c r="AR27" s="525"/>
      <c r="AS27" s="482">
        <v>2890</v>
      </c>
      <c r="AT27" s="483"/>
      <c r="AU27" s="483"/>
      <c r="AV27" s="483"/>
      <c r="AW27" s="483"/>
      <c r="AX27" s="484"/>
      <c r="AY27" s="526" t="s">
        <v>183</v>
      </c>
      <c r="AZ27" s="527"/>
      <c r="BA27" s="527"/>
      <c r="BB27" s="527"/>
      <c r="BC27" s="527"/>
      <c r="BD27" s="527"/>
      <c r="BE27" s="527"/>
      <c r="BF27" s="527"/>
      <c r="BG27" s="527"/>
      <c r="BH27" s="527"/>
      <c r="BI27" s="527"/>
      <c r="BJ27" s="527"/>
      <c r="BK27" s="527"/>
      <c r="BL27" s="527"/>
      <c r="BM27" s="528"/>
      <c r="BN27" s="607">
        <v>240000</v>
      </c>
      <c r="BO27" s="608"/>
      <c r="BP27" s="608"/>
      <c r="BQ27" s="608"/>
      <c r="BR27" s="608"/>
      <c r="BS27" s="608"/>
      <c r="BT27" s="608"/>
      <c r="BU27" s="609"/>
      <c r="BV27" s="607">
        <v>240000</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c r="A28" s="187"/>
      <c r="B28" s="571"/>
      <c r="C28" s="572"/>
      <c r="D28" s="573"/>
      <c r="E28" s="481" t="s">
        <v>184</v>
      </c>
      <c r="F28" s="461"/>
      <c r="G28" s="461"/>
      <c r="H28" s="461"/>
      <c r="I28" s="461"/>
      <c r="J28" s="461"/>
      <c r="K28" s="462"/>
      <c r="L28" s="482">
        <v>1</v>
      </c>
      <c r="M28" s="483"/>
      <c r="N28" s="483"/>
      <c r="O28" s="483"/>
      <c r="P28" s="525"/>
      <c r="Q28" s="482">
        <v>2800</v>
      </c>
      <c r="R28" s="483"/>
      <c r="S28" s="483"/>
      <c r="T28" s="483"/>
      <c r="U28" s="483"/>
      <c r="V28" s="525"/>
      <c r="W28" s="584"/>
      <c r="X28" s="572"/>
      <c r="Y28" s="573"/>
      <c r="Z28" s="481" t="s">
        <v>185</v>
      </c>
      <c r="AA28" s="461"/>
      <c r="AB28" s="461"/>
      <c r="AC28" s="461"/>
      <c r="AD28" s="461"/>
      <c r="AE28" s="461"/>
      <c r="AF28" s="461"/>
      <c r="AG28" s="462"/>
      <c r="AH28" s="482" t="s">
        <v>139</v>
      </c>
      <c r="AI28" s="483"/>
      <c r="AJ28" s="483"/>
      <c r="AK28" s="483"/>
      <c r="AL28" s="525"/>
      <c r="AM28" s="482" t="s">
        <v>139</v>
      </c>
      <c r="AN28" s="483"/>
      <c r="AO28" s="483"/>
      <c r="AP28" s="483"/>
      <c r="AQ28" s="483"/>
      <c r="AR28" s="525"/>
      <c r="AS28" s="482" t="s">
        <v>139</v>
      </c>
      <c r="AT28" s="483"/>
      <c r="AU28" s="483"/>
      <c r="AV28" s="483"/>
      <c r="AW28" s="483"/>
      <c r="AX28" s="484"/>
      <c r="AY28" s="610" t="s">
        <v>186</v>
      </c>
      <c r="AZ28" s="611"/>
      <c r="BA28" s="611"/>
      <c r="BB28" s="612"/>
      <c r="BC28" s="391" t="s">
        <v>48</v>
      </c>
      <c r="BD28" s="392"/>
      <c r="BE28" s="392"/>
      <c r="BF28" s="392"/>
      <c r="BG28" s="392"/>
      <c r="BH28" s="392"/>
      <c r="BI28" s="392"/>
      <c r="BJ28" s="392"/>
      <c r="BK28" s="392"/>
      <c r="BL28" s="392"/>
      <c r="BM28" s="393"/>
      <c r="BN28" s="394">
        <v>1416807</v>
      </c>
      <c r="BO28" s="395"/>
      <c r="BP28" s="395"/>
      <c r="BQ28" s="395"/>
      <c r="BR28" s="395"/>
      <c r="BS28" s="395"/>
      <c r="BT28" s="395"/>
      <c r="BU28" s="396"/>
      <c r="BV28" s="394">
        <v>1110772</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c r="A29" s="187"/>
      <c r="B29" s="571"/>
      <c r="C29" s="572"/>
      <c r="D29" s="573"/>
      <c r="E29" s="481" t="s">
        <v>187</v>
      </c>
      <c r="F29" s="461"/>
      <c r="G29" s="461"/>
      <c r="H29" s="461"/>
      <c r="I29" s="461"/>
      <c r="J29" s="461"/>
      <c r="K29" s="462"/>
      <c r="L29" s="482">
        <v>10</v>
      </c>
      <c r="M29" s="483"/>
      <c r="N29" s="483"/>
      <c r="O29" s="483"/>
      <c r="P29" s="525"/>
      <c r="Q29" s="482">
        <v>2500</v>
      </c>
      <c r="R29" s="483"/>
      <c r="S29" s="483"/>
      <c r="T29" s="483"/>
      <c r="U29" s="483"/>
      <c r="V29" s="525"/>
      <c r="W29" s="585"/>
      <c r="X29" s="586"/>
      <c r="Y29" s="587"/>
      <c r="Z29" s="481" t="s">
        <v>188</v>
      </c>
      <c r="AA29" s="461"/>
      <c r="AB29" s="461"/>
      <c r="AC29" s="461"/>
      <c r="AD29" s="461"/>
      <c r="AE29" s="461"/>
      <c r="AF29" s="461"/>
      <c r="AG29" s="462"/>
      <c r="AH29" s="482">
        <v>159</v>
      </c>
      <c r="AI29" s="483"/>
      <c r="AJ29" s="483"/>
      <c r="AK29" s="483"/>
      <c r="AL29" s="525"/>
      <c r="AM29" s="482">
        <v>484755</v>
      </c>
      <c r="AN29" s="483"/>
      <c r="AO29" s="483"/>
      <c r="AP29" s="483"/>
      <c r="AQ29" s="483"/>
      <c r="AR29" s="525"/>
      <c r="AS29" s="482">
        <v>3049</v>
      </c>
      <c r="AT29" s="483"/>
      <c r="AU29" s="483"/>
      <c r="AV29" s="483"/>
      <c r="AW29" s="483"/>
      <c r="AX29" s="484"/>
      <c r="AY29" s="613"/>
      <c r="AZ29" s="614"/>
      <c r="BA29" s="614"/>
      <c r="BB29" s="615"/>
      <c r="BC29" s="465" t="s">
        <v>189</v>
      </c>
      <c r="BD29" s="466"/>
      <c r="BE29" s="466"/>
      <c r="BF29" s="466"/>
      <c r="BG29" s="466"/>
      <c r="BH29" s="466"/>
      <c r="BI29" s="466"/>
      <c r="BJ29" s="466"/>
      <c r="BK29" s="466"/>
      <c r="BL29" s="466"/>
      <c r="BM29" s="467"/>
      <c r="BN29" s="431">
        <v>304938</v>
      </c>
      <c r="BO29" s="432"/>
      <c r="BP29" s="432"/>
      <c r="BQ29" s="432"/>
      <c r="BR29" s="432"/>
      <c r="BS29" s="432"/>
      <c r="BT29" s="432"/>
      <c r="BU29" s="433"/>
      <c r="BV29" s="431">
        <v>437541</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190</v>
      </c>
      <c r="X30" s="592"/>
      <c r="Y30" s="592"/>
      <c r="Z30" s="592"/>
      <c r="AA30" s="592"/>
      <c r="AB30" s="592"/>
      <c r="AC30" s="592"/>
      <c r="AD30" s="592"/>
      <c r="AE30" s="592"/>
      <c r="AF30" s="592"/>
      <c r="AG30" s="593"/>
      <c r="AH30" s="550">
        <v>96</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1404107</v>
      </c>
      <c r="BO30" s="608"/>
      <c r="BP30" s="608"/>
      <c r="BQ30" s="608"/>
      <c r="BR30" s="608"/>
      <c r="BS30" s="608"/>
      <c r="BT30" s="608"/>
      <c r="BU30" s="609"/>
      <c r="BV30" s="607">
        <v>1448909</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55" t="s">
        <v>197</v>
      </c>
      <c r="D33" s="455"/>
      <c r="E33" s="420" t="s">
        <v>198</v>
      </c>
      <c r="F33" s="420"/>
      <c r="G33" s="420"/>
      <c r="H33" s="420"/>
      <c r="I33" s="420"/>
      <c r="J33" s="420"/>
      <c r="K33" s="420"/>
      <c r="L33" s="420"/>
      <c r="M33" s="420"/>
      <c r="N33" s="420"/>
      <c r="O33" s="420"/>
      <c r="P33" s="420"/>
      <c r="Q33" s="420"/>
      <c r="R33" s="420"/>
      <c r="S33" s="420"/>
      <c r="T33" s="216"/>
      <c r="U33" s="455" t="s">
        <v>197</v>
      </c>
      <c r="V33" s="455"/>
      <c r="W33" s="420" t="s">
        <v>198</v>
      </c>
      <c r="X33" s="420"/>
      <c r="Y33" s="420"/>
      <c r="Z33" s="420"/>
      <c r="AA33" s="420"/>
      <c r="AB33" s="420"/>
      <c r="AC33" s="420"/>
      <c r="AD33" s="420"/>
      <c r="AE33" s="420"/>
      <c r="AF33" s="420"/>
      <c r="AG33" s="420"/>
      <c r="AH33" s="420"/>
      <c r="AI33" s="420"/>
      <c r="AJ33" s="420"/>
      <c r="AK33" s="420"/>
      <c r="AL33" s="216"/>
      <c r="AM33" s="455" t="s">
        <v>197</v>
      </c>
      <c r="AN33" s="455"/>
      <c r="AO33" s="420" t="s">
        <v>198</v>
      </c>
      <c r="AP33" s="420"/>
      <c r="AQ33" s="420"/>
      <c r="AR33" s="420"/>
      <c r="AS33" s="420"/>
      <c r="AT33" s="420"/>
      <c r="AU33" s="420"/>
      <c r="AV33" s="420"/>
      <c r="AW33" s="420"/>
      <c r="AX33" s="420"/>
      <c r="AY33" s="420"/>
      <c r="AZ33" s="420"/>
      <c r="BA33" s="420"/>
      <c r="BB33" s="420"/>
      <c r="BC33" s="420"/>
      <c r="BD33" s="217"/>
      <c r="BE33" s="420" t="s">
        <v>199</v>
      </c>
      <c r="BF33" s="420"/>
      <c r="BG33" s="420" t="s">
        <v>200</v>
      </c>
      <c r="BH33" s="420"/>
      <c r="BI33" s="420"/>
      <c r="BJ33" s="420"/>
      <c r="BK33" s="420"/>
      <c r="BL33" s="420"/>
      <c r="BM33" s="420"/>
      <c r="BN33" s="420"/>
      <c r="BO33" s="420"/>
      <c r="BP33" s="420"/>
      <c r="BQ33" s="420"/>
      <c r="BR33" s="420"/>
      <c r="BS33" s="420"/>
      <c r="BT33" s="420"/>
      <c r="BU33" s="420"/>
      <c r="BV33" s="217"/>
      <c r="BW33" s="455" t="s">
        <v>199</v>
      </c>
      <c r="BX33" s="455"/>
      <c r="BY33" s="420" t="s">
        <v>201</v>
      </c>
      <c r="BZ33" s="420"/>
      <c r="CA33" s="420"/>
      <c r="CB33" s="420"/>
      <c r="CC33" s="420"/>
      <c r="CD33" s="420"/>
      <c r="CE33" s="420"/>
      <c r="CF33" s="420"/>
      <c r="CG33" s="420"/>
      <c r="CH33" s="420"/>
      <c r="CI33" s="420"/>
      <c r="CJ33" s="420"/>
      <c r="CK33" s="420"/>
      <c r="CL33" s="420"/>
      <c r="CM33" s="420"/>
      <c r="CN33" s="216"/>
      <c r="CO33" s="455" t="s">
        <v>197</v>
      </c>
      <c r="CP33" s="455"/>
      <c r="CQ33" s="420" t="s">
        <v>202</v>
      </c>
      <c r="CR33" s="420"/>
      <c r="CS33" s="420"/>
      <c r="CT33" s="420"/>
      <c r="CU33" s="420"/>
      <c r="CV33" s="420"/>
      <c r="CW33" s="420"/>
      <c r="CX33" s="420"/>
      <c r="CY33" s="420"/>
      <c r="CZ33" s="420"/>
      <c r="DA33" s="420"/>
      <c r="DB33" s="420"/>
      <c r="DC33" s="420"/>
      <c r="DD33" s="420"/>
      <c r="DE33" s="420"/>
      <c r="DF33" s="216"/>
      <c r="DG33" s="619" t="s">
        <v>203</v>
      </c>
      <c r="DH33" s="619"/>
      <c r="DI33" s="218"/>
      <c r="DJ33" s="186"/>
      <c r="DK33" s="186"/>
      <c r="DL33" s="186"/>
      <c r="DM33" s="186"/>
      <c r="DN33" s="186"/>
      <c r="DO33" s="186"/>
    </row>
    <row r="34" spans="1:119" ht="32.25" customHeight="1">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5</v>
      </c>
      <c r="V34" s="620"/>
      <c r="W34" s="621" t="str">
        <f>IF('各会計、関係団体の財政状況及び健全化判断比率'!B28="","",'各会計、関係団体の財政状況及び健全化判断比率'!B28)</f>
        <v>国民健康保険事業特別会計</v>
      </c>
      <c r="X34" s="621"/>
      <c r="Y34" s="621"/>
      <c r="Z34" s="621"/>
      <c r="AA34" s="621"/>
      <c r="AB34" s="621"/>
      <c r="AC34" s="621"/>
      <c r="AD34" s="621"/>
      <c r="AE34" s="621"/>
      <c r="AF34" s="621"/>
      <c r="AG34" s="621"/>
      <c r="AH34" s="621"/>
      <c r="AI34" s="621"/>
      <c r="AJ34" s="621"/>
      <c r="AK34" s="621"/>
      <c r="AL34" s="214"/>
      <c r="AM34" s="620">
        <f>IF(AO34="","",MAX(C34:D43,U34:V43)+1)</f>
        <v>8</v>
      </c>
      <c r="AN34" s="620"/>
      <c r="AO34" s="621" t="str">
        <f>IF('各会計、関係団体の財政状況及び健全化判断比率'!B31="","",'各会計、関係団体の財政状況及び健全化判断比率'!B31)</f>
        <v>水道事業会計</v>
      </c>
      <c r="AP34" s="621"/>
      <c r="AQ34" s="621"/>
      <c r="AR34" s="621"/>
      <c r="AS34" s="621"/>
      <c r="AT34" s="621"/>
      <c r="AU34" s="621"/>
      <c r="AV34" s="621"/>
      <c r="AW34" s="621"/>
      <c r="AX34" s="621"/>
      <c r="AY34" s="621"/>
      <c r="AZ34" s="621"/>
      <c r="BA34" s="621"/>
      <c r="BB34" s="621"/>
      <c r="BC34" s="621"/>
      <c r="BD34" s="214"/>
      <c r="BE34" s="620" t="str">
        <f>IF(BG34="","",MAX(C34:D43,U34:V43,AM34:AN43)+1)</f>
        <v/>
      </c>
      <c r="BF34" s="620"/>
      <c r="BG34" s="621"/>
      <c r="BH34" s="621"/>
      <c r="BI34" s="621"/>
      <c r="BJ34" s="621"/>
      <c r="BK34" s="621"/>
      <c r="BL34" s="621"/>
      <c r="BM34" s="621"/>
      <c r="BN34" s="621"/>
      <c r="BO34" s="621"/>
      <c r="BP34" s="621"/>
      <c r="BQ34" s="621"/>
      <c r="BR34" s="621"/>
      <c r="BS34" s="621"/>
      <c r="BT34" s="621"/>
      <c r="BU34" s="621"/>
      <c r="BV34" s="214"/>
      <c r="BW34" s="620">
        <f>IF(BY34="","",MAX(C34:D43,U34:V43,AM34:AN43,BE34:BF43)+1)</f>
        <v>10</v>
      </c>
      <c r="BX34" s="620"/>
      <c r="BY34" s="621" t="str">
        <f>IF('各会計、関係団体の財政状況及び健全化判断比率'!B68="","",'各会計、関係団体の財政状況及び健全化判断比率'!B68)</f>
        <v>奈良県広域消防組合</v>
      </c>
      <c r="BZ34" s="621"/>
      <c r="CA34" s="621"/>
      <c r="CB34" s="621"/>
      <c r="CC34" s="621"/>
      <c r="CD34" s="621"/>
      <c r="CE34" s="621"/>
      <c r="CF34" s="621"/>
      <c r="CG34" s="621"/>
      <c r="CH34" s="621"/>
      <c r="CI34" s="621"/>
      <c r="CJ34" s="621"/>
      <c r="CK34" s="621"/>
      <c r="CL34" s="621"/>
      <c r="CM34" s="621"/>
      <c r="CN34" s="214"/>
      <c r="CO34" s="620">
        <f>IF(CQ34="","",MAX(C34:D43,U34:V43,AM34:AN43,BE34:BF43,BW34:BX43)+1)</f>
        <v>17</v>
      </c>
      <c r="CP34" s="620"/>
      <c r="CQ34" s="621" t="str">
        <f>IF('各会計、関係団体の財政状況及び健全化判断比率'!BS7="","",'各会計、関係団体の財政状況及び健全化判断比率'!BS7)</f>
        <v>大淀町土地開発公社</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c r="A35" s="187"/>
      <c r="B35" s="213"/>
      <c r="C35" s="620">
        <f>IF(E35="","",C34+1)</f>
        <v>2</v>
      </c>
      <c r="D35" s="620"/>
      <c r="E35" s="621" t="str">
        <f>IF('各会計、関係団体の財政状況及び健全化判断比率'!B8="","",'各会計、関係団体の財政状況及び健全化判断比率'!B8)</f>
        <v>住宅改修資金等貸付金特別会計</v>
      </c>
      <c r="F35" s="621"/>
      <c r="G35" s="621"/>
      <c r="H35" s="621"/>
      <c r="I35" s="621"/>
      <c r="J35" s="621"/>
      <c r="K35" s="621"/>
      <c r="L35" s="621"/>
      <c r="M35" s="621"/>
      <c r="N35" s="621"/>
      <c r="O35" s="621"/>
      <c r="P35" s="621"/>
      <c r="Q35" s="621"/>
      <c r="R35" s="621"/>
      <c r="S35" s="621"/>
      <c r="T35" s="214"/>
      <c r="U35" s="620">
        <f>IF(W35="","",U34+1)</f>
        <v>6</v>
      </c>
      <c r="V35" s="620"/>
      <c r="W35" s="621" t="str">
        <f>IF('各会計、関係団体の財政状況及び健全化判断比率'!B29="","",'各会計、関係団体の財政状況及び健全化判断比率'!B29)</f>
        <v>介護保険事業特別会計</v>
      </c>
      <c r="X35" s="621"/>
      <c r="Y35" s="621"/>
      <c r="Z35" s="621"/>
      <c r="AA35" s="621"/>
      <c r="AB35" s="621"/>
      <c r="AC35" s="621"/>
      <c r="AD35" s="621"/>
      <c r="AE35" s="621"/>
      <c r="AF35" s="621"/>
      <c r="AG35" s="621"/>
      <c r="AH35" s="621"/>
      <c r="AI35" s="621"/>
      <c r="AJ35" s="621"/>
      <c r="AK35" s="621"/>
      <c r="AL35" s="214"/>
      <c r="AM35" s="620">
        <f t="shared" ref="AM35:AM43" si="0">IF(AO35="","",AM34+1)</f>
        <v>9</v>
      </c>
      <c r="AN35" s="620"/>
      <c r="AO35" s="621" t="str">
        <f>IF('各会計、関係団体の財政状況及び健全化判断比率'!B32="","",'各会計、関係団体の財政状況及び健全化判断比率'!B32)</f>
        <v>下水道事業会計</v>
      </c>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11</v>
      </c>
      <c r="BX35" s="620"/>
      <c r="BY35" s="621" t="str">
        <f>IF('各会計、関係団体の財政状況及び健全化判断比率'!B69="","",'各会計、関係団体の財政状況及び健全化判断比率'!B69)</f>
        <v>南和広域衛生組合</v>
      </c>
      <c r="BZ35" s="621"/>
      <c r="CA35" s="621"/>
      <c r="CB35" s="621"/>
      <c r="CC35" s="621"/>
      <c r="CD35" s="621"/>
      <c r="CE35" s="621"/>
      <c r="CF35" s="621"/>
      <c r="CG35" s="621"/>
      <c r="CH35" s="621"/>
      <c r="CI35" s="621"/>
      <c r="CJ35" s="621"/>
      <c r="CK35" s="621"/>
      <c r="CL35" s="621"/>
      <c r="CM35" s="621"/>
      <c r="CN35" s="214"/>
      <c r="CO35" s="620">
        <f t="shared" ref="CO35:CO43" si="3">IF(CQ35="","",CO34+1)</f>
        <v>18</v>
      </c>
      <c r="CP35" s="620"/>
      <c r="CQ35" s="621" t="str">
        <f>IF('各会計、関係団体の財政状況及び健全化判断比率'!BS8="","",'各会計、関係団体の財政状況及び健全化判断比率'!BS8)</f>
        <v>吉野路大淀振興センター</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c r="A36" s="187"/>
      <c r="B36" s="213"/>
      <c r="C36" s="620">
        <f>IF(E36="","",C35+1)</f>
        <v>3</v>
      </c>
      <c r="D36" s="620"/>
      <c r="E36" s="621" t="str">
        <f>IF('各会計、関係団体の財政状況及び健全化判断比率'!B9="","",'各会計、関係団体の財政状況及び健全化判断比率'!B9)</f>
        <v>公園墓地維持管理特別会計</v>
      </c>
      <c r="F36" s="621"/>
      <c r="G36" s="621"/>
      <c r="H36" s="621"/>
      <c r="I36" s="621"/>
      <c r="J36" s="621"/>
      <c r="K36" s="621"/>
      <c r="L36" s="621"/>
      <c r="M36" s="621"/>
      <c r="N36" s="621"/>
      <c r="O36" s="621"/>
      <c r="P36" s="621"/>
      <c r="Q36" s="621"/>
      <c r="R36" s="621"/>
      <c r="S36" s="621"/>
      <c r="T36" s="214"/>
      <c r="U36" s="620">
        <f t="shared" ref="U36:U43" si="4">IF(W36="","",U35+1)</f>
        <v>7</v>
      </c>
      <c r="V36" s="620"/>
      <c r="W36" s="621" t="str">
        <f>IF('各会計、関係団体の財政状況及び健全化判断比率'!B30="","",'各会計、関係団体の財政状況及び健全化判断比率'!B30)</f>
        <v>後期高齢者医療特別会計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12</v>
      </c>
      <c r="BX36" s="620"/>
      <c r="BY36" s="621" t="str">
        <f>IF('各会計、関係団体の財政状況及び健全化判断比率'!B70="","",'各会計、関係団体の財政状況及び健全化判断比率'!B70)</f>
        <v>奈良県市町村総合事務組合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c r="A37" s="187"/>
      <c r="B37" s="213"/>
      <c r="C37" s="620">
        <f>IF(E37="","",C36+1)</f>
        <v>4</v>
      </c>
      <c r="D37" s="620"/>
      <c r="E37" s="621" t="str">
        <f>IF('各会計、関係団体の財政状況及び健全化判断比率'!B10="","",'各会計、関係団体の財政状況及び健全化判断比率'!B10)</f>
        <v>病院事業清算特別会計</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13</v>
      </c>
      <c r="BX37" s="620"/>
      <c r="BY37" s="621" t="str">
        <f>IF('各会計、関係団体の財政状況及び健全化判断比率'!B71="","",'各会計、関係団体の財政状況及び健全化判断比率'!B71)</f>
        <v>奈良県後期高齢者医療広域連合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14</v>
      </c>
      <c r="BX38" s="620"/>
      <c r="BY38" s="621" t="str">
        <f>IF('各会計、関係団体の財政状況及び健全化判断比率'!B72="","",'各会計、関係団体の財政状況及び健全化判断比率'!B72)</f>
        <v>奈良県広域水質検査センター組合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15</v>
      </c>
      <c r="BX39" s="620"/>
      <c r="BY39" s="621" t="str">
        <f>IF('各会計、関係団体の財政状況及び健全化判断比率'!B73="","",'各会計、関係団体の財政状況及び健全化判断比率'!B73)</f>
        <v>南和広域医療企業団</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16</v>
      </c>
      <c r="BX40" s="620"/>
      <c r="BY40" s="621" t="str">
        <f>IF('各会計、関係団体の財政状況及び健全化判断比率'!B74="","",'各会計、関係団体の財政状況及び健全化判断比率'!B74)</f>
        <v>さくら広域環境衛生組合</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208</v>
      </c>
    </row>
    <row r="50" spans="5:5">
      <c r="E50" s="188" t="s">
        <v>209</v>
      </c>
    </row>
    <row r="51" spans="5:5">
      <c r="E51" s="188" t="s">
        <v>210</v>
      </c>
    </row>
    <row r="52" spans="5:5">
      <c r="E52" s="188" t="s">
        <v>211</v>
      </c>
    </row>
    <row r="53" spans="5:5"/>
    <row r="54" spans="5:5"/>
    <row r="55" spans="5:5"/>
    <row r="56" spans="5:5"/>
  </sheetData>
  <sheetProtection algorithmName="SHA-512" hashValue="aJtFm30U1OnQDKSiEHuVEHzJhnxlo+Hc+kwcxGmtGXUUG8dhHxnGp2V9bn6XB85gqO3MT+4LB2QVPfYFxGCJSA==" saltValue="gbG5srRyjZ6rQkQrmzF7V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c r="A34" s="22"/>
      <c r="B34" s="31"/>
      <c r="C34" s="1212" t="s">
        <v>563</v>
      </c>
      <c r="D34" s="1212"/>
      <c r="E34" s="1213"/>
      <c r="F34" s="32">
        <v>24.18</v>
      </c>
      <c r="G34" s="33">
        <v>23.14</v>
      </c>
      <c r="H34" s="33">
        <v>23.82</v>
      </c>
      <c r="I34" s="33">
        <v>24.47</v>
      </c>
      <c r="J34" s="34">
        <v>24.81</v>
      </c>
      <c r="K34" s="22"/>
      <c r="L34" s="22"/>
      <c r="M34" s="22"/>
      <c r="N34" s="22"/>
      <c r="O34" s="22"/>
      <c r="P34" s="22"/>
    </row>
    <row r="35" spans="1:16" ht="39" customHeight="1">
      <c r="A35" s="22"/>
      <c r="B35" s="35"/>
      <c r="C35" s="1206" t="s">
        <v>564</v>
      </c>
      <c r="D35" s="1207"/>
      <c r="E35" s="1208"/>
      <c r="F35" s="36">
        <v>3</v>
      </c>
      <c r="G35" s="37">
        <v>3.07</v>
      </c>
      <c r="H35" s="37">
        <v>2.96</v>
      </c>
      <c r="I35" s="37">
        <v>3.09</v>
      </c>
      <c r="J35" s="38">
        <v>2.84</v>
      </c>
      <c r="K35" s="22"/>
      <c r="L35" s="22"/>
      <c r="M35" s="22"/>
      <c r="N35" s="22"/>
      <c r="O35" s="22"/>
      <c r="P35" s="22"/>
    </row>
    <row r="36" spans="1:16" ht="39" customHeight="1">
      <c r="A36" s="22"/>
      <c r="B36" s="35"/>
      <c r="C36" s="1206" t="s">
        <v>565</v>
      </c>
      <c r="D36" s="1207"/>
      <c r="E36" s="1208"/>
      <c r="F36" s="36">
        <v>1.25</v>
      </c>
      <c r="G36" s="37">
        <v>1</v>
      </c>
      <c r="H36" s="37">
        <v>0.98</v>
      </c>
      <c r="I36" s="37">
        <v>1.02</v>
      </c>
      <c r="J36" s="38">
        <v>0.92</v>
      </c>
      <c r="K36" s="22"/>
      <c r="L36" s="22"/>
      <c r="M36" s="22"/>
      <c r="N36" s="22"/>
      <c r="O36" s="22"/>
      <c r="P36" s="22"/>
    </row>
    <row r="37" spans="1:16" ht="39" customHeight="1">
      <c r="A37" s="22"/>
      <c r="B37" s="35"/>
      <c r="C37" s="1206" t="s">
        <v>566</v>
      </c>
      <c r="D37" s="1207"/>
      <c r="E37" s="1208"/>
      <c r="F37" s="36">
        <v>0.87</v>
      </c>
      <c r="G37" s="37">
        <v>2.46</v>
      </c>
      <c r="H37" s="37">
        <v>0.13</v>
      </c>
      <c r="I37" s="37">
        <v>1.51</v>
      </c>
      <c r="J37" s="38">
        <v>0.91</v>
      </c>
      <c r="K37" s="22"/>
      <c r="L37" s="22"/>
      <c r="M37" s="22"/>
      <c r="N37" s="22"/>
      <c r="O37" s="22"/>
      <c r="P37" s="22"/>
    </row>
    <row r="38" spans="1:16" ht="39" customHeight="1">
      <c r="A38" s="22"/>
      <c r="B38" s="35"/>
      <c r="C38" s="1206" t="s">
        <v>567</v>
      </c>
      <c r="D38" s="1207"/>
      <c r="E38" s="1208"/>
      <c r="F38" s="36">
        <v>1.33</v>
      </c>
      <c r="G38" s="37">
        <v>0.9</v>
      </c>
      <c r="H38" s="37">
        <v>0.69</v>
      </c>
      <c r="I38" s="37">
        <v>1.1299999999999999</v>
      </c>
      <c r="J38" s="38">
        <v>0.87</v>
      </c>
      <c r="K38" s="22"/>
      <c r="L38" s="22"/>
      <c r="M38" s="22"/>
      <c r="N38" s="22"/>
      <c r="O38" s="22"/>
      <c r="P38" s="22"/>
    </row>
    <row r="39" spans="1:16" ht="39" customHeight="1">
      <c r="A39" s="22"/>
      <c r="B39" s="35"/>
      <c r="C39" s="1206" t="s">
        <v>568</v>
      </c>
      <c r="D39" s="1207"/>
      <c r="E39" s="1208"/>
      <c r="F39" s="36">
        <v>0.02</v>
      </c>
      <c r="G39" s="37">
        <v>0.04</v>
      </c>
      <c r="H39" s="37">
        <v>0.08</v>
      </c>
      <c r="I39" s="37">
        <v>0.1</v>
      </c>
      <c r="J39" s="38">
        <v>0.31</v>
      </c>
      <c r="K39" s="22"/>
      <c r="L39" s="22"/>
      <c r="M39" s="22"/>
      <c r="N39" s="22"/>
      <c r="O39" s="22"/>
      <c r="P39" s="22"/>
    </row>
    <row r="40" spans="1:16" ht="39" customHeight="1">
      <c r="A40" s="22"/>
      <c r="B40" s="35"/>
      <c r="C40" s="1206" t="s">
        <v>569</v>
      </c>
      <c r="D40" s="1207"/>
      <c r="E40" s="1208"/>
      <c r="F40" s="36">
        <v>0</v>
      </c>
      <c r="G40" s="37">
        <v>0</v>
      </c>
      <c r="H40" s="37">
        <v>0</v>
      </c>
      <c r="I40" s="37">
        <v>0</v>
      </c>
      <c r="J40" s="38">
        <v>0.01</v>
      </c>
      <c r="K40" s="22"/>
      <c r="L40" s="22"/>
      <c r="M40" s="22"/>
      <c r="N40" s="22"/>
      <c r="O40" s="22"/>
      <c r="P40" s="22"/>
    </row>
    <row r="41" spans="1:16" ht="39" customHeight="1">
      <c r="A41" s="22"/>
      <c r="B41" s="35"/>
      <c r="C41" s="1206" t="s">
        <v>570</v>
      </c>
      <c r="D41" s="1207"/>
      <c r="E41" s="1208"/>
      <c r="F41" s="36">
        <v>0</v>
      </c>
      <c r="G41" s="37">
        <v>0.01</v>
      </c>
      <c r="H41" s="37">
        <v>0.03</v>
      </c>
      <c r="I41" s="37">
        <v>0</v>
      </c>
      <c r="J41" s="38">
        <v>0</v>
      </c>
      <c r="K41" s="22"/>
      <c r="L41" s="22"/>
      <c r="M41" s="22"/>
      <c r="N41" s="22"/>
      <c r="O41" s="22"/>
      <c r="P41" s="22"/>
    </row>
    <row r="42" spans="1:16" ht="39" customHeight="1">
      <c r="A42" s="22"/>
      <c r="B42" s="39"/>
      <c r="C42" s="1206" t="s">
        <v>571</v>
      </c>
      <c r="D42" s="1207"/>
      <c r="E42" s="1208"/>
      <c r="F42" s="36" t="s">
        <v>512</v>
      </c>
      <c r="G42" s="37" t="s">
        <v>512</v>
      </c>
      <c r="H42" s="37" t="s">
        <v>512</v>
      </c>
      <c r="I42" s="37" t="s">
        <v>512</v>
      </c>
      <c r="J42" s="38" t="s">
        <v>512</v>
      </c>
      <c r="K42" s="22"/>
      <c r="L42" s="22"/>
      <c r="M42" s="22"/>
      <c r="N42" s="22"/>
      <c r="O42" s="22"/>
      <c r="P42" s="22"/>
    </row>
    <row r="43" spans="1:16" ht="39" customHeight="1" thickBot="1">
      <c r="A43" s="22"/>
      <c r="B43" s="40"/>
      <c r="C43" s="1209" t="s">
        <v>572</v>
      </c>
      <c r="D43" s="1210"/>
      <c r="E43" s="1211"/>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C+Zz5yR2aGimwktQfwdumzyfKup4ePrx+ZQvskUn111b1r3Vi2fMJX2v2zqRvKFqUbSpb5Fncfh4pJX6Kk4/Pw==" saltValue="lbbGtumvTFo/G0BWvN+S4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c r="A45" s="48"/>
      <c r="B45" s="1214" t="s">
        <v>11</v>
      </c>
      <c r="C45" s="1215"/>
      <c r="D45" s="58"/>
      <c r="E45" s="1220" t="s">
        <v>12</v>
      </c>
      <c r="F45" s="1220"/>
      <c r="G45" s="1220"/>
      <c r="H45" s="1220"/>
      <c r="I45" s="1220"/>
      <c r="J45" s="1221"/>
      <c r="K45" s="59">
        <v>722</v>
      </c>
      <c r="L45" s="60">
        <v>691</v>
      </c>
      <c r="M45" s="60">
        <v>682</v>
      </c>
      <c r="N45" s="60">
        <v>676</v>
      </c>
      <c r="O45" s="61">
        <v>641</v>
      </c>
      <c r="P45" s="48"/>
      <c r="Q45" s="48"/>
      <c r="R45" s="48"/>
      <c r="S45" s="48"/>
      <c r="T45" s="48"/>
      <c r="U45" s="48"/>
    </row>
    <row r="46" spans="1:21" ht="30.75" customHeight="1">
      <c r="A46" s="48"/>
      <c r="B46" s="1216"/>
      <c r="C46" s="1217"/>
      <c r="D46" s="62"/>
      <c r="E46" s="1222" t="s">
        <v>13</v>
      </c>
      <c r="F46" s="1222"/>
      <c r="G46" s="1222"/>
      <c r="H46" s="1222"/>
      <c r="I46" s="1222"/>
      <c r="J46" s="1223"/>
      <c r="K46" s="63" t="s">
        <v>512</v>
      </c>
      <c r="L46" s="64" t="s">
        <v>512</v>
      </c>
      <c r="M46" s="64" t="s">
        <v>512</v>
      </c>
      <c r="N46" s="64" t="s">
        <v>512</v>
      </c>
      <c r="O46" s="65" t="s">
        <v>512</v>
      </c>
      <c r="P46" s="48"/>
      <c r="Q46" s="48"/>
      <c r="R46" s="48"/>
      <c r="S46" s="48"/>
      <c r="T46" s="48"/>
      <c r="U46" s="48"/>
    </row>
    <row r="47" spans="1:21" ht="30.75" customHeight="1">
      <c r="A47" s="48"/>
      <c r="B47" s="1216"/>
      <c r="C47" s="1217"/>
      <c r="D47" s="62"/>
      <c r="E47" s="1222" t="s">
        <v>14</v>
      </c>
      <c r="F47" s="1222"/>
      <c r="G47" s="1222"/>
      <c r="H47" s="1222"/>
      <c r="I47" s="1222"/>
      <c r="J47" s="1223"/>
      <c r="K47" s="63" t="s">
        <v>512</v>
      </c>
      <c r="L47" s="64" t="s">
        <v>512</v>
      </c>
      <c r="M47" s="64" t="s">
        <v>512</v>
      </c>
      <c r="N47" s="64" t="s">
        <v>512</v>
      </c>
      <c r="O47" s="65" t="s">
        <v>512</v>
      </c>
      <c r="P47" s="48"/>
      <c r="Q47" s="48"/>
      <c r="R47" s="48"/>
      <c r="S47" s="48"/>
      <c r="T47" s="48"/>
      <c r="U47" s="48"/>
    </row>
    <row r="48" spans="1:21" ht="30.75" customHeight="1">
      <c r="A48" s="48"/>
      <c r="B48" s="1216"/>
      <c r="C48" s="1217"/>
      <c r="D48" s="62"/>
      <c r="E48" s="1222" t="s">
        <v>15</v>
      </c>
      <c r="F48" s="1222"/>
      <c r="G48" s="1222"/>
      <c r="H48" s="1222"/>
      <c r="I48" s="1222"/>
      <c r="J48" s="1223"/>
      <c r="K48" s="63">
        <v>220</v>
      </c>
      <c r="L48" s="64">
        <v>225</v>
      </c>
      <c r="M48" s="64">
        <v>225</v>
      </c>
      <c r="N48" s="64">
        <v>231</v>
      </c>
      <c r="O48" s="65">
        <v>216</v>
      </c>
      <c r="P48" s="48"/>
      <c r="Q48" s="48"/>
      <c r="R48" s="48"/>
      <c r="S48" s="48"/>
      <c r="T48" s="48"/>
      <c r="U48" s="48"/>
    </row>
    <row r="49" spans="1:21" ht="30.75" customHeight="1">
      <c r="A49" s="48"/>
      <c r="B49" s="1216"/>
      <c r="C49" s="1217"/>
      <c r="D49" s="62"/>
      <c r="E49" s="1222" t="s">
        <v>16</v>
      </c>
      <c r="F49" s="1222"/>
      <c r="G49" s="1222"/>
      <c r="H49" s="1222"/>
      <c r="I49" s="1222"/>
      <c r="J49" s="1223"/>
      <c r="K49" s="63">
        <v>84</v>
      </c>
      <c r="L49" s="64">
        <v>162</v>
      </c>
      <c r="M49" s="64">
        <v>278</v>
      </c>
      <c r="N49" s="64">
        <v>232</v>
      </c>
      <c r="O49" s="65">
        <v>250</v>
      </c>
      <c r="P49" s="48"/>
      <c r="Q49" s="48"/>
      <c r="R49" s="48"/>
      <c r="S49" s="48"/>
      <c r="T49" s="48"/>
      <c r="U49" s="48"/>
    </row>
    <row r="50" spans="1:21" ht="30.75" customHeight="1">
      <c r="A50" s="48"/>
      <c r="B50" s="1216"/>
      <c r="C50" s="1217"/>
      <c r="D50" s="62"/>
      <c r="E50" s="1222" t="s">
        <v>17</v>
      </c>
      <c r="F50" s="1222"/>
      <c r="G50" s="1222"/>
      <c r="H50" s="1222"/>
      <c r="I50" s="1222"/>
      <c r="J50" s="1223"/>
      <c r="K50" s="63" t="s">
        <v>512</v>
      </c>
      <c r="L50" s="64" t="s">
        <v>512</v>
      </c>
      <c r="M50" s="64" t="s">
        <v>512</v>
      </c>
      <c r="N50" s="64" t="s">
        <v>512</v>
      </c>
      <c r="O50" s="65" t="s">
        <v>512</v>
      </c>
      <c r="P50" s="48"/>
      <c r="Q50" s="48"/>
      <c r="R50" s="48"/>
      <c r="S50" s="48"/>
      <c r="T50" s="48"/>
      <c r="U50" s="48"/>
    </row>
    <row r="51" spans="1:21" ht="30.75" customHeight="1">
      <c r="A51" s="48"/>
      <c r="B51" s="1218"/>
      <c r="C51" s="1219"/>
      <c r="D51" s="66"/>
      <c r="E51" s="1222" t="s">
        <v>18</v>
      </c>
      <c r="F51" s="1222"/>
      <c r="G51" s="1222"/>
      <c r="H51" s="1222"/>
      <c r="I51" s="1222"/>
      <c r="J51" s="1223"/>
      <c r="K51" s="63" t="s">
        <v>512</v>
      </c>
      <c r="L51" s="64" t="s">
        <v>512</v>
      </c>
      <c r="M51" s="64" t="s">
        <v>512</v>
      </c>
      <c r="N51" s="64" t="s">
        <v>512</v>
      </c>
      <c r="O51" s="65" t="s">
        <v>512</v>
      </c>
      <c r="P51" s="48"/>
      <c r="Q51" s="48"/>
      <c r="R51" s="48"/>
      <c r="S51" s="48"/>
      <c r="T51" s="48"/>
      <c r="U51" s="48"/>
    </row>
    <row r="52" spans="1:21" ht="30.75" customHeight="1">
      <c r="A52" s="48"/>
      <c r="B52" s="1224" t="s">
        <v>19</v>
      </c>
      <c r="C52" s="1225"/>
      <c r="D52" s="66"/>
      <c r="E52" s="1222" t="s">
        <v>20</v>
      </c>
      <c r="F52" s="1222"/>
      <c r="G52" s="1222"/>
      <c r="H52" s="1222"/>
      <c r="I52" s="1222"/>
      <c r="J52" s="1223"/>
      <c r="K52" s="63">
        <v>697</v>
      </c>
      <c r="L52" s="64">
        <v>723</v>
      </c>
      <c r="M52" s="64">
        <v>758</v>
      </c>
      <c r="N52" s="64">
        <v>755</v>
      </c>
      <c r="O52" s="65">
        <v>760</v>
      </c>
      <c r="P52" s="48"/>
      <c r="Q52" s="48"/>
      <c r="R52" s="48"/>
      <c r="S52" s="48"/>
      <c r="T52" s="48"/>
      <c r="U52" s="48"/>
    </row>
    <row r="53" spans="1:21" ht="30.75" customHeight="1" thickBot="1">
      <c r="A53" s="48"/>
      <c r="B53" s="1226" t="s">
        <v>21</v>
      </c>
      <c r="C53" s="1227"/>
      <c r="D53" s="67"/>
      <c r="E53" s="1228" t="s">
        <v>22</v>
      </c>
      <c r="F53" s="1228"/>
      <c r="G53" s="1228"/>
      <c r="H53" s="1228"/>
      <c r="I53" s="1228"/>
      <c r="J53" s="1229"/>
      <c r="K53" s="68">
        <v>329</v>
      </c>
      <c r="L53" s="69">
        <v>355</v>
      </c>
      <c r="M53" s="69">
        <v>427</v>
      </c>
      <c r="N53" s="69">
        <v>384</v>
      </c>
      <c r="O53" s="70">
        <v>347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c r="B57" s="1230" t="s">
        <v>25</v>
      </c>
      <c r="C57" s="1231"/>
      <c r="D57" s="1234" t="s">
        <v>26</v>
      </c>
      <c r="E57" s="1235"/>
      <c r="F57" s="1235"/>
      <c r="G57" s="1235"/>
      <c r="H57" s="1235"/>
      <c r="I57" s="1235"/>
      <c r="J57" s="1236"/>
      <c r="K57" s="83"/>
      <c r="L57" s="84"/>
      <c r="M57" s="84"/>
      <c r="N57" s="84"/>
      <c r="O57" s="85"/>
    </row>
    <row r="58" spans="1:21" ht="31.5" customHeight="1" thickBot="1">
      <c r="B58" s="1232"/>
      <c r="C58" s="1233"/>
      <c r="D58" s="1237" t="s">
        <v>27</v>
      </c>
      <c r="E58" s="1238"/>
      <c r="F58" s="1238"/>
      <c r="G58" s="1238"/>
      <c r="H58" s="1238"/>
      <c r="I58" s="1238"/>
      <c r="J58" s="123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2vOjw/nAOBh/EzkCMXyMcYDoBZLM4c1T+vVbjslJ/5VLlPXkIlN7ohGIaVSbgrRXnfvAJ/xUZtM9oF0HzdBBg==" saltValue="pGL6EugRrMDspE5Jz0vHA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554</v>
      </c>
      <c r="J40" s="100" t="s">
        <v>555</v>
      </c>
      <c r="K40" s="100" t="s">
        <v>556</v>
      </c>
      <c r="L40" s="100" t="s">
        <v>557</v>
      </c>
      <c r="M40" s="101" t="s">
        <v>558</v>
      </c>
    </row>
    <row r="41" spans="2:13" ht="27.75" customHeight="1">
      <c r="B41" s="1240" t="s">
        <v>30</v>
      </c>
      <c r="C41" s="1241"/>
      <c r="D41" s="102"/>
      <c r="E41" s="1246" t="s">
        <v>31</v>
      </c>
      <c r="F41" s="1246"/>
      <c r="G41" s="1246"/>
      <c r="H41" s="1247"/>
      <c r="I41" s="103">
        <v>6770</v>
      </c>
      <c r="J41" s="104">
        <v>6490</v>
      </c>
      <c r="K41" s="104">
        <v>6513</v>
      </c>
      <c r="L41" s="104">
        <v>6295</v>
      </c>
      <c r="M41" s="105">
        <v>6284</v>
      </c>
    </row>
    <row r="42" spans="2:13" ht="27.75" customHeight="1">
      <c r="B42" s="1242"/>
      <c r="C42" s="1243"/>
      <c r="D42" s="106"/>
      <c r="E42" s="1248" t="s">
        <v>32</v>
      </c>
      <c r="F42" s="1248"/>
      <c r="G42" s="1248"/>
      <c r="H42" s="1249"/>
      <c r="I42" s="107">
        <v>98</v>
      </c>
      <c r="J42" s="108">
        <v>32</v>
      </c>
      <c r="K42" s="108" t="s">
        <v>512</v>
      </c>
      <c r="L42" s="108" t="s">
        <v>512</v>
      </c>
      <c r="M42" s="109" t="s">
        <v>512</v>
      </c>
    </row>
    <row r="43" spans="2:13" ht="27.75" customHeight="1">
      <c r="B43" s="1242"/>
      <c r="C43" s="1243"/>
      <c r="D43" s="106"/>
      <c r="E43" s="1248" t="s">
        <v>33</v>
      </c>
      <c r="F43" s="1248"/>
      <c r="G43" s="1248"/>
      <c r="H43" s="1249"/>
      <c r="I43" s="107">
        <v>3168</v>
      </c>
      <c r="J43" s="108">
        <v>3528</v>
      </c>
      <c r="K43" s="108">
        <v>3812</v>
      </c>
      <c r="L43" s="108">
        <v>3855</v>
      </c>
      <c r="M43" s="109">
        <v>3563</v>
      </c>
    </row>
    <row r="44" spans="2:13" ht="27.75" customHeight="1">
      <c r="B44" s="1242"/>
      <c r="C44" s="1243"/>
      <c r="D44" s="106"/>
      <c r="E44" s="1248" t="s">
        <v>34</v>
      </c>
      <c r="F44" s="1248"/>
      <c r="G44" s="1248"/>
      <c r="H44" s="1249"/>
      <c r="I44" s="107">
        <v>2447</v>
      </c>
      <c r="J44" s="108">
        <v>2425</v>
      </c>
      <c r="K44" s="108">
        <v>2405</v>
      </c>
      <c r="L44" s="108">
        <v>1895</v>
      </c>
      <c r="M44" s="109">
        <v>1656</v>
      </c>
    </row>
    <row r="45" spans="2:13" ht="27.75" customHeight="1">
      <c r="B45" s="1242"/>
      <c r="C45" s="1243"/>
      <c r="D45" s="106"/>
      <c r="E45" s="1248" t="s">
        <v>35</v>
      </c>
      <c r="F45" s="1248"/>
      <c r="G45" s="1248"/>
      <c r="H45" s="1249"/>
      <c r="I45" s="107">
        <v>1895</v>
      </c>
      <c r="J45" s="108">
        <v>1842</v>
      </c>
      <c r="K45" s="108">
        <v>1750</v>
      </c>
      <c r="L45" s="108">
        <v>1305</v>
      </c>
      <c r="M45" s="109">
        <v>1193</v>
      </c>
    </row>
    <row r="46" spans="2:13" ht="27.75" customHeight="1">
      <c r="B46" s="1242"/>
      <c r="C46" s="1243"/>
      <c r="D46" s="110"/>
      <c r="E46" s="1248" t="s">
        <v>36</v>
      </c>
      <c r="F46" s="1248"/>
      <c r="G46" s="1248"/>
      <c r="H46" s="1249"/>
      <c r="I46" s="107">
        <v>65</v>
      </c>
      <c r="J46" s="108">
        <v>55</v>
      </c>
      <c r="K46" s="108">
        <v>47</v>
      </c>
      <c r="L46" s="108">
        <v>35</v>
      </c>
      <c r="M46" s="109">
        <v>23</v>
      </c>
    </row>
    <row r="47" spans="2:13" ht="27.75" customHeight="1">
      <c r="B47" s="1242"/>
      <c r="C47" s="1243"/>
      <c r="D47" s="111"/>
      <c r="E47" s="1250" t="s">
        <v>37</v>
      </c>
      <c r="F47" s="1251"/>
      <c r="G47" s="1251"/>
      <c r="H47" s="1252"/>
      <c r="I47" s="107" t="s">
        <v>512</v>
      </c>
      <c r="J47" s="108" t="s">
        <v>512</v>
      </c>
      <c r="K47" s="108" t="s">
        <v>512</v>
      </c>
      <c r="L47" s="108" t="s">
        <v>512</v>
      </c>
      <c r="M47" s="109" t="s">
        <v>512</v>
      </c>
    </row>
    <row r="48" spans="2:13" ht="27.75" customHeight="1">
      <c r="B48" s="1242"/>
      <c r="C48" s="1243"/>
      <c r="D48" s="106"/>
      <c r="E48" s="1248" t="s">
        <v>38</v>
      </c>
      <c r="F48" s="1248"/>
      <c r="G48" s="1248"/>
      <c r="H48" s="1249"/>
      <c r="I48" s="107" t="s">
        <v>512</v>
      </c>
      <c r="J48" s="108" t="s">
        <v>512</v>
      </c>
      <c r="K48" s="108" t="s">
        <v>512</v>
      </c>
      <c r="L48" s="108" t="s">
        <v>512</v>
      </c>
      <c r="M48" s="109" t="s">
        <v>512</v>
      </c>
    </row>
    <row r="49" spans="2:13" ht="27.75" customHeight="1">
      <c r="B49" s="1244"/>
      <c r="C49" s="1245"/>
      <c r="D49" s="106"/>
      <c r="E49" s="1248" t="s">
        <v>39</v>
      </c>
      <c r="F49" s="1248"/>
      <c r="G49" s="1248"/>
      <c r="H49" s="1249"/>
      <c r="I49" s="107" t="s">
        <v>512</v>
      </c>
      <c r="J49" s="108" t="s">
        <v>512</v>
      </c>
      <c r="K49" s="108" t="s">
        <v>512</v>
      </c>
      <c r="L49" s="108" t="s">
        <v>512</v>
      </c>
      <c r="M49" s="109" t="s">
        <v>512</v>
      </c>
    </row>
    <row r="50" spans="2:13" ht="27.75" customHeight="1">
      <c r="B50" s="1253" t="s">
        <v>40</v>
      </c>
      <c r="C50" s="1254"/>
      <c r="D50" s="112"/>
      <c r="E50" s="1248" t="s">
        <v>41</v>
      </c>
      <c r="F50" s="1248"/>
      <c r="G50" s="1248"/>
      <c r="H50" s="1249"/>
      <c r="I50" s="107">
        <v>4775</v>
      </c>
      <c r="J50" s="108">
        <v>4304</v>
      </c>
      <c r="K50" s="108">
        <v>3802</v>
      </c>
      <c r="L50" s="108">
        <v>3237</v>
      </c>
      <c r="M50" s="109">
        <v>3366</v>
      </c>
    </row>
    <row r="51" spans="2:13" ht="27.75" customHeight="1">
      <c r="B51" s="1242"/>
      <c r="C51" s="1243"/>
      <c r="D51" s="106"/>
      <c r="E51" s="1248" t="s">
        <v>42</v>
      </c>
      <c r="F51" s="1248"/>
      <c r="G51" s="1248"/>
      <c r="H51" s="1249"/>
      <c r="I51" s="107">
        <v>1836</v>
      </c>
      <c r="J51" s="108">
        <v>1801</v>
      </c>
      <c r="K51" s="108">
        <v>1715</v>
      </c>
      <c r="L51" s="108">
        <v>1598</v>
      </c>
      <c r="M51" s="109">
        <v>1102</v>
      </c>
    </row>
    <row r="52" spans="2:13" ht="27.75" customHeight="1">
      <c r="B52" s="1244"/>
      <c r="C52" s="1245"/>
      <c r="D52" s="106"/>
      <c r="E52" s="1248" t="s">
        <v>43</v>
      </c>
      <c r="F52" s="1248"/>
      <c r="G52" s="1248"/>
      <c r="H52" s="1249"/>
      <c r="I52" s="107">
        <v>8777</v>
      </c>
      <c r="J52" s="108">
        <v>8485</v>
      </c>
      <c r="K52" s="108">
        <v>8450</v>
      </c>
      <c r="L52" s="108">
        <v>8255</v>
      </c>
      <c r="M52" s="109">
        <v>7950</v>
      </c>
    </row>
    <row r="53" spans="2:13" ht="27.75" customHeight="1" thickBot="1">
      <c r="B53" s="1255" t="s">
        <v>44</v>
      </c>
      <c r="C53" s="1256"/>
      <c r="D53" s="113"/>
      <c r="E53" s="1257" t="s">
        <v>45</v>
      </c>
      <c r="F53" s="1257"/>
      <c r="G53" s="1257"/>
      <c r="H53" s="1258"/>
      <c r="I53" s="114">
        <v>-946</v>
      </c>
      <c r="J53" s="115">
        <v>-217</v>
      </c>
      <c r="K53" s="115">
        <v>560</v>
      </c>
      <c r="L53" s="115">
        <v>294</v>
      </c>
      <c r="M53" s="116">
        <v>301</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Jr+LA2nagO7S80AarJTmUKFOSl0F3IThp4eFFyuXF4GYxbtg4wzbSyiA2FsjtwmPELbUnOkMqIUIs9n3JzIHCg==" saltValue="aKwEzhdJ+q44m9T6/umHb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556</v>
      </c>
      <c r="G54" s="125" t="s">
        <v>557</v>
      </c>
      <c r="H54" s="126" t="s">
        <v>558</v>
      </c>
    </row>
    <row r="55" spans="2:8" ht="52.5" customHeight="1">
      <c r="B55" s="127"/>
      <c r="C55" s="1267" t="s">
        <v>48</v>
      </c>
      <c r="D55" s="1267"/>
      <c r="E55" s="1268"/>
      <c r="F55" s="128">
        <v>1446</v>
      </c>
      <c r="G55" s="128">
        <v>1111</v>
      </c>
      <c r="H55" s="129">
        <v>1417</v>
      </c>
    </row>
    <row r="56" spans="2:8" ht="52.5" customHeight="1">
      <c r="B56" s="130"/>
      <c r="C56" s="1269" t="s">
        <v>49</v>
      </c>
      <c r="D56" s="1269"/>
      <c r="E56" s="1270"/>
      <c r="F56" s="131">
        <v>611</v>
      </c>
      <c r="G56" s="131">
        <v>438</v>
      </c>
      <c r="H56" s="132">
        <v>305</v>
      </c>
    </row>
    <row r="57" spans="2:8" ht="53.25" customHeight="1">
      <c r="B57" s="130"/>
      <c r="C57" s="1271" t="s">
        <v>50</v>
      </c>
      <c r="D57" s="1271"/>
      <c r="E57" s="1272"/>
      <c r="F57" s="133">
        <v>1505</v>
      </c>
      <c r="G57" s="133">
        <v>1449</v>
      </c>
      <c r="H57" s="134">
        <v>1404</v>
      </c>
    </row>
    <row r="58" spans="2:8" ht="45.75" customHeight="1">
      <c r="B58" s="135"/>
      <c r="C58" s="1259" t="s">
        <v>589</v>
      </c>
      <c r="D58" s="1260"/>
      <c r="E58" s="1261"/>
      <c r="F58" s="136">
        <v>416</v>
      </c>
      <c r="G58" s="136">
        <v>420</v>
      </c>
      <c r="H58" s="137">
        <v>404</v>
      </c>
    </row>
    <row r="59" spans="2:8" ht="45.75" customHeight="1">
      <c r="B59" s="135"/>
      <c r="C59" s="1259" t="s">
        <v>590</v>
      </c>
      <c r="D59" s="1260"/>
      <c r="E59" s="1261"/>
      <c r="F59" s="136">
        <v>310</v>
      </c>
      <c r="G59" s="136">
        <v>312</v>
      </c>
      <c r="H59" s="137">
        <v>315</v>
      </c>
    </row>
    <row r="60" spans="2:8" ht="45.75" customHeight="1">
      <c r="B60" s="135"/>
      <c r="C60" s="1259" t="s">
        <v>591</v>
      </c>
      <c r="D60" s="1260"/>
      <c r="E60" s="1261"/>
      <c r="F60" s="136">
        <v>337</v>
      </c>
      <c r="G60" s="136">
        <v>307</v>
      </c>
      <c r="H60" s="137">
        <v>288</v>
      </c>
    </row>
    <row r="61" spans="2:8" ht="45.75" customHeight="1">
      <c r="B61" s="135"/>
      <c r="C61" s="1259" t="s">
        <v>592</v>
      </c>
      <c r="D61" s="1260"/>
      <c r="E61" s="1261"/>
      <c r="F61" s="136">
        <v>253</v>
      </c>
      <c r="G61" s="136">
        <v>244</v>
      </c>
      <c r="H61" s="137">
        <v>205</v>
      </c>
    </row>
    <row r="62" spans="2:8" ht="45.75" customHeight="1" thickBot="1">
      <c r="B62" s="138"/>
      <c r="C62" s="1262" t="s">
        <v>593</v>
      </c>
      <c r="D62" s="1263"/>
      <c r="E62" s="1264"/>
      <c r="F62" s="139">
        <v>69</v>
      </c>
      <c r="G62" s="139">
        <v>70</v>
      </c>
      <c r="H62" s="140">
        <v>73</v>
      </c>
    </row>
    <row r="63" spans="2:8" ht="52.5" customHeight="1" thickBot="1">
      <c r="B63" s="141"/>
      <c r="C63" s="1265" t="s">
        <v>51</v>
      </c>
      <c r="D63" s="1265"/>
      <c r="E63" s="1266"/>
      <c r="F63" s="142">
        <v>3562</v>
      </c>
      <c r="G63" s="142">
        <v>2997</v>
      </c>
      <c r="H63" s="143">
        <v>3126</v>
      </c>
    </row>
    <row r="64" spans="2:8" ht="15" customHeight="1"/>
  </sheetData>
  <sheetProtection algorithmName="SHA-512" hashValue="c5JdhJ/hn4VXg99WPC9aBapD4pS0MTU14UJeOpg7j6W3gYCPJm6nirDabo5sD5stPgUbvzAGI1b0CFDKvgVImA==" saltValue="ao9M3suJIq9tCXG9fUqP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551</v>
      </c>
      <c r="G2" s="157"/>
      <c r="H2" s="158"/>
    </row>
    <row r="3" spans="1:8">
      <c r="A3" s="154" t="s">
        <v>544</v>
      </c>
      <c r="B3" s="159"/>
      <c r="C3" s="160"/>
      <c r="D3" s="161">
        <v>23507</v>
      </c>
      <c r="E3" s="162"/>
      <c r="F3" s="163">
        <v>67293</v>
      </c>
      <c r="G3" s="164"/>
      <c r="H3" s="165"/>
    </row>
    <row r="4" spans="1:8">
      <c r="A4" s="166"/>
      <c r="B4" s="167"/>
      <c r="C4" s="168"/>
      <c r="D4" s="169">
        <v>19208</v>
      </c>
      <c r="E4" s="170"/>
      <c r="F4" s="171">
        <v>35076</v>
      </c>
      <c r="G4" s="172"/>
      <c r="H4" s="173"/>
    </row>
    <row r="5" spans="1:8">
      <c r="A5" s="154" t="s">
        <v>546</v>
      </c>
      <c r="B5" s="159"/>
      <c r="C5" s="160"/>
      <c r="D5" s="161">
        <v>16990</v>
      </c>
      <c r="E5" s="162"/>
      <c r="F5" s="163">
        <v>67343</v>
      </c>
      <c r="G5" s="164"/>
      <c r="H5" s="165"/>
    </row>
    <row r="6" spans="1:8">
      <c r="A6" s="166"/>
      <c r="B6" s="167"/>
      <c r="C6" s="168"/>
      <c r="D6" s="169">
        <v>10761</v>
      </c>
      <c r="E6" s="170"/>
      <c r="F6" s="171">
        <v>32865</v>
      </c>
      <c r="G6" s="172"/>
      <c r="H6" s="173"/>
    </row>
    <row r="7" spans="1:8">
      <c r="A7" s="154" t="s">
        <v>547</v>
      </c>
      <c r="B7" s="159"/>
      <c r="C7" s="160"/>
      <c r="D7" s="161">
        <v>21004</v>
      </c>
      <c r="E7" s="162"/>
      <c r="F7" s="163">
        <v>73475</v>
      </c>
      <c r="G7" s="164"/>
      <c r="H7" s="165"/>
    </row>
    <row r="8" spans="1:8">
      <c r="A8" s="166"/>
      <c r="B8" s="167"/>
      <c r="C8" s="168"/>
      <c r="D8" s="169">
        <v>12820</v>
      </c>
      <c r="E8" s="170"/>
      <c r="F8" s="171">
        <v>43072</v>
      </c>
      <c r="G8" s="172"/>
      <c r="H8" s="173"/>
    </row>
    <row r="9" spans="1:8">
      <c r="A9" s="154" t="s">
        <v>548</v>
      </c>
      <c r="B9" s="159"/>
      <c r="C9" s="160"/>
      <c r="D9" s="161">
        <v>26242</v>
      </c>
      <c r="E9" s="162"/>
      <c r="F9" s="163">
        <v>87464</v>
      </c>
      <c r="G9" s="164"/>
      <c r="H9" s="165"/>
    </row>
    <row r="10" spans="1:8">
      <c r="A10" s="166"/>
      <c r="B10" s="167"/>
      <c r="C10" s="168"/>
      <c r="D10" s="169">
        <v>16573</v>
      </c>
      <c r="E10" s="170"/>
      <c r="F10" s="171">
        <v>47479</v>
      </c>
      <c r="G10" s="172"/>
      <c r="H10" s="173"/>
    </row>
    <row r="11" spans="1:8">
      <c r="A11" s="154" t="s">
        <v>549</v>
      </c>
      <c r="B11" s="159"/>
      <c r="C11" s="160"/>
      <c r="D11" s="161">
        <v>28104</v>
      </c>
      <c r="E11" s="162"/>
      <c r="F11" s="163">
        <v>96248</v>
      </c>
      <c r="G11" s="164"/>
      <c r="H11" s="165"/>
    </row>
    <row r="12" spans="1:8">
      <c r="A12" s="166"/>
      <c r="B12" s="167"/>
      <c r="C12" s="174"/>
      <c r="D12" s="169">
        <v>13677</v>
      </c>
      <c r="E12" s="170"/>
      <c r="F12" s="171">
        <v>55768</v>
      </c>
      <c r="G12" s="172"/>
      <c r="H12" s="173"/>
    </row>
    <row r="13" spans="1:8">
      <c r="A13" s="154"/>
      <c r="B13" s="159"/>
      <c r="C13" s="175"/>
      <c r="D13" s="176">
        <v>23169</v>
      </c>
      <c r="E13" s="177"/>
      <c r="F13" s="178">
        <v>78365</v>
      </c>
      <c r="G13" s="179"/>
      <c r="H13" s="165"/>
    </row>
    <row r="14" spans="1:8">
      <c r="A14" s="166"/>
      <c r="B14" s="167"/>
      <c r="C14" s="168"/>
      <c r="D14" s="169">
        <v>14608</v>
      </c>
      <c r="E14" s="170"/>
      <c r="F14" s="171">
        <v>42852</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1.28</v>
      </c>
      <c r="C19" s="180">
        <f>ROUND(VALUE(SUBSTITUTE(実質収支比率等に係る経年分析!G$48,"▲","-")),2)</f>
        <v>1.05</v>
      </c>
      <c r="D19" s="180">
        <f>ROUND(VALUE(SUBSTITUTE(実質収支比率等に係る経年分析!H$48,"▲","-")),2)</f>
        <v>1.08</v>
      </c>
      <c r="E19" s="180">
        <f>ROUND(VALUE(SUBSTITUTE(実質収支比率等に係る経年分析!I$48,"▲","-")),2)</f>
        <v>1.1399999999999999</v>
      </c>
      <c r="F19" s="180">
        <f>ROUND(VALUE(SUBSTITUTE(実質収支比率等に係る経年分析!J$48,"▲","-")),2)</f>
        <v>1.25</v>
      </c>
    </row>
    <row r="20" spans="1:11">
      <c r="A20" s="180" t="s">
        <v>55</v>
      </c>
      <c r="B20" s="180">
        <f>ROUND(VALUE(SUBSTITUTE(実質収支比率等に係る経年分析!F$47,"▲","-")),2)</f>
        <v>41.26</v>
      </c>
      <c r="C20" s="180">
        <f>ROUND(VALUE(SUBSTITUTE(実質収支比率等に係る経年分析!G$47,"▲","-")),2)</f>
        <v>35.57</v>
      </c>
      <c r="D20" s="180">
        <f>ROUND(VALUE(SUBSTITUTE(実質収支比率等に係る経年分析!H$47,"▲","-")),2)</f>
        <v>30.02</v>
      </c>
      <c r="E20" s="180">
        <f>ROUND(VALUE(SUBSTITUTE(実質収支比率等に係る経年分析!I$47,"▲","-")),2)</f>
        <v>23.23</v>
      </c>
      <c r="F20" s="180">
        <f>ROUND(VALUE(SUBSTITUTE(実質収支比率等に係る経年分析!J$47,"▲","-")),2)</f>
        <v>28.66</v>
      </c>
    </row>
    <row r="21" spans="1:11">
      <c r="A21" s="180" t="s">
        <v>56</v>
      </c>
      <c r="B21" s="180">
        <f>IF(ISNUMBER(VALUE(SUBSTITUTE(実質収支比率等に係る経年分析!F$49,"▲","-"))),ROUND(VALUE(SUBSTITUTE(実質収支比率等に係る経年分析!F$49,"▲","-")),2),NA())</f>
        <v>-1.23</v>
      </c>
      <c r="C21" s="180">
        <f>IF(ISNUMBER(VALUE(SUBSTITUTE(実質収支比率等に係る経年分析!G$49,"▲","-"))),ROUND(VALUE(SUBSTITUTE(実質収支比率等に係る経年分析!G$49,"▲","-")),2),NA())</f>
        <v>-6.02</v>
      </c>
      <c r="D21" s="180">
        <f>IF(ISNUMBER(VALUE(SUBSTITUTE(実質収支比率等に係る経年分析!H$49,"▲","-"))),ROUND(VALUE(SUBSTITUTE(実質収支比率等に係る経年分析!H$49,"▲","-")),2),NA())</f>
        <v>-5.56</v>
      </c>
      <c r="E21" s="180">
        <f>IF(ISNUMBER(VALUE(SUBSTITUTE(実質収支比率等に係る経年分析!I$49,"▲","-"))),ROUND(VALUE(SUBSTITUTE(実質収支比率等に係る経年分析!I$49,"▲","-")),2),NA())</f>
        <v>-7.54</v>
      </c>
      <c r="F21" s="180">
        <f>IF(ISNUMBER(VALUE(SUBSTITUTE(実質収支比率等に係る経年分析!J$49,"▲","-"))),ROUND(VALUE(SUBSTITUTE(実質収支比率等に係る経年分析!J$49,"▲","-")),2),NA())</f>
        <v>5.74</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公園墓地維持管理特別会計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c r="A31" s="181" t="str">
        <f>IF(連結実質赤字比率に係る赤字・黒字の構成分析!C$39="",NA(),連結実質赤字比率に係る赤字・黒字の構成分析!C$39)</f>
        <v>住宅改修資金等貸付金特別会計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0.31</v>
      </c>
    </row>
    <row r="32" spans="1:11">
      <c r="A32" s="181" t="str">
        <f>IF(連結実質赤字比率に係る赤字・黒字の構成分析!C$38="",NA(),連結実質赤字比率に係る赤字・黒字の構成分析!C$38)</f>
        <v>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1.33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0.69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1.1299999999999999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0.87</v>
      </c>
    </row>
    <row r="33" spans="1:16">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0.87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2.46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1.51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0.91</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1.25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0.98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1.02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0.92</v>
      </c>
    </row>
    <row r="35" spans="1:16">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3.07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2.96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3.09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2.84</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24.18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23.14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23.82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24.47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24.81</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697</v>
      </c>
      <c r="E42" s="182"/>
      <c r="F42" s="182"/>
      <c r="G42" s="182">
        <f>'実質公債費比率（分子）の構造'!L$52</f>
        <v>723</v>
      </c>
      <c r="H42" s="182"/>
      <c r="I42" s="182"/>
      <c r="J42" s="182">
        <f>'実質公債費比率（分子）の構造'!M$52</f>
        <v>758</v>
      </c>
      <c r="K42" s="182"/>
      <c r="L42" s="182"/>
      <c r="M42" s="182">
        <f>'実質公債費比率（分子）の構造'!N$52</f>
        <v>755</v>
      </c>
      <c r="N42" s="182"/>
      <c r="O42" s="182"/>
      <c r="P42" s="182">
        <f>'実質公債費比率（分子）の構造'!O$52</f>
        <v>760</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84</v>
      </c>
      <c r="C45" s="182"/>
      <c r="D45" s="182"/>
      <c r="E45" s="182">
        <f>'実質公債費比率（分子）の構造'!L$49</f>
        <v>162</v>
      </c>
      <c r="F45" s="182"/>
      <c r="G45" s="182"/>
      <c r="H45" s="182">
        <f>'実質公債費比率（分子）の構造'!M$49</f>
        <v>278</v>
      </c>
      <c r="I45" s="182"/>
      <c r="J45" s="182"/>
      <c r="K45" s="182">
        <f>'実質公債費比率（分子）の構造'!N$49</f>
        <v>232</v>
      </c>
      <c r="L45" s="182"/>
      <c r="M45" s="182"/>
      <c r="N45" s="182">
        <f>'実質公債費比率（分子）の構造'!O$49</f>
        <v>250</v>
      </c>
      <c r="O45" s="182"/>
      <c r="P45" s="182"/>
    </row>
    <row r="46" spans="1:16">
      <c r="A46" s="182" t="s">
        <v>67</v>
      </c>
      <c r="B46" s="182">
        <f>'実質公債費比率（分子）の構造'!K$48</f>
        <v>220</v>
      </c>
      <c r="C46" s="182"/>
      <c r="D46" s="182"/>
      <c r="E46" s="182">
        <f>'実質公債費比率（分子）の構造'!L$48</f>
        <v>225</v>
      </c>
      <c r="F46" s="182"/>
      <c r="G46" s="182"/>
      <c r="H46" s="182">
        <f>'実質公債費比率（分子）の構造'!M$48</f>
        <v>225</v>
      </c>
      <c r="I46" s="182"/>
      <c r="J46" s="182"/>
      <c r="K46" s="182">
        <f>'実質公債費比率（分子）の構造'!N$48</f>
        <v>231</v>
      </c>
      <c r="L46" s="182"/>
      <c r="M46" s="182"/>
      <c r="N46" s="182">
        <f>'実質公債費比率（分子）の構造'!O$48</f>
        <v>216</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722</v>
      </c>
      <c r="C49" s="182"/>
      <c r="D49" s="182"/>
      <c r="E49" s="182">
        <f>'実質公債費比率（分子）の構造'!L$45</f>
        <v>691</v>
      </c>
      <c r="F49" s="182"/>
      <c r="G49" s="182"/>
      <c r="H49" s="182">
        <f>'実質公債費比率（分子）の構造'!M$45</f>
        <v>682</v>
      </c>
      <c r="I49" s="182"/>
      <c r="J49" s="182"/>
      <c r="K49" s="182">
        <f>'実質公債費比率（分子）の構造'!N$45</f>
        <v>676</v>
      </c>
      <c r="L49" s="182"/>
      <c r="M49" s="182"/>
      <c r="N49" s="182">
        <f>'実質公債費比率（分子）の構造'!O$45</f>
        <v>641</v>
      </c>
      <c r="O49" s="182"/>
      <c r="P49" s="182"/>
    </row>
    <row r="50" spans="1:16">
      <c r="A50" s="182" t="s">
        <v>71</v>
      </c>
      <c r="B50" s="182" t="e">
        <f>NA()</f>
        <v>#N/A</v>
      </c>
      <c r="C50" s="182">
        <f>IF(ISNUMBER('実質公債費比率（分子）の構造'!K$53),'実質公債費比率（分子）の構造'!K$53,NA())</f>
        <v>329</v>
      </c>
      <c r="D50" s="182" t="e">
        <f>NA()</f>
        <v>#N/A</v>
      </c>
      <c r="E50" s="182" t="e">
        <f>NA()</f>
        <v>#N/A</v>
      </c>
      <c r="F50" s="182">
        <f>IF(ISNUMBER('実質公債費比率（分子）の構造'!L$53),'実質公債費比率（分子）の構造'!L$53,NA())</f>
        <v>355</v>
      </c>
      <c r="G50" s="182" t="e">
        <f>NA()</f>
        <v>#N/A</v>
      </c>
      <c r="H50" s="182" t="e">
        <f>NA()</f>
        <v>#N/A</v>
      </c>
      <c r="I50" s="182">
        <f>IF(ISNUMBER('実質公債費比率（分子）の構造'!M$53),'実質公債費比率（分子）の構造'!M$53,NA())</f>
        <v>427</v>
      </c>
      <c r="J50" s="182" t="e">
        <f>NA()</f>
        <v>#N/A</v>
      </c>
      <c r="K50" s="182" t="e">
        <f>NA()</f>
        <v>#N/A</v>
      </c>
      <c r="L50" s="182">
        <f>IF(ISNUMBER('実質公債費比率（分子）の構造'!N$53),'実質公債費比率（分子）の構造'!N$53,NA())</f>
        <v>384</v>
      </c>
      <c r="M50" s="182" t="e">
        <f>NA()</f>
        <v>#N/A</v>
      </c>
      <c r="N50" s="182" t="e">
        <f>NA()</f>
        <v>#N/A</v>
      </c>
      <c r="O50" s="182">
        <f>IF(ISNUMBER('実質公債費比率（分子）の構造'!O$53),'実質公債費比率（分子）の構造'!O$53,NA())</f>
        <v>347</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8777</v>
      </c>
      <c r="E56" s="181"/>
      <c r="F56" s="181"/>
      <c r="G56" s="181">
        <f>'将来負担比率（分子）の構造'!J$52</f>
        <v>8485</v>
      </c>
      <c r="H56" s="181"/>
      <c r="I56" s="181"/>
      <c r="J56" s="181">
        <f>'将来負担比率（分子）の構造'!K$52</f>
        <v>8450</v>
      </c>
      <c r="K56" s="181"/>
      <c r="L56" s="181"/>
      <c r="M56" s="181">
        <f>'将来負担比率（分子）の構造'!L$52</f>
        <v>8255</v>
      </c>
      <c r="N56" s="181"/>
      <c r="O56" s="181"/>
      <c r="P56" s="181">
        <f>'将来負担比率（分子）の構造'!M$52</f>
        <v>7950</v>
      </c>
    </row>
    <row r="57" spans="1:16">
      <c r="A57" s="181" t="s">
        <v>42</v>
      </c>
      <c r="B57" s="181"/>
      <c r="C57" s="181"/>
      <c r="D57" s="181">
        <f>'将来負担比率（分子）の構造'!I$51</f>
        <v>1836</v>
      </c>
      <c r="E57" s="181"/>
      <c r="F57" s="181"/>
      <c r="G57" s="181">
        <f>'将来負担比率（分子）の構造'!J$51</f>
        <v>1801</v>
      </c>
      <c r="H57" s="181"/>
      <c r="I57" s="181"/>
      <c r="J57" s="181">
        <f>'将来負担比率（分子）の構造'!K$51</f>
        <v>1715</v>
      </c>
      <c r="K57" s="181"/>
      <c r="L57" s="181"/>
      <c r="M57" s="181">
        <f>'将来負担比率（分子）の構造'!L$51</f>
        <v>1598</v>
      </c>
      <c r="N57" s="181"/>
      <c r="O57" s="181"/>
      <c r="P57" s="181">
        <f>'将来負担比率（分子）の構造'!M$51</f>
        <v>1102</v>
      </c>
    </row>
    <row r="58" spans="1:16">
      <c r="A58" s="181" t="s">
        <v>41</v>
      </c>
      <c r="B58" s="181"/>
      <c r="C58" s="181"/>
      <c r="D58" s="181">
        <f>'将来負担比率（分子）の構造'!I$50</f>
        <v>4775</v>
      </c>
      <c r="E58" s="181"/>
      <c r="F58" s="181"/>
      <c r="G58" s="181">
        <f>'将来負担比率（分子）の構造'!J$50</f>
        <v>4304</v>
      </c>
      <c r="H58" s="181"/>
      <c r="I58" s="181"/>
      <c r="J58" s="181">
        <f>'将来負担比率（分子）の構造'!K$50</f>
        <v>3802</v>
      </c>
      <c r="K58" s="181"/>
      <c r="L58" s="181"/>
      <c r="M58" s="181">
        <f>'将来負担比率（分子）の構造'!L$50</f>
        <v>3237</v>
      </c>
      <c r="N58" s="181"/>
      <c r="O58" s="181"/>
      <c r="P58" s="181">
        <f>'将来負担比率（分子）の構造'!M$50</f>
        <v>3366</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65</v>
      </c>
      <c r="C61" s="181"/>
      <c r="D61" s="181"/>
      <c r="E61" s="181">
        <f>'将来負担比率（分子）の構造'!J$46</f>
        <v>55</v>
      </c>
      <c r="F61" s="181"/>
      <c r="G61" s="181"/>
      <c r="H61" s="181">
        <f>'将来負担比率（分子）の構造'!K$46</f>
        <v>47</v>
      </c>
      <c r="I61" s="181"/>
      <c r="J61" s="181"/>
      <c r="K61" s="181">
        <f>'将来負担比率（分子）の構造'!L$46</f>
        <v>35</v>
      </c>
      <c r="L61" s="181"/>
      <c r="M61" s="181"/>
      <c r="N61" s="181">
        <f>'将来負担比率（分子）の構造'!M$46</f>
        <v>23</v>
      </c>
      <c r="O61" s="181"/>
      <c r="P61" s="181"/>
    </row>
    <row r="62" spans="1:16">
      <c r="A62" s="181" t="s">
        <v>35</v>
      </c>
      <c r="B62" s="181">
        <f>'将来負担比率（分子）の構造'!I$45</f>
        <v>1895</v>
      </c>
      <c r="C62" s="181"/>
      <c r="D62" s="181"/>
      <c r="E62" s="181">
        <f>'将来負担比率（分子）の構造'!J$45</f>
        <v>1842</v>
      </c>
      <c r="F62" s="181"/>
      <c r="G62" s="181"/>
      <c r="H62" s="181">
        <f>'将来負担比率（分子）の構造'!K$45</f>
        <v>1750</v>
      </c>
      <c r="I62" s="181"/>
      <c r="J62" s="181"/>
      <c r="K62" s="181">
        <f>'将来負担比率（分子）の構造'!L$45</f>
        <v>1305</v>
      </c>
      <c r="L62" s="181"/>
      <c r="M62" s="181"/>
      <c r="N62" s="181">
        <f>'将来負担比率（分子）の構造'!M$45</f>
        <v>1193</v>
      </c>
      <c r="O62" s="181"/>
      <c r="P62" s="181"/>
    </row>
    <row r="63" spans="1:16">
      <c r="A63" s="181" t="s">
        <v>34</v>
      </c>
      <c r="B63" s="181">
        <f>'将来負担比率（分子）の構造'!I$44</f>
        <v>2447</v>
      </c>
      <c r="C63" s="181"/>
      <c r="D63" s="181"/>
      <c r="E63" s="181">
        <f>'将来負担比率（分子）の構造'!J$44</f>
        <v>2425</v>
      </c>
      <c r="F63" s="181"/>
      <c r="G63" s="181"/>
      <c r="H63" s="181">
        <f>'将来負担比率（分子）の構造'!K$44</f>
        <v>2405</v>
      </c>
      <c r="I63" s="181"/>
      <c r="J63" s="181"/>
      <c r="K63" s="181">
        <f>'将来負担比率（分子）の構造'!L$44</f>
        <v>1895</v>
      </c>
      <c r="L63" s="181"/>
      <c r="M63" s="181"/>
      <c r="N63" s="181">
        <f>'将来負担比率（分子）の構造'!M$44</f>
        <v>1656</v>
      </c>
      <c r="O63" s="181"/>
      <c r="P63" s="181"/>
    </row>
    <row r="64" spans="1:16">
      <c r="A64" s="181" t="s">
        <v>33</v>
      </c>
      <c r="B64" s="181">
        <f>'将来負担比率（分子）の構造'!I$43</f>
        <v>3168</v>
      </c>
      <c r="C64" s="181"/>
      <c r="D64" s="181"/>
      <c r="E64" s="181">
        <f>'将来負担比率（分子）の構造'!J$43</f>
        <v>3528</v>
      </c>
      <c r="F64" s="181"/>
      <c r="G64" s="181"/>
      <c r="H64" s="181">
        <f>'将来負担比率（分子）の構造'!K$43</f>
        <v>3812</v>
      </c>
      <c r="I64" s="181"/>
      <c r="J64" s="181"/>
      <c r="K64" s="181">
        <f>'将来負担比率（分子）の構造'!L$43</f>
        <v>3855</v>
      </c>
      <c r="L64" s="181"/>
      <c r="M64" s="181"/>
      <c r="N64" s="181">
        <f>'将来負担比率（分子）の構造'!M$43</f>
        <v>3563</v>
      </c>
      <c r="O64" s="181"/>
      <c r="P64" s="181"/>
    </row>
    <row r="65" spans="1:16">
      <c r="A65" s="181" t="s">
        <v>32</v>
      </c>
      <c r="B65" s="181">
        <f>'将来負担比率（分子）の構造'!I$42</f>
        <v>98</v>
      </c>
      <c r="C65" s="181"/>
      <c r="D65" s="181"/>
      <c r="E65" s="181">
        <f>'将来負担比率（分子）の構造'!J$42</f>
        <v>32</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6770</v>
      </c>
      <c r="C66" s="181"/>
      <c r="D66" s="181"/>
      <c r="E66" s="181">
        <f>'将来負担比率（分子）の構造'!J$41</f>
        <v>6490</v>
      </c>
      <c r="F66" s="181"/>
      <c r="G66" s="181"/>
      <c r="H66" s="181">
        <f>'将来負担比率（分子）の構造'!K$41</f>
        <v>6513</v>
      </c>
      <c r="I66" s="181"/>
      <c r="J66" s="181"/>
      <c r="K66" s="181">
        <f>'将来負担比率（分子）の構造'!L$41</f>
        <v>6295</v>
      </c>
      <c r="L66" s="181"/>
      <c r="M66" s="181"/>
      <c r="N66" s="181">
        <f>'将来負担比率（分子）の構造'!M$41</f>
        <v>6284</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560</v>
      </c>
      <c r="J67" s="181" t="e">
        <f>NA()</f>
        <v>#N/A</v>
      </c>
      <c r="K67" s="181" t="e">
        <f>NA()</f>
        <v>#N/A</v>
      </c>
      <c r="L67" s="181">
        <f>IF(ISNUMBER('将来負担比率（分子）の構造'!L$53), IF('将来負担比率（分子）の構造'!L$53 &lt; 0, 0, '将来負担比率（分子）の構造'!L$53), NA())</f>
        <v>294</v>
      </c>
      <c r="M67" s="181" t="e">
        <f>NA()</f>
        <v>#N/A</v>
      </c>
      <c r="N67" s="181" t="e">
        <f>NA()</f>
        <v>#N/A</v>
      </c>
      <c r="O67" s="181">
        <f>IF(ISNUMBER('将来負担比率（分子）の構造'!M$53), IF('将来負担比率（分子）の構造'!M$53 &lt; 0, 0, '将来負担比率（分子）の構造'!M$53), NA())</f>
        <v>301</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1446</v>
      </c>
      <c r="C72" s="185">
        <f>基金残高に係る経年分析!G55</f>
        <v>1111</v>
      </c>
      <c r="D72" s="185">
        <f>基金残高に係る経年分析!H55</f>
        <v>1417</v>
      </c>
    </row>
    <row r="73" spans="1:16">
      <c r="A73" s="184" t="s">
        <v>78</v>
      </c>
      <c r="B73" s="185">
        <f>基金残高に係る経年分析!F56</f>
        <v>611</v>
      </c>
      <c r="C73" s="185">
        <f>基金残高に係る経年分析!G56</f>
        <v>438</v>
      </c>
      <c r="D73" s="185">
        <f>基金残高に係る経年分析!H56</f>
        <v>305</v>
      </c>
    </row>
    <row r="74" spans="1:16">
      <c r="A74" s="184" t="s">
        <v>79</v>
      </c>
      <c r="B74" s="185">
        <f>基金残高に係る経年分析!F57</f>
        <v>1505</v>
      </c>
      <c r="C74" s="185">
        <f>基金残高に係る経年分析!G57</f>
        <v>1449</v>
      </c>
      <c r="D74" s="185">
        <f>基金残高に係る経年分析!H57</f>
        <v>1404</v>
      </c>
    </row>
  </sheetData>
  <sheetProtection algorithmName="SHA-512" hashValue="72zkdP/oRLYWJ6jWR8iCnvtpeAFSH1T2m52mZUMajoqNy4h8X1miKFNGnn6HbcaNJUChdI0g/4DEhv3eiiecqw==" saltValue="i7l7BXe7EBCV0+L873kd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212</v>
      </c>
      <c r="DI1" s="624"/>
      <c r="DJ1" s="624"/>
      <c r="DK1" s="624"/>
      <c r="DL1" s="624"/>
      <c r="DM1" s="624"/>
      <c r="DN1" s="625"/>
      <c r="DO1" s="226"/>
      <c r="DP1" s="623" t="s">
        <v>213</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26" t="s">
        <v>215</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216</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217</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c r="B4" s="626" t="s">
        <v>1</v>
      </c>
      <c r="C4" s="627"/>
      <c r="D4" s="627"/>
      <c r="E4" s="627"/>
      <c r="F4" s="627"/>
      <c r="G4" s="627"/>
      <c r="H4" s="627"/>
      <c r="I4" s="627"/>
      <c r="J4" s="627"/>
      <c r="K4" s="627"/>
      <c r="L4" s="627"/>
      <c r="M4" s="627"/>
      <c r="N4" s="627"/>
      <c r="O4" s="627"/>
      <c r="P4" s="627"/>
      <c r="Q4" s="628"/>
      <c r="R4" s="626" t="s">
        <v>218</v>
      </c>
      <c r="S4" s="627"/>
      <c r="T4" s="627"/>
      <c r="U4" s="627"/>
      <c r="V4" s="627"/>
      <c r="W4" s="627"/>
      <c r="X4" s="627"/>
      <c r="Y4" s="628"/>
      <c r="Z4" s="626" t="s">
        <v>219</v>
      </c>
      <c r="AA4" s="627"/>
      <c r="AB4" s="627"/>
      <c r="AC4" s="628"/>
      <c r="AD4" s="626" t="s">
        <v>220</v>
      </c>
      <c r="AE4" s="627"/>
      <c r="AF4" s="627"/>
      <c r="AG4" s="627"/>
      <c r="AH4" s="627"/>
      <c r="AI4" s="627"/>
      <c r="AJ4" s="627"/>
      <c r="AK4" s="628"/>
      <c r="AL4" s="626" t="s">
        <v>219</v>
      </c>
      <c r="AM4" s="627"/>
      <c r="AN4" s="627"/>
      <c r="AO4" s="628"/>
      <c r="AP4" s="632" t="s">
        <v>221</v>
      </c>
      <c r="AQ4" s="632"/>
      <c r="AR4" s="632"/>
      <c r="AS4" s="632"/>
      <c r="AT4" s="632"/>
      <c r="AU4" s="632"/>
      <c r="AV4" s="632"/>
      <c r="AW4" s="632"/>
      <c r="AX4" s="632"/>
      <c r="AY4" s="632"/>
      <c r="AZ4" s="632"/>
      <c r="BA4" s="632"/>
      <c r="BB4" s="632"/>
      <c r="BC4" s="632"/>
      <c r="BD4" s="632"/>
      <c r="BE4" s="632"/>
      <c r="BF4" s="632"/>
      <c r="BG4" s="632" t="s">
        <v>222</v>
      </c>
      <c r="BH4" s="632"/>
      <c r="BI4" s="632"/>
      <c r="BJ4" s="632"/>
      <c r="BK4" s="632"/>
      <c r="BL4" s="632"/>
      <c r="BM4" s="632"/>
      <c r="BN4" s="632"/>
      <c r="BO4" s="632" t="s">
        <v>219</v>
      </c>
      <c r="BP4" s="632"/>
      <c r="BQ4" s="632"/>
      <c r="BR4" s="632"/>
      <c r="BS4" s="632" t="s">
        <v>223</v>
      </c>
      <c r="BT4" s="632"/>
      <c r="BU4" s="632"/>
      <c r="BV4" s="632"/>
      <c r="BW4" s="632"/>
      <c r="BX4" s="632"/>
      <c r="BY4" s="632"/>
      <c r="BZ4" s="632"/>
      <c r="CA4" s="632"/>
      <c r="CB4" s="632"/>
      <c r="CD4" s="629" t="s">
        <v>224</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c r="B5" s="633" t="s">
        <v>225</v>
      </c>
      <c r="C5" s="634"/>
      <c r="D5" s="634"/>
      <c r="E5" s="634"/>
      <c r="F5" s="634"/>
      <c r="G5" s="634"/>
      <c r="H5" s="634"/>
      <c r="I5" s="634"/>
      <c r="J5" s="634"/>
      <c r="K5" s="634"/>
      <c r="L5" s="634"/>
      <c r="M5" s="634"/>
      <c r="N5" s="634"/>
      <c r="O5" s="634"/>
      <c r="P5" s="634"/>
      <c r="Q5" s="635"/>
      <c r="R5" s="636">
        <v>1830363</v>
      </c>
      <c r="S5" s="637"/>
      <c r="T5" s="637"/>
      <c r="U5" s="637"/>
      <c r="V5" s="637"/>
      <c r="W5" s="637"/>
      <c r="X5" s="637"/>
      <c r="Y5" s="638"/>
      <c r="Z5" s="639">
        <v>16.7</v>
      </c>
      <c r="AA5" s="639"/>
      <c r="AB5" s="639"/>
      <c r="AC5" s="639"/>
      <c r="AD5" s="640">
        <v>1830363</v>
      </c>
      <c r="AE5" s="640"/>
      <c r="AF5" s="640"/>
      <c r="AG5" s="640"/>
      <c r="AH5" s="640"/>
      <c r="AI5" s="640"/>
      <c r="AJ5" s="640"/>
      <c r="AK5" s="640"/>
      <c r="AL5" s="641">
        <v>38.200000000000003</v>
      </c>
      <c r="AM5" s="642"/>
      <c r="AN5" s="642"/>
      <c r="AO5" s="643"/>
      <c r="AP5" s="633" t="s">
        <v>226</v>
      </c>
      <c r="AQ5" s="634"/>
      <c r="AR5" s="634"/>
      <c r="AS5" s="634"/>
      <c r="AT5" s="634"/>
      <c r="AU5" s="634"/>
      <c r="AV5" s="634"/>
      <c r="AW5" s="634"/>
      <c r="AX5" s="634"/>
      <c r="AY5" s="634"/>
      <c r="AZ5" s="634"/>
      <c r="BA5" s="634"/>
      <c r="BB5" s="634"/>
      <c r="BC5" s="634"/>
      <c r="BD5" s="634"/>
      <c r="BE5" s="634"/>
      <c r="BF5" s="635"/>
      <c r="BG5" s="647">
        <v>1830363</v>
      </c>
      <c r="BH5" s="648"/>
      <c r="BI5" s="648"/>
      <c r="BJ5" s="648"/>
      <c r="BK5" s="648"/>
      <c r="BL5" s="648"/>
      <c r="BM5" s="648"/>
      <c r="BN5" s="649"/>
      <c r="BO5" s="650">
        <v>100</v>
      </c>
      <c r="BP5" s="650"/>
      <c r="BQ5" s="650"/>
      <c r="BR5" s="650"/>
      <c r="BS5" s="651">
        <v>8861</v>
      </c>
      <c r="BT5" s="651"/>
      <c r="BU5" s="651"/>
      <c r="BV5" s="651"/>
      <c r="BW5" s="651"/>
      <c r="BX5" s="651"/>
      <c r="BY5" s="651"/>
      <c r="BZ5" s="651"/>
      <c r="CA5" s="651"/>
      <c r="CB5" s="655"/>
      <c r="CD5" s="629" t="s">
        <v>221</v>
      </c>
      <c r="CE5" s="630"/>
      <c r="CF5" s="630"/>
      <c r="CG5" s="630"/>
      <c r="CH5" s="630"/>
      <c r="CI5" s="630"/>
      <c r="CJ5" s="630"/>
      <c r="CK5" s="630"/>
      <c r="CL5" s="630"/>
      <c r="CM5" s="630"/>
      <c r="CN5" s="630"/>
      <c r="CO5" s="630"/>
      <c r="CP5" s="630"/>
      <c r="CQ5" s="631"/>
      <c r="CR5" s="629" t="s">
        <v>227</v>
      </c>
      <c r="CS5" s="630"/>
      <c r="CT5" s="630"/>
      <c r="CU5" s="630"/>
      <c r="CV5" s="630"/>
      <c r="CW5" s="630"/>
      <c r="CX5" s="630"/>
      <c r="CY5" s="631"/>
      <c r="CZ5" s="629" t="s">
        <v>219</v>
      </c>
      <c r="DA5" s="630"/>
      <c r="DB5" s="630"/>
      <c r="DC5" s="631"/>
      <c r="DD5" s="629" t="s">
        <v>228</v>
      </c>
      <c r="DE5" s="630"/>
      <c r="DF5" s="630"/>
      <c r="DG5" s="630"/>
      <c r="DH5" s="630"/>
      <c r="DI5" s="630"/>
      <c r="DJ5" s="630"/>
      <c r="DK5" s="630"/>
      <c r="DL5" s="630"/>
      <c r="DM5" s="630"/>
      <c r="DN5" s="630"/>
      <c r="DO5" s="630"/>
      <c r="DP5" s="631"/>
      <c r="DQ5" s="629" t="s">
        <v>229</v>
      </c>
      <c r="DR5" s="630"/>
      <c r="DS5" s="630"/>
      <c r="DT5" s="630"/>
      <c r="DU5" s="630"/>
      <c r="DV5" s="630"/>
      <c r="DW5" s="630"/>
      <c r="DX5" s="630"/>
      <c r="DY5" s="630"/>
      <c r="DZ5" s="630"/>
      <c r="EA5" s="630"/>
      <c r="EB5" s="630"/>
      <c r="EC5" s="631"/>
    </row>
    <row r="6" spans="2:143" ht="11.25" customHeight="1">
      <c r="B6" s="644" t="s">
        <v>230</v>
      </c>
      <c r="C6" s="645"/>
      <c r="D6" s="645"/>
      <c r="E6" s="645"/>
      <c r="F6" s="645"/>
      <c r="G6" s="645"/>
      <c r="H6" s="645"/>
      <c r="I6" s="645"/>
      <c r="J6" s="645"/>
      <c r="K6" s="645"/>
      <c r="L6" s="645"/>
      <c r="M6" s="645"/>
      <c r="N6" s="645"/>
      <c r="O6" s="645"/>
      <c r="P6" s="645"/>
      <c r="Q6" s="646"/>
      <c r="R6" s="647">
        <v>71798</v>
      </c>
      <c r="S6" s="648"/>
      <c r="T6" s="648"/>
      <c r="U6" s="648"/>
      <c r="V6" s="648"/>
      <c r="W6" s="648"/>
      <c r="X6" s="648"/>
      <c r="Y6" s="649"/>
      <c r="Z6" s="650">
        <v>0.7</v>
      </c>
      <c r="AA6" s="650"/>
      <c r="AB6" s="650"/>
      <c r="AC6" s="650"/>
      <c r="AD6" s="651">
        <v>71798</v>
      </c>
      <c r="AE6" s="651"/>
      <c r="AF6" s="651"/>
      <c r="AG6" s="651"/>
      <c r="AH6" s="651"/>
      <c r="AI6" s="651"/>
      <c r="AJ6" s="651"/>
      <c r="AK6" s="651"/>
      <c r="AL6" s="652">
        <v>1.5</v>
      </c>
      <c r="AM6" s="653"/>
      <c r="AN6" s="653"/>
      <c r="AO6" s="654"/>
      <c r="AP6" s="644" t="s">
        <v>231</v>
      </c>
      <c r="AQ6" s="645"/>
      <c r="AR6" s="645"/>
      <c r="AS6" s="645"/>
      <c r="AT6" s="645"/>
      <c r="AU6" s="645"/>
      <c r="AV6" s="645"/>
      <c r="AW6" s="645"/>
      <c r="AX6" s="645"/>
      <c r="AY6" s="645"/>
      <c r="AZ6" s="645"/>
      <c r="BA6" s="645"/>
      <c r="BB6" s="645"/>
      <c r="BC6" s="645"/>
      <c r="BD6" s="645"/>
      <c r="BE6" s="645"/>
      <c r="BF6" s="646"/>
      <c r="BG6" s="647">
        <v>1830363</v>
      </c>
      <c r="BH6" s="648"/>
      <c r="BI6" s="648"/>
      <c r="BJ6" s="648"/>
      <c r="BK6" s="648"/>
      <c r="BL6" s="648"/>
      <c r="BM6" s="648"/>
      <c r="BN6" s="649"/>
      <c r="BO6" s="650">
        <v>100</v>
      </c>
      <c r="BP6" s="650"/>
      <c r="BQ6" s="650"/>
      <c r="BR6" s="650"/>
      <c r="BS6" s="651">
        <v>8861</v>
      </c>
      <c r="BT6" s="651"/>
      <c r="BU6" s="651"/>
      <c r="BV6" s="651"/>
      <c r="BW6" s="651"/>
      <c r="BX6" s="651"/>
      <c r="BY6" s="651"/>
      <c r="BZ6" s="651"/>
      <c r="CA6" s="651"/>
      <c r="CB6" s="655"/>
      <c r="CD6" s="658" t="s">
        <v>232</v>
      </c>
      <c r="CE6" s="659"/>
      <c r="CF6" s="659"/>
      <c r="CG6" s="659"/>
      <c r="CH6" s="659"/>
      <c r="CI6" s="659"/>
      <c r="CJ6" s="659"/>
      <c r="CK6" s="659"/>
      <c r="CL6" s="659"/>
      <c r="CM6" s="659"/>
      <c r="CN6" s="659"/>
      <c r="CO6" s="659"/>
      <c r="CP6" s="659"/>
      <c r="CQ6" s="660"/>
      <c r="CR6" s="647">
        <v>103962</v>
      </c>
      <c r="CS6" s="648"/>
      <c r="CT6" s="648"/>
      <c r="CU6" s="648"/>
      <c r="CV6" s="648"/>
      <c r="CW6" s="648"/>
      <c r="CX6" s="648"/>
      <c r="CY6" s="649"/>
      <c r="CZ6" s="641">
        <v>1</v>
      </c>
      <c r="DA6" s="642"/>
      <c r="DB6" s="642"/>
      <c r="DC6" s="661"/>
      <c r="DD6" s="656">
        <v>15860</v>
      </c>
      <c r="DE6" s="648"/>
      <c r="DF6" s="648"/>
      <c r="DG6" s="648"/>
      <c r="DH6" s="648"/>
      <c r="DI6" s="648"/>
      <c r="DJ6" s="648"/>
      <c r="DK6" s="648"/>
      <c r="DL6" s="648"/>
      <c r="DM6" s="648"/>
      <c r="DN6" s="648"/>
      <c r="DO6" s="648"/>
      <c r="DP6" s="649"/>
      <c r="DQ6" s="656">
        <v>102988</v>
      </c>
      <c r="DR6" s="648"/>
      <c r="DS6" s="648"/>
      <c r="DT6" s="648"/>
      <c r="DU6" s="648"/>
      <c r="DV6" s="648"/>
      <c r="DW6" s="648"/>
      <c r="DX6" s="648"/>
      <c r="DY6" s="648"/>
      <c r="DZ6" s="648"/>
      <c r="EA6" s="648"/>
      <c r="EB6" s="648"/>
      <c r="EC6" s="657"/>
    </row>
    <row r="7" spans="2:143" ht="11.25" customHeight="1">
      <c r="B7" s="644" t="s">
        <v>233</v>
      </c>
      <c r="C7" s="645"/>
      <c r="D7" s="645"/>
      <c r="E7" s="645"/>
      <c r="F7" s="645"/>
      <c r="G7" s="645"/>
      <c r="H7" s="645"/>
      <c r="I7" s="645"/>
      <c r="J7" s="645"/>
      <c r="K7" s="645"/>
      <c r="L7" s="645"/>
      <c r="M7" s="645"/>
      <c r="N7" s="645"/>
      <c r="O7" s="645"/>
      <c r="P7" s="645"/>
      <c r="Q7" s="646"/>
      <c r="R7" s="647">
        <v>2937</v>
      </c>
      <c r="S7" s="648"/>
      <c r="T7" s="648"/>
      <c r="U7" s="648"/>
      <c r="V7" s="648"/>
      <c r="W7" s="648"/>
      <c r="X7" s="648"/>
      <c r="Y7" s="649"/>
      <c r="Z7" s="650">
        <v>0</v>
      </c>
      <c r="AA7" s="650"/>
      <c r="AB7" s="650"/>
      <c r="AC7" s="650"/>
      <c r="AD7" s="651">
        <v>2937</v>
      </c>
      <c r="AE7" s="651"/>
      <c r="AF7" s="651"/>
      <c r="AG7" s="651"/>
      <c r="AH7" s="651"/>
      <c r="AI7" s="651"/>
      <c r="AJ7" s="651"/>
      <c r="AK7" s="651"/>
      <c r="AL7" s="652">
        <v>0.1</v>
      </c>
      <c r="AM7" s="653"/>
      <c r="AN7" s="653"/>
      <c r="AO7" s="654"/>
      <c r="AP7" s="644" t="s">
        <v>234</v>
      </c>
      <c r="AQ7" s="645"/>
      <c r="AR7" s="645"/>
      <c r="AS7" s="645"/>
      <c r="AT7" s="645"/>
      <c r="AU7" s="645"/>
      <c r="AV7" s="645"/>
      <c r="AW7" s="645"/>
      <c r="AX7" s="645"/>
      <c r="AY7" s="645"/>
      <c r="AZ7" s="645"/>
      <c r="BA7" s="645"/>
      <c r="BB7" s="645"/>
      <c r="BC7" s="645"/>
      <c r="BD7" s="645"/>
      <c r="BE7" s="645"/>
      <c r="BF7" s="646"/>
      <c r="BG7" s="647">
        <v>784762</v>
      </c>
      <c r="BH7" s="648"/>
      <c r="BI7" s="648"/>
      <c r="BJ7" s="648"/>
      <c r="BK7" s="648"/>
      <c r="BL7" s="648"/>
      <c r="BM7" s="648"/>
      <c r="BN7" s="649"/>
      <c r="BO7" s="650">
        <v>42.9</v>
      </c>
      <c r="BP7" s="650"/>
      <c r="BQ7" s="650"/>
      <c r="BR7" s="650"/>
      <c r="BS7" s="651">
        <v>8861</v>
      </c>
      <c r="BT7" s="651"/>
      <c r="BU7" s="651"/>
      <c r="BV7" s="651"/>
      <c r="BW7" s="651"/>
      <c r="BX7" s="651"/>
      <c r="BY7" s="651"/>
      <c r="BZ7" s="651"/>
      <c r="CA7" s="651"/>
      <c r="CB7" s="655"/>
      <c r="CD7" s="662" t="s">
        <v>235</v>
      </c>
      <c r="CE7" s="663"/>
      <c r="CF7" s="663"/>
      <c r="CG7" s="663"/>
      <c r="CH7" s="663"/>
      <c r="CI7" s="663"/>
      <c r="CJ7" s="663"/>
      <c r="CK7" s="663"/>
      <c r="CL7" s="663"/>
      <c r="CM7" s="663"/>
      <c r="CN7" s="663"/>
      <c r="CO7" s="663"/>
      <c r="CP7" s="663"/>
      <c r="CQ7" s="664"/>
      <c r="CR7" s="647">
        <v>3181026</v>
      </c>
      <c r="CS7" s="648"/>
      <c r="CT7" s="648"/>
      <c r="CU7" s="648"/>
      <c r="CV7" s="648"/>
      <c r="CW7" s="648"/>
      <c r="CX7" s="648"/>
      <c r="CY7" s="649"/>
      <c r="CZ7" s="650">
        <v>30.9</v>
      </c>
      <c r="DA7" s="650"/>
      <c r="DB7" s="650"/>
      <c r="DC7" s="650"/>
      <c r="DD7" s="656">
        <v>23433</v>
      </c>
      <c r="DE7" s="648"/>
      <c r="DF7" s="648"/>
      <c r="DG7" s="648"/>
      <c r="DH7" s="648"/>
      <c r="DI7" s="648"/>
      <c r="DJ7" s="648"/>
      <c r="DK7" s="648"/>
      <c r="DL7" s="648"/>
      <c r="DM7" s="648"/>
      <c r="DN7" s="648"/>
      <c r="DO7" s="648"/>
      <c r="DP7" s="649"/>
      <c r="DQ7" s="656">
        <v>801222</v>
      </c>
      <c r="DR7" s="648"/>
      <c r="DS7" s="648"/>
      <c r="DT7" s="648"/>
      <c r="DU7" s="648"/>
      <c r="DV7" s="648"/>
      <c r="DW7" s="648"/>
      <c r="DX7" s="648"/>
      <c r="DY7" s="648"/>
      <c r="DZ7" s="648"/>
      <c r="EA7" s="648"/>
      <c r="EB7" s="648"/>
      <c r="EC7" s="657"/>
    </row>
    <row r="8" spans="2:143" ht="11.25" customHeight="1">
      <c r="B8" s="644" t="s">
        <v>236</v>
      </c>
      <c r="C8" s="645"/>
      <c r="D8" s="645"/>
      <c r="E8" s="645"/>
      <c r="F8" s="645"/>
      <c r="G8" s="645"/>
      <c r="H8" s="645"/>
      <c r="I8" s="645"/>
      <c r="J8" s="645"/>
      <c r="K8" s="645"/>
      <c r="L8" s="645"/>
      <c r="M8" s="645"/>
      <c r="N8" s="645"/>
      <c r="O8" s="645"/>
      <c r="P8" s="645"/>
      <c r="Q8" s="646"/>
      <c r="R8" s="647">
        <v>15237</v>
      </c>
      <c r="S8" s="648"/>
      <c r="T8" s="648"/>
      <c r="U8" s="648"/>
      <c r="V8" s="648"/>
      <c r="W8" s="648"/>
      <c r="X8" s="648"/>
      <c r="Y8" s="649"/>
      <c r="Z8" s="650">
        <v>0.1</v>
      </c>
      <c r="AA8" s="650"/>
      <c r="AB8" s="650"/>
      <c r="AC8" s="650"/>
      <c r="AD8" s="651">
        <v>15237</v>
      </c>
      <c r="AE8" s="651"/>
      <c r="AF8" s="651"/>
      <c r="AG8" s="651"/>
      <c r="AH8" s="651"/>
      <c r="AI8" s="651"/>
      <c r="AJ8" s="651"/>
      <c r="AK8" s="651"/>
      <c r="AL8" s="652">
        <v>0.3</v>
      </c>
      <c r="AM8" s="653"/>
      <c r="AN8" s="653"/>
      <c r="AO8" s="654"/>
      <c r="AP8" s="644" t="s">
        <v>237</v>
      </c>
      <c r="AQ8" s="645"/>
      <c r="AR8" s="645"/>
      <c r="AS8" s="645"/>
      <c r="AT8" s="645"/>
      <c r="AU8" s="645"/>
      <c r="AV8" s="645"/>
      <c r="AW8" s="645"/>
      <c r="AX8" s="645"/>
      <c r="AY8" s="645"/>
      <c r="AZ8" s="645"/>
      <c r="BA8" s="645"/>
      <c r="BB8" s="645"/>
      <c r="BC8" s="645"/>
      <c r="BD8" s="645"/>
      <c r="BE8" s="645"/>
      <c r="BF8" s="646"/>
      <c r="BG8" s="647">
        <v>28364</v>
      </c>
      <c r="BH8" s="648"/>
      <c r="BI8" s="648"/>
      <c r="BJ8" s="648"/>
      <c r="BK8" s="648"/>
      <c r="BL8" s="648"/>
      <c r="BM8" s="648"/>
      <c r="BN8" s="649"/>
      <c r="BO8" s="650">
        <v>1.5</v>
      </c>
      <c r="BP8" s="650"/>
      <c r="BQ8" s="650"/>
      <c r="BR8" s="650"/>
      <c r="BS8" s="656" t="s">
        <v>238</v>
      </c>
      <c r="BT8" s="648"/>
      <c r="BU8" s="648"/>
      <c r="BV8" s="648"/>
      <c r="BW8" s="648"/>
      <c r="BX8" s="648"/>
      <c r="BY8" s="648"/>
      <c r="BZ8" s="648"/>
      <c r="CA8" s="648"/>
      <c r="CB8" s="657"/>
      <c r="CD8" s="662" t="s">
        <v>239</v>
      </c>
      <c r="CE8" s="663"/>
      <c r="CF8" s="663"/>
      <c r="CG8" s="663"/>
      <c r="CH8" s="663"/>
      <c r="CI8" s="663"/>
      <c r="CJ8" s="663"/>
      <c r="CK8" s="663"/>
      <c r="CL8" s="663"/>
      <c r="CM8" s="663"/>
      <c r="CN8" s="663"/>
      <c r="CO8" s="663"/>
      <c r="CP8" s="663"/>
      <c r="CQ8" s="664"/>
      <c r="CR8" s="647">
        <v>2401744</v>
      </c>
      <c r="CS8" s="648"/>
      <c r="CT8" s="648"/>
      <c r="CU8" s="648"/>
      <c r="CV8" s="648"/>
      <c r="CW8" s="648"/>
      <c r="CX8" s="648"/>
      <c r="CY8" s="649"/>
      <c r="CZ8" s="650">
        <v>23.3</v>
      </c>
      <c r="DA8" s="650"/>
      <c r="DB8" s="650"/>
      <c r="DC8" s="650"/>
      <c r="DD8" s="656">
        <v>19043</v>
      </c>
      <c r="DE8" s="648"/>
      <c r="DF8" s="648"/>
      <c r="DG8" s="648"/>
      <c r="DH8" s="648"/>
      <c r="DI8" s="648"/>
      <c r="DJ8" s="648"/>
      <c r="DK8" s="648"/>
      <c r="DL8" s="648"/>
      <c r="DM8" s="648"/>
      <c r="DN8" s="648"/>
      <c r="DO8" s="648"/>
      <c r="DP8" s="649"/>
      <c r="DQ8" s="656">
        <v>1360966</v>
      </c>
      <c r="DR8" s="648"/>
      <c r="DS8" s="648"/>
      <c r="DT8" s="648"/>
      <c r="DU8" s="648"/>
      <c r="DV8" s="648"/>
      <c r="DW8" s="648"/>
      <c r="DX8" s="648"/>
      <c r="DY8" s="648"/>
      <c r="DZ8" s="648"/>
      <c r="EA8" s="648"/>
      <c r="EB8" s="648"/>
      <c r="EC8" s="657"/>
    </row>
    <row r="9" spans="2:143" ht="11.25" customHeight="1">
      <c r="B9" s="644" t="s">
        <v>240</v>
      </c>
      <c r="C9" s="645"/>
      <c r="D9" s="645"/>
      <c r="E9" s="645"/>
      <c r="F9" s="645"/>
      <c r="G9" s="645"/>
      <c r="H9" s="645"/>
      <c r="I9" s="645"/>
      <c r="J9" s="645"/>
      <c r="K9" s="645"/>
      <c r="L9" s="645"/>
      <c r="M9" s="645"/>
      <c r="N9" s="645"/>
      <c r="O9" s="645"/>
      <c r="P9" s="645"/>
      <c r="Q9" s="646"/>
      <c r="R9" s="647">
        <v>16726</v>
      </c>
      <c r="S9" s="648"/>
      <c r="T9" s="648"/>
      <c r="U9" s="648"/>
      <c r="V9" s="648"/>
      <c r="W9" s="648"/>
      <c r="X9" s="648"/>
      <c r="Y9" s="649"/>
      <c r="Z9" s="650">
        <v>0.2</v>
      </c>
      <c r="AA9" s="650"/>
      <c r="AB9" s="650"/>
      <c r="AC9" s="650"/>
      <c r="AD9" s="651">
        <v>16726</v>
      </c>
      <c r="AE9" s="651"/>
      <c r="AF9" s="651"/>
      <c r="AG9" s="651"/>
      <c r="AH9" s="651"/>
      <c r="AI9" s="651"/>
      <c r="AJ9" s="651"/>
      <c r="AK9" s="651"/>
      <c r="AL9" s="652">
        <v>0.3</v>
      </c>
      <c r="AM9" s="653"/>
      <c r="AN9" s="653"/>
      <c r="AO9" s="654"/>
      <c r="AP9" s="644" t="s">
        <v>241</v>
      </c>
      <c r="AQ9" s="645"/>
      <c r="AR9" s="645"/>
      <c r="AS9" s="645"/>
      <c r="AT9" s="645"/>
      <c r="AU9" s="645"/>
      <c r="AV9" s="645"/>
      <c r="AW9" s="645"/>
      <c r="AX9" s="645"/>
      <c r="AY9" s="645"/>
      <c r="AZ9" s="645"/>
      <c r="BA9" s="645"/>
      <c r="BB9" s="645"/>
      <c r="BC9" s="645"/>
      <c r="BD9" s="645"/>
      <c r="BE9" s="645"/>
      <c r="BF9" s="646"/>
      <c r="BG9" s="647">
        <v>667142</v>
      </c>
      <c r="BH9" s="648"/>
      <c r="BI9" s="648"/>
      <c r="BJ9" s="648"/>
      <c r="BK9" s="648"/>
      <c r="BL9" s="648"/>
      <c r="BM9" s="648"/>
      <c r="BN9" s="649"/>
      <c r="BO9" s="650">
        <v>36.4</v>
      </c>
      <c r="BP9" s="650"/>
      <c r="BQ9" s="650"/>
      <c r="BR9" s="650"/>
      <c r="BS9" s="656" t="s">
        <v>238</v>
      </c>
      <c r="BT9" s="648"/>
      <c r="BU9" s="648"/>
      <c r="BV9" s="648"/>
      <c r="BW9" s="648"/>
      <c r="BX9" s="648"/>
      <c r="BY9" s="648"/>
      <c r="BZ9" s="648"/>
      <c r="CA9" s="648"/>
      <c r="CB9" s="657"/>
      <c r="CD9" s="662" t="s">
        <v>242</v>
      </c>
      <c r="CE9" s="663"/>
      <c r="CF9" s="663"/>
      <c r="CG9" s="663"/>
      <c r="CH9" s="663"/>
      <c r="CI9" s="663"/>
      <c r="CJ9" s="663"/>
      <c r="CK9" s="663"/>
      <c r="CL9" s="663"/>
      <c r="CM9" s="663"/>
      <c r="CN9" s="663"/>
      <c r="CO9" s="663"/>
      <c r="CP9" s="663"/>
      <c r="CQ9" s="664"/>
      <c r="CR9" s="647">
        <v>1789133</v>
      </c>
      <c r="CS9" s="648"/>
      <c r="CT9" s="648"/>
      <c r="CU9" s="648"/>
      <c r="CV9" s="648"/>
      <c r="CW9" s="648"/>
      <c r="CX9" s="648"/>
      <c r="CY9" s="649"/>
      <c r="CZ9" s="650">
        <v>17.399999999999999</v>
      </c>
      <c r="DA9" s="650"/>
      <c r="DB9" s="650"/>
      <c r="DC9" s="650"/>
      <c r="DD9" s="656">
        <v>62871</v>
      </c>
      <c r="DE9" s="648"/>
      <c r="DF9" s="648"/>
      <c r="DG9" s="648"/>
      <c r="DH9" s="648"/>
      <c r="DI9" s="648"/>
      <c r="DJ9" s="648"/>
      <c r="DK9" s="648"/>
      <c r="DL9" s="648"/>
      <c r="DM9" s="648"/>
      <c r="DN9" s="648"/>
      <c r="DO9" s="648"/>
      <c r="DP9" s="649"/>
      <c r="DQ9" s="656">
        <v>1165472</v>
      </c>
      <c r="DR9" s="648"/>
      <c r="DS9" s="648"/>
      <c r="DT9" s="648"/>
      <c r="DU9" s="648"/>
      <c r="DV9" s="648"/>
      <c r="DW9" s="648"/>
      <c r="DX9" s="648"/>
      <c r="DY9" s="648"/>
      <c r="DZ9" s="648"/>
      <c r="EA9" s="648"/>
      <c r="EB9" s="648"/>
      <c r="EC9" s="657"/>
    </row>
    <row r="10" spans="2:143" ht="11.25" customHeight="1">
      <c r="B10" s="644" t="s">
        <v>243</v>
      </c>
      <c r="C10" s="645"/>
      <c r="D10" s="645"/>
      <c r="E10" s="645"/>
      <c r="F10" s="645"/>
      <c r="G10" s="645"/>
      <c r="H10" s="645"/>
      <c r="I10" s="645"/>
      <c r="J10" s="645"/>
      <c r="K10" s="645"/>
      <c r="L10" s="645"/>
      <c r="M10" s="645"/>
      <c r="N10" s="645"/>
      <c r="O10" s="645"/>
      <c r="P10" s="645"/>
      <c r="Q10" s="646"/>
      <c r="R10" s="647" t="s">
        <v>238</v>
      </c>
      <c r="S10" s="648"/>
      <c r="T10" s="648"/>
      <c r="U10" s="648"/>
      <c r="V10" s="648"/>
      <c r="W10" s="648"/>
      <c r="X10" s="648"/>
      <c r="Y10" s="649"/>
      <c r="Z10" s="650" t="s">
        <v>238</v>
      </c>
      <c r="AA10" s="650"/>
      <c r="AB10" s="650"/>
      <c r="AC10" s="650"/>
      <c r="AD10" s="651" t="s">
        <v>238</v>
      </c>
      <c r="AE10" s="651"/>
      <c r="AF10" s="651"/>
      <c r="AG10" s="651"/>
      <c r="AH10" s="651"/>
      <c r="AI10" s="651"/>
      <c r="AJ10" s="651"/>
      <c r="AK10" s="651"/>
      <c r="AL10" s="652" t="s">
        <v>139</v>
      </c>
      <c r="AM10" s="653"/>
      <c r="AN10" s="653"/>
      <c r="AO10" s="654"/>
      <c r="AP10" s="644" t="s">
        <v>244</v>
      </c>
      <c r="AQ10" s="645"/>
      <c r="AR10" s="645"/>
      <c r="AS10" s="645"/>
      <c r="AT10" s="645"/>
      <c r="AU10" s="645"/>
      <c r="AV10" s="645"/>
      <c r="AW10" s="645"/>
      <c r="AX10" s="645"/>
      <c r="AY10" s="645"/>
      <c r="AZ10" s="645"/>
      <c r="BA10" s="645"/>
      <c r="BB10" s="645"/>
      <c r="BC10" s="645"/>
      <c r="BD10" s="645"/>
      <c r="BE10" s="645"/>
      <c r="BF10" s="646"/>
      <c r="BG10" s="647">
        <v>45298</v>
      </c>
      <c r="BH10" s="648"/>
      <c r="BI10" s="648"/>
      <c r="BJ10" s="648"/>
      <c r="BK10" s="648"/>
      <c r="BL10" s="648"/>
      <c r="BM10" s="648"/>
      <c r="BN10" s="649"/>
      <c r="BO10" s="650">
        <v>2.5</v>
      </c>
      <c r="BP10" s="650"/>
      <c r="BQ10" s="650"/>
      <c r="BR10" s="650"/>
      <c r="BS10" s="656" t="s">
        <v>238</v>
      </c>
      <c r="BT10" s="648"/>
      <c r="BU10" s="648"/>
      <c r="BV10" s="648"/>
      <c r="BW10" s="648"/>
      <c r="BX10" s="648"/>
      <c r="BY10" s="648"/>
      <c r="BZ10" s="648"/>
      <c r="CA10" s="648"/>
      <c r="CB10" s="657"/>
      <c r="CD10" s="662" t="s">
        <v>245</v>
      </c>
      <c r="CE10" s="663"/>
      <c r="CF10" s="663"/>
      <c r="CG10" s="663"/>
      <c r="CH10" s="663"/>
      <c r="CI10" s="663"/>
      <c r="CJ10" s="663"/>
      <c r="CK10" s="663"/>
      <c r="CL10" s="663"/>
      <c r="CM10" s="663"/>
      <c r="CN10" s="663"/>
      <c r="CO10" s="663"/>
      <c r="CP10" s="663"/>
      <c r="CQ10" s="664"/>
      <c r="CR10" s="647" t="s">
        <v>238</v>
      </c>
      <c r="CS10" s="648"/>
      <c r="CT10" s="648"/>
      <c r="CU10" s="648"/>
      <c r="CV10" s="648"/>
      <c r="CW10" s="648"/>
      <c r="CX10" s="648"/>
      <c r="CY10" s="649"/>
      <c r="CZ10" s="650" t="s">
        <v>238</v>
      </c>
      <c r="DA10" s="650"/>
      <c r="DB10" s="650"/>
      <c r="DC10" s="650"/>
      <c r="DD10" s="656" t="s">
        <v>238</v>
      </c>
      <c r="DE10" s="648"/>
      <c r="DF10" s="648"/>
      <c r="DG10" s="648"/>
      <c r="DH10" s="648"/>
      <c r="DI10" s="648"/>
      <c r="DJ10" s="648"/>
      <c r="DK10" s="648"/>
      <c r="DL10" s="648"/>
      <c r="DM10" s="648"/>
      <c r="DN10" s="648"/>
      <c r="DO10" s="648"/>
      <c r="DP10" s="649"/>
      <c r="DQ10" s="656" t="s">
        <v>238</v>
      </c>
      <c r="DR10" s="648"/>
      <c r="DS10" s="648"/>
      <c r="DT10" s="648"/>
      <c r="DU10" s="648"/>
      <c r="DV10" s="648"/>
      <c r="DW10" s="648"/>
      <c r="DX10" s="648"/>
      <c r="DY10" s="648"/>
      <c r="DZ10" s="648"/>
      <c r="EA10" s="648"/>
      <c r="EB10" s="648"/>
      <c r="EC10" s="657"/>
    </row>
    <row r="11" spans="2:143" ht="11.25" customHeight="1">
      <c r="B11" s="644" t="s">
        <v>246</v>
      </c>
      <c r="C11" s="645"/>
      <c r="D11" s="645"/>
      <c r="E11" s="645"/>
      <c r="F11" s="645"/>
      <c r="G11" s="645"/>
      <c r="H11" s="645"/>
      <c r="I11" s="645"/>
      <c r="J11" s="645"/>
      <c r="K11" s="645"/>
      <c r="L11" s="645"/>
      <c r="M11" s="645"/>
      <c r="N11" s="645"/>
      <c r="O11" s="645"/>
      <c r="P11" s="645"/>
      <c r="Q11" s="646"/>
      <c r="R11" s="647">
        <v>351579</v>
      </c>
      <c r="S11" s="648"/>
      <c r="T11" s="648"/>
      <c r="U11" s="648"/>
      <c r="V11" s="648"/>
      <c r="W11" s="648"/>
      <c r="X11" s="648"/>
      <c r="Y11" s="649"/>
      <c r="Z11" s="652">
        <v>3.2</v>
      </c>
      <c r="AA11" s="653"/>
      <c r="AB11" s="653"/>
      <c r="AC11" s="665"/>
      <c r="AD11" s="656">
        <v>351579</v>
      </c>
      <c r="AE11" s="648"/>
      <c r="AF11" s="648"/>
      <c r="AG11" s="648"/>
      <c r="AH11" s="648"/>
      <c r="AI11" s="648"/>
      <c r="AJ11" s="648"/>
      <c r="AK11" s="649"/>
      <c r="AL11" s="652">
        <v>7.3</v>
      </c>
      <c r="AM11" s="653"/>
      <c r="AN11" s="653"/>
      <c r="AO11" s="654"/>
      <c r="AP11" s="644" t="s">
        <v>247</v>
      </c>
      <c r="AQ11" s="645"/>
      <c r="AR11" s="645"/>
      <c r="AS11" s="645"/>
      <c r="AT11" s="645"/>
      <c r="AU11" s="645"/>
      <c r="AV11" s="645"/>
      <c r="AW11" s="645"/>
      <c r="AX11" s="645"/>
      <c r="AY11" s="645"/>
      <c r="AZ11" s="645"/>
      <c r="BA11" s="645"/>
      <c r="BB11" s="645"/>
      <c r="BC11" s="645"/>
      <c r="BD11" s="645"/>
      <c r="BE11" s="645"/>
      <c r="BF11" s="646"/>
      <c r="BG11" s="647">
        <v>43958</v>
      </c>
      <c r="BH11" s="648"/>
      <c r="BI11" s="648"/>
      <c r="BJ11" s="648"/>
      <c r="BK11" s="648"/>
      <c r="BL11" s="648"/>
      <c r="BM11" s="648"/>
      <c r="BN11" s="649"/>
      <c r="BO11" s="650">
        <v>2.4</v>
      </c>
      <c r="BP11" s="650"/>
      <c r="BQ11" s="650"/>
      <c r="BR11" s="650"/>
      <c r="BS11" s="656">
        <v>8861</v>
      </c>
      <c r="BT11" s="648"/>
      <c r="BU11" s="648"/>
      <c r="BV11" s="648"/>
      <c r="BW11" s="648"/>
      <c r="BX11" s="648"/>
      <c r="BY11" s="648"/>
      <c r="BZ11" s="648"/>
      <c r="CA11" s="648"/>
      <c r="CB11" s="657"/>
      <c r="CD11" s="662" t="s">
        <v>248</v>
      </c>
      <c r="CE11" s="663"/>
      <c r="CF11" s="663"/>
      <c r="CG11" s="663"/>
      <c r="CH11" s="663"/>
      <c r="CI11" s="663"/>
      <c r="CJ11" s="663"/>
      <c r="CK11" s="663"/>
      <c r="CL11" s="663"/>
      <c r="CM11" s="663"/>
      <c r="CN11" s="663"/>
      <c r="CO11" s="663"/>
      <c r="CP11" s="663"/>
      <c r="CQ11" s="664"/>
      <c r="CR11" s="647">
        <v>122408</v>
      </c>
      <c r="CS11" s="648"/>
      <c r="CT11" s="648"/>
      <c r="CU11" s="648"/>
      <c r="CV11" s="648"/>
      <c r="CW11" s="648"/>
      <c r="CX11" s="648"/>
      <c r="CY11" s="649"/>
      <c r="CZ11" s="650">
        <v>1.2</v>
      </c>
      <c r="DA11" s="650"/>
      <c r="DB11" s="650"/>
      <c r="DC11" s="650"/>
      <c r="DD11" s="656">
        <v>58066</v>
      </c>
      <c r="DE11" s="648"/>
      <c r="DF11" s="648"/>
      <c r="DG11" s="648"/>
      <c r="DH11" s="648"/>
      <c r="DI11" s="648"/>
      <c r="DJ11" s="648"/>
      <c r="DK11" s="648"/>
      <c r="DL11" s="648"/>
      <c r="DM11" s="648"/>
      <c r="DN11" s="648"/>
      <c r="DO11" s="648"/>
      <c r="DP11" s="649"/>
      <c r="DQ11" s="656">
        <v>53620</v>
      </c>
      <c r="DR11" s="648"/>
      <c r="DS11" s="648"/>
      <c r="DT11" s="648"/>
      <c r="DU11" s="648"/>
      <c r="DV11" s="648"/>
      <c r="DW11" s="648"/>
      <c r="DX11" s="648"/>
      <c r="DY11" s="648"/>
      <c r="DZ11" s="648"/>
      <c r="EA11" s="648"/>
      <c r="EB11" s="648"/>
      <c r="EC11" s="657"/>
    </row>
    <row r="12" spans="2:143" ht="11.25" customHeight="1">
      <c r="B12" s="644" t="s">
        <v>249</v>
      </c>
      <c r="C12" s="645"/>
      <c r="D12" s="645"/>
      <c r="E12" s="645"/>
      <c r="F12" s="645"/>
      <c r="G12" s="645"/>
      <c r="H12" s="645"/>
      <c r="I12" s="645"/>
      <c r="J12" s="645"/>
      <c r="K12" s="645"/>
      <c r="L12" s="645"/>
      <c r="M12" s="645"/>
      <c r="N12" s="645"/>
      <c r="O12" s="645"/>
      <c r="P12" s="645"/>
      <c r="Q12" s="646"/>
      <c r="R12" s="647">
        <v>43594</v>
      </c>
      <c r="S12" s="648"/>
      <c r="T12" s="648"/>
      <c r="U12" s="648"/>
      <c r="V12" s="648"/>
      <c r="W12" s="648"/>
      <c r="X12" s="648"/>
      <c r="Y12" s="649"/>
      <c r="Z12" s="650">
        <v>0.4</v>
      </c>
      <c r="AA12" s="650"/>
      <c r="AB12" s="650"/>
      <c r="AC12" s="650"/>
      <c r="AD12" s="651">
        <v>43594</v>
      </c>
      <c r="AE12" s="651"/>
      <c r="AF12" s="651"/>
      <c r="AG12" s="651"/>
      <c r="AH12" s="651"/>
      <c r="AI12" s="651"/>
      <c r="AJ12" s="651"/>
      <c r="AK12" s="651"/>
      <c r="AL12" s="652">
        <v>0.9</v>
      </c>
      <c r="AM12" s="653"/>
      <c r="AN12" s="653"/>
      <c r="AO12" s="654"/>
      <c r="AP12" s="644" t="s">
        <v>250</v>
      </c>
      <c r="AQ12" s="645"/>
      <c r="AR12" s="645"/>
      <c r="AS12" s="645"/>
      <c r="AT12" s="645"/>
      <c r="AU12" s="645"/>
      <c r="AV12" s="645"/>
      <c r="AW12" s="645"/>
      <c r="AX12" s="645"/>
      <c r="AY12" s="645"/>
      <c r="AZ12" s="645"/>
      <c r="BA12" s="645"/>
      <c r="BB12" s="645"/>
      <c r="BC12" s="645"/>
      <c r="BD12" s="645"/>
      <c r="BE12" s="645"/>
      <c r="BF12" s="646"/>
      <c r="BG12" s="647">
        <v>862018</v>
      </c>
      <c r="BH12" s="648"/>
      <c r="BI12" s="648"/>
      <c r="BJ12" s="648"/>
      <c r="BK12" s="648"/>
      <c r="BL12" s="648"/>
      <c r="BM12" s="648"/>
      <c r="BN12" s="649"/>
      <c r="BO12" s="650">
        <v>47.1</v>
      </c>
      <c r="BP12" s="650"/>
      <c r="BQ12" s="650"/>
      <c r="BR12" s="650"/>
      <c r="BS12" s="656" t="s">
        <v>238</v>
      </c>
      <c r="BT12" s="648"/>
      <c r="BU12" s="648"/>
      <c r="BV12" s="648"/>
      <c r="BW12" s="648"/>
      <c r="BX12" s="648"/>
      <c r="BY12" s="648"/>
      <c r="BZ12" s="648"/>
      <c r="CA12" s="648"/>
      <c r="CB12" s="657"/>
      <c r="CD12" s="662" t="s">
        <v>251</v>
      </c>
      <c r="CE12" s="663"/>
      <c r="CF12" s="663"/>
      <c r="CG12" s="663"/>
      <c r="CH12" s="663"/>
      <c r="CI12" s="663"/>
      <c r="CJ12" s="663"/>
      <c r="CK12" s="663"/>
      <c r="CL12" s="663"/>
      <c r="CM12" s="663"/>
      <c r="CN12" s="663"/>
      <c r="CO12" s="663"/>
      <c r="CP12" s="663"/>
      <c r="CQ12" s="664"/>
      <c r="CR12" s="647">
        <v>184950</v>
      </c>
      <c r="CS12" s="648"/>
      <c r="CT12" s="648"/>
      <c r="CU12" s="648"/>
      <c r="CV12" s="648"/>
      <c r="CW12" s="648"/>
      <c r="CX12" s="648"/>
      <c r="CY12" s="649"/>
      <c r="CZ12" s="650">
        <v>1.8</v>
      </c>
      <c r="DA12" s="650"/>
      <c r="DB12" s="650"/>
      <c r="DC12" s="650"/>
      <c r="DD12" s="656" t="s">
        <v>238</v>
      </c>
      <c r="DE12" s="648"/>
      <c r="DF12" s="648"/>
      <c r="DG12" s="648"/>
      <c r="DH12" s="648"/>
      <c r="DI12" s="648"/>
      <c r="DJ12" s="648"/>
      <c r="DK12" s="648"/>
      <c r="DL12" s="648"/>
      <c r="DM12" s="648"/>
      <c r="DN12" s="648"/>
      <c r="DO12" s="648"/>
      <c r="DP12" s="649"/>
      <c r="DQ12" s="656">
        <v>131596</v>
      </c>
      <c r="DR12" s="648"/>
      <c r="DS12" s="648"/>
      <c r="DT12" s="648"/>
      <c r="DU12" s="648"/>
      <c r="DV12" s="648"/>
      <c r="DW12" s="648"/>
      <c r="DX12" s="648"/>
      <c r="DY12" s="648"/>
      <c r="DZ12" s="648"/>
      <c r="EA12" s="648"/>
      <c r="EB12" s="648"/>
      <c r="EC12" s="657"/>
    </row>
    <row r="13" spans="2:143" ht="11.25" customHeight="1">
      <c r="B13" s="644" t="s">
        <v>252</v>
      </c>
      <c r="C13" s="645"/>
      <c r="D13" s="645"/>
      <c r="E13" s="645"/>
      <c r="F13" s="645"/>
      <c r="G13" s="645"/>
      <c r="H13" s="645"/>
      <c r="I13" s="645"/>
      <c r="J13" s="645"/>
      <c r="K13" s="645"/>
      <c r="L13" s="645"/>
      <c r="M13" s="645"/>
      <c r="N13" s="645"/>
      <c r="O13" s="645"/>
      <c r="P13" s="645"/>
      <c r="Q13" s="646"/>
      <c r="R13" s="647" t="s">
        <v>253</v>
      </c>
      <c r="S13" s="648"/>
      <c r="T13" s="648"/>
      <c r="U13" s="648"/>
      <c r="V13" s="648"/>
      <c r="W13" s="648"/>
      <c r="X13" s="648"/>
      <c r="Y13" s="649"/>
      <c r="Z13" s="650" t="s">
        <v>238</v>
      </c>
      <c r="AA13" s="650"/>
      <c r="AB13" s="650"/>
      <c r="AC13" s="650"/>
      <c r="AD13" s="651" t="s">
        <v>238</v>
      </c>
      <c r="AE13" s="651"/>
      <c r="AF13" s="651"/>
      <c r="AG13" s="651"/>
      <c r="AH13" s="651"/>
      <c r="AI13" s="651"/>
      <c r="AJ13" s="651"/>
      <c r="AK13" s="651"/>
      <c r="AL13" s="652" t="s">
        <v>139</v>
      </c>
      <c r="AM13" s="653"/>
      <c r="AN13" s="653"/>
      <c r="AO13" s="654"/>
      <c r="AP13" s="644" t="s">
        <v>254</v>
      </c>
      <c r="AQ13" s="645"/>
      <c r="AR13" s="645"/>
      <c r="AS13" s="645"/>
      <c r="AT13" s="645"/>
      <c r="AU13" s="645"/>
      <c r="AV13" s="645"/>
      <c r="AW13" s="645"/>
      <c r="AX13" s="645"/>
      <c r="AY13" s="645"/>
      <c r="AZ13" s="645"/>
      <c r="BA13" s="645"/>
      <c r="BB13" s="645"/>
      <c r="BC13" s="645"/>
      <c r="BD13" s="645"/>
      <c r="BE13" s="645"/>
      <c r="BF13" s="646"/>
      <c r="BG13" s="647">
        <v>861382</v>
      </c>
      <c r="BH13" s="648"/>
      <c r="BI13" s="648"/>
      <c r="BJ13" s="648"/>
      <c r="BK13" s="648"/>
      <c r="BL13" s="648"/>
      <c r="BM13" s="648"/>
      <c r="BN13" s="649"/>
      <c r="BO13" s="650">
        <v>47.1</v>
      </c>
      <c r="BP13" s="650"/>
      <c r="BQ13" s="650"/>
      <c r="BR13" s="650"/>
      <c r="BS13" s="656" t="s">
        <v>139</v>
      </c>
      <c r="BT13" s="648"/>
      <c r="BU13" s="648"/>
      <c r="BV13" s="648"/>
      <c r="BW13" s="648"/>
      <c r="BX13" s="648"/>
      <c r="BY13" s="648"/>
      <c r="BZ13" s="648"/>
      <c r="CA13" s="648"/>
      <c r="CB13" s="657"/>
      <c r="CD13" s="662" t="s">
        <v>255</v>
      </c>
      <c r="CE13" s="663"/>
      <c r="CF13" s="663"/>
      <c r="CG13" s="663"/>
      <c r="CH13" s="663"/>
      <c r="CI13" s="663"/>
      <c r="CJ13" s="663"/>
      <c r="CK13" s="663"/>
      <c r="CL13" s="663"/>
      <c r="CM13" s="663"/>
      <c r="CN13" s="663"/>
      <c r="CO13" s="663"/>
      <c r="CP13" s="663"/>
      <c r="CQ13" s="664"/>
      <c r="CR13" s="647">
        <v>436231</v>
      </c>
      <c r="CS13" s="648"/>
      <c r="CT13" s="648"/>
      <c r="CU13" s="648"/>
      <c r="CV13" s="648"/>
      <c r="CW13" s="648"/>
      <c r="CX13" s="648"/>
      <c r="CY13" s="649"/>
      <c r="CZ13" s="650">
        <v>4.2</v>
      </c>
      <c r="DA13" s="650"/>
      <c r="DB13" s="650"/>
      <c r="DC13" s="650"/>
      <c r="DD13" s="656">
        <v>121776</v>
      </c>
      <c r="DE13" s="648"/>
      <c r="DF13" s="648"/>
      <c r="DG13" s="648"/>
      <c r="DH13" s="648"/>
      <c r="DI13" s="648"/>
      <c r="DJ13" s="648"/>
      <c r="DK13" s="648"/>
      <c r="DL13" s="648"/>
      <c r="DM13" s="648"/>
      <c r="DN13" s="648"/>
      <c r="DO13" s="648"/>
      <c r="DP13" s="649"/>
      <c r="DQ13" s="656">
        <v>326184</v>
      </c>
      <c r="DR13" s="648"/>
      <c r="DS13" s="648"/>
      <c r="DT13" s="648"/>
      <c r="DU13" s="648"/>
      <c r="DV13" s="648"/>
      <c r="DW13" s="648"/>
      <c r="DX13" s="648"/>
      <c r="DY13" s="648"/>
      <c r="DZ13" s="648"/>
      <c r="EA13" s="648"/>
      <c r="EB13" s="648"/>
      <c r="EC13" s="657"/>
    </row>
    <row r="14" spans="2:143" ht="11.25" customHeight="1">
      <c r="B14" s="644" t="s">
        <v>256</v>
      </c>
      <c r="C14" s="645"/>
      <c r="D14" s="645"/>
      <c r="E14" s="645"/>
      <c r="F14" s="645"/>
      <c r="G14" s="645"/>
      <c r="H14" s="645"/>
      <c r="I14" s="645"/>
      <c r="J14" s="645"/>
      <c r="K14" s="645"/>
      <c r="L14" s="645"/>
      <c r="M14" s="645"/>
      <c r="N14" s="645"/>
      <c r="O14" s="645"/>
      <c r="P14" s="645"/>
      <c r="Q14" s="646"/>
      <c r="R14" s="647" t="s">
        <v>238</v>
      </c>
      <c r="S14" s="648"/>
      <c r="T14" s="648"/>
      <c r="U14" s="648"/>
      <c r="V14" s="648"/>
      <c r="W14" s="648"/>
      <c r="X14" s="648"/>
      <c r="Y14" s="649"/>
      <c r="Z14" s="650" t="s">
        <v>139</v>
      </c>
      <c r="AA14" s="650"/>
      <c r="AB14" s="650"/>
      <c r="AC14" s="650"/>
      <c r="AD14" s="651" t="s">
        <v>238</v>
      </c>
      <c r="AE14" s="651"/>
      <c r="AF14" s="651"/>
      <c r="AG14" s="651"/>
      <c r="AH14" s="651"/>
      <c r="AI14" s="651"/>
      <c r="AJ14" s="651"/>
      <c r="AK14" s="651"/>
      <c r="AL14" s="652" t="s">
        <v>238</v>
      </c>
      <c r="AM14" s="653"/>
      <c r="AN14" s="653"/>
      <c r="AO14" s="654"/>
      <c r="AP14" s="644" t="s">
        <v>257</v>
      </c>
      <c r="AQ14" s="645"/>
      <c r="AR14" s="645"/>
      <c r="AS14" s="645"/>
      <c r="AT14" s="645"/>
      <c r="AU14" s="645"/>
      <c r="AV14" s="645"/>
      <c r="AW14" s="645"/>
      <c r="AX14" s="645"/>
      <c r="AY14" s="645"/>
      <c r="AZ14" s="645"/>
      <c r="BA14" s="645"/>
      <c r="BB14" s="645"/>
      <c r="BC14" s="645"/>
      <c r="BD14" s="645"/>
      <c r="BE14" s="645"/>
      <c r="BF14" s="646"/>
      <c r="BG14" s="647">
        <v>65107</v>
      </c>
      <c r="BH14" s="648"/>
      <c r="BI14" s="648"/>
      <c r="BJ14" s="648"/>
      <c r="BK14" s="648"/>
      <c r="BL14" s="648"/>
      <c r="BM14" s="648"/>
      <c r="BN14" s="649"/>
      <c r="BO14" s="650">
        <v>3.6</v>
      </c>
      <c r="BP14" s="650"/>
      <c r="BQ14" s="650"/>
      <c r="BR14" s="650"/>
      <c r="BS14" s="656" t="s">
        <v>238</v>
      </c>
      <c r="BT14" s="648"/>
      <c r="BU14" s="648"/>
      <c r="BV14" s="648"/>
      <c r="BW14" s="648"/>
      <c r="BX14" s="648"/>
      <c r="BY14" s="648"/>
      <c r="BZ14" s="648"/>
      <c r="CA14" s="648"/>
      <c r="CB14" s="657"/>
      <c r="CD14" s="662" t="s">
        <v>258</v>
      </c>
      <c r="CE14" s="663"/>
      <c r="CF14" s="663"/>
      <c r="CG14" s="663"/>
      <c r="CH14" s="663"/>
      <c r="CI14" s="663"/>
      <c r="CJ14" s="663"/>
      <c r="CK14" s="663"/>
      <c r="CL14" s="663"/>
      <c r="CM14" s="663"/>
      <c r="CN14" s="663"/>
      <c r="CO14" s="663"/>
      <c r="CP14" s="663"/>
      <c r="CQ14" s="664"/>
      <c r="CR14" s="647">
        <v>587431</v>
      </c>
      <c r="CS14" s="648"/>
      <c r="CT14" s="648"/>
      <c r="CU14" s="648"/>
      <c r="CV14" s="648"/>
      <c r="CW14" s="648"/>
      <c r="CX14" s="648"/>
      <c r="CY14" s="649"/>
      <c r="CZ14" s="650">
        <v>5.7</v>
      </c>
      <c r="DA14" s="650"/>
      <c r="DB14" s="650"/>
      <c r="DC14" s="650"/>
      <c r="DD14" s="656">
        <v>30783</v>
      </c>
      <c r="DE14" s="648"/>
      <c r="DF14" s="648"/>
      <c r="DG14" s="648"/>
      <c r="DH14" s="648"/>
      <c r="DI14" s="648"/>
      <c r="DJ14" s="648"/>
      <c r="DK14" s="648"/>
      <c r="DL14" s="648"/>
      <c r="DM14" s="648"/>
      <c r="DN14" s="648"/>
      <c r="DO14" s="648"/>
      <c r="DP14" s="649"/>
      <c r="DQ14" s="656">
        <v>553860</v>
      </c>
      <c r="DR14" s="648"/>
      <c r="DS14" s="648"/>
      <c r="DT14" s="648"/>
      <c r="DU14" s="648"/>
      <c r="DV14" s="648"/>
      <c r="DW14" s="648"/>
      <c r="DX14" s="648"/>
      <c r="DY14" s="648"/>
      <c r="DZ14" s="648"/>
      <c r="EA14" s="648"/>
      <c r="EB14" s="648"/>
      <c r="EC14" s="657"/>
    </row>
    <row r="15" spans="2:143" ht="11.25" customHeight="1">
      <c r="B15" s="644" t="s">
        <v>259</v>
      </c>
      <c r="C15" s="645"/>
      <c r="D15" s="645"/>
      <c r="E15" s="645"/>
      <c r="F15" s="645"/>
      <c r="G15" s="645"/>
      <c r="H15" s="645"/>
      <c r="I15" s="645"/>
      <c r="J15" s="645"/>
      <c r="K15" s="645"/>
      <c r="L15" s="645"/>
      <c r="M15" s="645"/>
      <c r="N15" s="645"/>
      <c r="O15" s="645"/>
      <c r="P15" s="645"/>
      <c r="Q15" s="646"/>
      <c r="R15" s="647" t="s">
        <v>238</v>
      </c>
      <c r="S15" s="648"/>
      <c r="T15" s="648"/>
      <c r="U15" s="648"/>
      <c r="V15" s="648"/>
      <c r="W15" s="648"/>
      <c r="X15" s="648"/>
      <c r="Y15" s="649"/>
      <c r="Z15" s="650" t="s">
        <v>238</v>
      </c>
      <c r="AA15" s="650"/>
      <c r="AB15" s="650"/>
      <c r="AC15" s="650"/>
      <c r="AD15" s="651" t="s">
        <v>238</v>
      </c>
      <c r="AE15" s="651"/>
      <c r="AF15" s="651"/>
      <c r="AG15" s="651"/>
      <c r="AH15" s="651"/>
      <c r="AI15" s="651"/>
      <c r="AJ15" s="651"/>
      <c r="AK15" s="651"/>
      <c r="AL15" s="652" t="s">
        <v>139</v>
      </c>
      <c r="AM15" s="653"/>
      <c r="AN15" s="653"/>
      <c r="AO15" s="654"/>
      <c r="AP15" s="644" t="s">
        <v>260</v>
      </c>
      <c r="AQ15" s="645"/>
      <c r="AR15" s="645"/>
      <c r="AS15" s="645"/>
      <c r="AT15" s="645"/>
      <c r="AU15" s="645"/>
      <c r="AV15" s="645"/>
      <c r="AW15" s="645"/>
      <c r="AX15" s="645"/>
      <c r="AY15" s="645"/>
      <c r="AZ15" s="645"/>
      <c r="BA15" s="645"/>
      <c r="BB15" s="645"/>
      <c r="BC15" s="645"/>
      <c r="BD15" s="645"/>
      <c r="BE15" s="645"/>
      <c r="BF15" s="646"/>
      <c r="BG15" s="647">
        <v>118476</v>
      </c>
      <c r="BH15" s="648"/>
      <c r="BI15" s="648"/>
      <c r="BJ15" s="648"/>
      <c r="BK15" s="648"/>
      <c r="BL15" s="648"/>
      <c r="BM15" s="648"/>
      <c r="BN15" s="649"/>
      <c r="BO15" s="650">
        <v>6.5</v>
      </c>
      <c r="BP15" s="650"/>
      <c r="BQ15" s="650"/>
      <c r="BR15" s="650"/>
      <c r="BS15" s="656" t="s">
        <v>238</v>
      </c>
      <c r="BT15" s="648"/>
      <c r="BU15" s="648"/>
      <c r="BV15" s="648"/>
      <c r="BW15" s="648"/>
      <c r="BX15" s="648"/>
      <c r="BY15" s="648"/>
      <c r="BZ15" s="648"/>
      <c r="CA15" s="648"/>
      <c r="CB15" s="657"/>
      <c r="CD15" s="662" t="s">
        <v>261</v>
      </c>
      <c r="CE15" s="663"/>
      <c r="CF15" s="663"/>
      <c r="CG15" s="663"/>
      <c r="CH15" s="663"/>
      <c r="CI15" s="663"/>
      <c r="CJ15" s="663"/>
      <c r="CK15" s="663"/>
      <c r="CL15" s="663"/>
      <c r="CM15" s="663"/>
      <c r="CN15" s="663"/>
      <c r="CO15" s="663"/>
      <c r="CP15" s="663"/>
      <c r="CQ15" s="664"/>
      <c r="CR15" s="647">
        <v>779859</v>
      </c>
      <c r="CS15" s="648"/>
      <c r="CT15" s="648"/>
      <c r="CU15" s="648"/>
      <c r="CV15" s="648"/>
      <c r="CW15" s="648"/>
      <c r="CX15" s="648"/>
      <c r="CY15" s="649"/>
      <c r="CZ15" s="650">
        <v>7.6</v>
      </c>
      <c r="DA15" s="650"/>
      <c r="DB15" s="650"/>
      <c r="DC15" s="650"/>
      <c r="DD15" s="656">
        <v>149391</v>
      </c>
      <c r="DE15" s="648"/>
      <c r="DF15" s="648"/>
      <c r="DG15" s="648"/>
      <c r="DH15" s="648"/>
      <c r="DI15" s="648"/>
      <c r="DJ15" s="648"/>
      <c r="DK15" s="648"/>
      <c r="DL15" s="648"/>
      <c r="DM15" s="648"/>
      <c r="DN15" s="648"/>
      <c r="DO15" s="648"/>
      <c r="DP15" s="649"/>
      <c r="DQ15" s="656">
        <v>570630</v>
      </c>
      <c r="DR15" s="648"/>
      <c r="DS15" s="648"/>
      <c r="DT15" s="648"/>
      <c r="DU15" s="648"/>
      <c r="DV15" s="648"/>
      <c r="DW15" s="648"/>
      <c r="DX15" s="648"/>
      <c r="DY15" s="648"/>
      <c r="DZ15" s="648"/>
      <c r="EA15" s="648"/>
      <c r="EB15" s="648"/>
      <c r="EC15" s="657"/>
    </row>
    <row r="16" spans="2:143" ht="11.25" customHeight="1">
      <c r="B16" s="644" t="s">
        <v>262</v>
      </c>
      <c r="C16" s="645"/>
      <c r="D16" s="645"/>
      <c r="E16" s="645"/>
      <c r="F16" s="645"/>
      <c r="G16" s="645"/>
      <c r="H16" s="645"/>
      <c r="I16" s="645"/>
      <c r="J16" s="645"/>
      <c r="K16" s="645"/>
      <c r="L16" s="645"/>
      <c r="M16" s="645"/>
      <c r="N16" s="645"/>
      <c r="O16" s="645"/>
      <c r="P16" s="645"/>
      <c r="Q16" s="646"/>
      <c r="R16" s="647">
        <v>6868</v>
      </c>
      <c r="S16" s="648"/>
      <c r="T16" s="648"/>
      <c r="U16" s="648"/>
      <c r="V16" s="648"/>
      <c r="W16" s="648"/>
      <c r="X16" s="648"/>
      <c r="Y16" s="649"/>
      <c r="Z16" s="650">
        <v>0.1</v>
      </c>
      <c r="AA16" s="650"/>
      <c r="AB16" s="650"/>
      <c r="AC16" s="650"/>
      <c r="AD16" s="651">
        <v>6868</v>
      </c>
      <c r="AE16" s="651"/>
      <c r="AF16" s="651"/>
      <c r="AG16" s="651"/>
      <c r="AH16" s="651"/>
      <c r="AI16" s="651"/>
      <c r="AJ16" s="651"/>
      <c r="AK16" s="651"/>
      <c r="AL16" s="652">
        <v>0.1</v>
      </c>
      <c r="AM16" s="653"/>
      <c r="AN16" s="653"/>
      <c r="AO16" s="654"/>
      <c r="AP16" s="644" t="s">
        <v>263</v>
      </c>
      <c r="AQ16" s="645"/>
      <c r="AR16" s="645"/>
      <c r="AS16" s="645"/>
      <c r="AT16" s="645"/>
      <c r="AU16" s="645"/>
      <c r="AV16" s="645"/>
      <c r="AW16" s="645"/>
      <c r="AX16" s="645"/>
      <c r="AY16" s="645"/>
      <c r="AZ16" s="645"/>
      <c r="BA16" s="645"/>
      <c r="BB16" s="645"/>
      <c r="BC16" s="645"/>
      <c r="BD16" s="645"/>
      <c r="BE16" s="645"/>
      <c r="BF16" s="646"/>
      <c r="BG16" s="647" t="s">
        <v>238</v>
      </c>
      <c r="BH16" s="648"/>
      <c r="BI16" s="648"/>
      <c r="BJ16" s="648"/>
      <c r="BK16" s="648"/>
      <c r="BL16" s="648"/>
      <c r="BM16" s="648"/>
      <c r="BN16" s="649"/>
      <c r="BO16" s="650" t="s">
        <v>238</v>
      </c>
      <c r="BP16" s="650"/>
      <c r="BQ16" s="650"/>
      <c r="BR16" s="650"/>
      <c r="BS16" s="656" t="s">
        <v>238</v>
      </c>
      <c r="BT16" s="648"/>
      <c r="BU16" s="648"/>
      <c r="BV16" s="648"/>
      <c r="BW16" s="648"/>
      <c r="BX16" s="648"/>
      <c r="BY16" s="648"/>
      <c r="BZ16" s="648"/>
      <c r="CA16" s="648"/>
      <c r="CB16" s="657"/>
      <c r="CD16" s="662" t="s">
        <v>264</v>
      </c>
      <c r="CE16" s="663"/>
      <c r="CF16" s="663"/>
      <c r="CG16" s="663"/>
      <c r="CH16" s="663"/>
      <c r="CI16" s="663"/>
      <c r="CJ16" s="663"/>
      <c r="CK16" s="663"/>
      <c r="CL16" s="663"/>
      <c r="CM16" s="663"/>
      <c r="CN16" s="663"/>
      <c r="CO16" s="663"/>
      <c r="CP16" s="663"/>
      <c r="CQ16" s="664"/>
      <c r="CR16" s="647">
        <v>81307</v>
      </c>
      <c r="CS16" s="648"/>
      <c r="CT16" s="648"/>
      <c r="CU16" s="648"/>
      <c r="CV16" s="648"/>
      <c r="CW16" s="648"/>
      <c r="CX16" s="648"/>
      <c r="CY16" s="649"/>
      <c r="CZ16" s="650">
        <v>0.8</v>
      </c>
      <c r="DA16" s="650"/>
      <c r="DB16" s="650"/>
      <c r="DC16" s="650"/>
      <c r="DD16" s="656" t="s">
        <v>139</v>
      </c>
      <c r="DE16" s="648"/>
      <c r="DF16" s="648"/>
      <c r="DG16" s="648"/>
      <c r="DH16" s="648"/>
      <c r="DI16" s="648"/>
      <c r="DJ16" s="648"/>
      <c r="DK16" s="648"/>
      <c r="DL16" s="648"/>
      <c r="DM16" s="648"/>
      <c r="DN16" s="648"/>
      <c r="DO16" s="648"/>
      <c r="DP16" s="649"/>
      <c r="DQ16" s="656">
        <v>1068</v>
      </c>
      <c r="DR16" s="648"/>
      <c r="DS16" s="648"/>
      <c r="DT16" s="648"/>
      <c r="DU16" s="648"/>
      <c r="DV16" s="648"/>
      <c r="DW16" s="648"/>
      <c r="DX16" s="648"/>
      <c r="DY16" s="648"/>
      <c r="DZ16" s="648"/>
      <c r="EA16" s="648"/>
      <c r="EB16" s="648"/>
      <c r="EC16" s="657"/>
    </row>
    <row r="17" spans="2:133" ht="11.25" customHeight="1">
      <c r="B17" s="644" t="s">
        <v>265</v>
      </c>
      <c r="C17" s="645"/>
      <c r="D17" s="645"/>
      <c r="E17" s="645"/>
      <c r="F17" s="645"/>
      <c r="G17" s="645"/>
      <c r="H17" s="645"/>
      <c r="I17" s="645"/>
      <c r="J17" s="645"/>
      <c r="K17" s="645"/>
      <c r="L17" s="645"/>
      <c r="M17" s="645"/>
      <c r="N17" s="645"/>
      <c r="O17" s="645"/>
      <c r="P17" s="645"/>
      <c r="Q17" s="646"/>
      <c r="R17" s="647">
        <v>7350</v>
      </c>
      <c r="S17" s="648"/>
      <c r="T17" s="648"/>
      <c r="U17" s="648"/>
      <c r="V17" s="648"/>
      <c r="W17" s="648"/>
      <c r="X17" s="648"/>
      <c r="Y17" s="649"/>
      <c r="Z17" s="650">
        <v>0.1</v>
      </c>
      <c r="AA17" s="650"/>
      <c r="AB17" s="650"/>
      <c r="AC17" s="650"/>
      <c r="AD17" s="651">
        <v>7350</v>
      </c>
      <c r="AE17" s="651"/>
      <c r="AF17" s="651"/>
      <c r="AG17" s="651"/>
      <c r="AH17" s="651"/>
      <c r="AI17" s="651"/>
      <c r="AJ17" s="651"/>
      <c r="AK17" s="651"/>
      <c r="AL17" s="652">
        <v>0.2</v>
      </c>
      <c r="AM17" s="653"/>
      <c r="AN17" s="653"/>
      <c r="AO17" s="654"/>
      <c r="AP17" s="644" t="s">
        <v>266</v>
      </c>
      <c r="AQ17" s="645"/>
      <c r="AR17" s="645"/>
      <c r="AS17" s="645"/>
      <c r="AT17" s="645"/>
      <c r="AU17" s="645"/>
      <c r="AV17" s="645"/>
      <c r="AW17" s="645"/>
      <c r="AX17" s="645"/>
      <c r="AY17" s="645"/>
      <c r="AZ17" s="645"/>
      <c r="BA17" s="645"/>
      <c r="BB17" s="645"/>
      <c r="BC17" s="645"/>
      <c r="BD17" s="645"/>
      <c r="BE17" s="645"/>
      <c r="BF17" s="646"/>
      <c r="BG17" s="647" t="s">
        <v>238</v>
      </c>
      <c r="BH17" s="648"/>
      <c r="BI17" s="648"/>
      <c r="BJ17" s="648"/>
      <c r="BK17" s="648"/>
      <c r="BL17" s="648"/>
      <c r="BM17" s="648"/>
      <c r="BN17" s="649"/>
      <c r="BO17" s="650" t="s">
        <v>238</v>
      </c>
      <c r="BP17" s="650"/>
      <c r="BQ17" s="650"/>
      <c r="BR17" s="650"/>
      <c r="BS17" s="656" t="s">
        <v>139</v>
      </c>
      <c r="BT17" s="648"/>
      <c r="BU17" s="648"/>
      <c r="BV17" s="648"/>
      <c r="BW17" s="648"/>
      <c r="BX17" s="648"/>
      <c r="BY17" s="648"/>
      <c r="BZ17" s="648"/>
      <c r="CA17" s="648"/>
      <c r="CB17" s="657"/>
      <c r="CD17" s="662" t="s">
        <v>267</v>
      </c>
      <c r="CE17" s="663"/>
      <c r="CF17" s="663"/>
      <c r="CG17" s="663"/>
      <c r="CH17" s="663"/>
      <c r="CI17" s="663"/>
      <c r="CJ17" s="663"/>
      <c r="CK17" s="663"/>
      <c r="CL17" s="663"/>
      <c r="CM17" s="663"/>
      <c r="CN17" s="663"/>
      <c r="CO17" s="663"/>
      <c r="CP17" s="663"/>
      <c r="CQ17" s="664"/>
      <c r="CR17" s="647">
        <v>640560</v>
      </c>
      <c r="CS17" s="648"/>
      <c r="CT17" s="648"/>
      <c r="CU17" s="648"/>
      <c r="CV17" s="648"/>
      <c r="CW17" s="648"/>
      <c r="CX17" s="648"/>
      <c r="CY17" s="649"/>
      <c r="CZ17" s="650">
        <v>6.2</v>
      </c>
      <c r="DA17" s="650"/>
      <c r="DB17" s="650"/>
      <c r="DC17" s="650"/>
      <c r="DD17" s="656" t="s">
        <v>238</v>
      </c>
      <c r="DE17" s="648"/>
      <c r="DF17" s="648"/>
      <c r="DG17" s="648"/>
      <c r="DH17" s="648"/>
      <c r="DI17" s="648"/>
      <c r="DJ17" s="648"/>
      <c r="DK17" s="648"/>
      <c r="DL17" s="648"/>
      <c r="DM17" s="648"/>
      <c r="DN17" s="648"/>
      <c r="DO17" s="648"/>
      <c r="DP17" s="649"/>
      <c r="DQ17" s="656">
        <v>633908</v>
      </c>
      <c r="DR17" s="648"/>
      <c r="DS17" s="648"/>
      <c r="DT17" s="648"/>
      <c r="DU17" s="648"/>
      <c r="DV17" s="648"/>
      <c r="DW17" s="648"/>
      <c r="DX17" s="648"/>
      <c r="DY17" s="648"/>
      <c r="DZ17" s="648"/>
      <c r="EA17" s="648"/>
      <c r="EB17" s="648"/>
      <c r="EC17" s="657"/>
    </row>
    <row r="18" spans="2:133" ht="11.25" customHeight="1">
      <c r="B18" s="644" t="s">
        <v>268</v>
      </c>
      <c r="C18" s="645"/>
      <c r="D18" s="645"/>
      <c r="E18" s="645"/>
      <c r="F18" s="645"/>
      <c r="G18" s="645"/>
      <c r="H18" s="645"/>
      <c r="I18" s="645"/>
      <c r="J18" s="645"/>
      <c r="K18" s="645"/>
      <c r="L18" s="645"/>
      <c r="M18" s="645"/>
      <c r="N18" s="645"/>
      <c r="O18" s="645"/>
      <c r="P18" s="645"/>
      <c r="Q18" s="646"/>
      <c r="R18" s="647">
        <v>14849</v>
      </c>
      <c r="S18" s="648"/>
      <c r="T18" s="648"/>
      <c r="U18" s="648"/>
      <c r="V18" s="648"/>
      <c r="W18" s="648"/>
      <c r="X18" s="648"/>
      <c r="Y18" s="649"/>
      <c r="Z18" s="650">
        <v>0.1</v>
      </c>
      <c r="AA18" s="650"/>
      <c r="AB18" s="650"/>
      <c r="AC18" s="650"/>
      <c r="AD18" s="651">
        <v>14849</v>
      </c>
      <c r="AE18" s="651"/>
      <c r="AF18" s="651"/>
      <c r="AG18" s="651"/>
      <c r="AH18" s="651"/>
      <c r="AI18" s="651"/>
      <c r="AJ18" s="651"/>
      <c r="AK18" s="651"/>
      <c r="AL18" s="652">
        <v>0.3</v>
      </c>
      <c r="AM18" s="653"/>
      <c r="AN18" s="653"/>
      <c r="AO18" s="654"/>
      <c r="AP18" s="644" t="s">
        <v>269</v>
      </c>
      <c r="AQ18" s="645"/>
      <c r="AR18" s="645"/>
      <c r="AS18" s="645"/>
      <c r="AT18" s="645"/>
      <c r="AU18" s="645"/>
      <c r="AV18" s="645"/>
      <c r="AW18" s="645"/>
      <c r="AX18" s="645"/>
      <c r="AY18" s="645"/>
      <c r="AZ18" s="645"/>
      <c r="BA18" s="645"/>
      <c r="BB18" s="645"/>
      <c r="BC18" s="645"/>
      <c r="BD18" s="645"/>
      <c r="BE18" s="645"/>
      <c r="BF18" s="646"/>
      <c r="BG18" s="647" t="s">
        <v>238</v>
      </c>
      <c r="BH18" s="648"/>
      <c r="BI18" s="648"/>
      <c r="BJ18" s="648"/>
      <c r="BK18" s="648"/>
      <c r="BL18" s="648"/>
      <c r="BM18" s="648"/>
      <c r="BN18" s="649"/>
      <c r="BO18" s="650" t="s">
        <v>238</v>
      </c>
      <c r="BP18" s="650"/>
      <c r="BQ18" s="650"/>
      <c r="BR18" s="650"/>
      <c r="BS18" s="656" t="s">
        <v>139</v>
      </c>
      <c r="BT18" s="648"/>
      <c r="BU18" s="648"/>
      <c r="BV18" s="648"/>
      <c r="BW18" s="648"/>
      <c r="BX18" s="648"/>
      <c r="BY18" s="648"/>
      <c r="BZ18" s="648"/>
      <c r="CA18" s="648"/>
      <c r="CB18" s="657"/>
      <c r="CD18" s="662" t="s">
        <v>270</v>
      </c>
      <c r="CE18" s="663"/>
      <c r="CF18" s="663"/>
      <c r="CG18" s="663"/>
      <c r="CH18" s="663"/>
      <c r="CI18" s="663"/>
      <c r="CJ18" s="663"/>
      <c r="CK18" s="663"/>
      <c r="CL18" s="663"/>
      <c r="CM18" s="663"/>
      <c r="CN18" s="663"/>
      <c r="CO18" s="663"/>
      <c r="CP18" s="663"/>
      <c r="CQ18" s="664"/>
      <c r="CR18" s="647" t="s">
        <v>238</v>
      </c>
      <c r="CS18" s="648"/>
      <c r="CT18" s="648"/>
      <c r="CU18" s="648"/>
      <c r="CV18" s="648"/>
      <c r="CW18" s="648"/>
      <c r="CX18" s="648"/>
      <c r="CY18" s="649"/>
      <c r="CZ18" s="650" t="s">
        <v>238</v>
      </c>
      <c r="DA18" s="650"/>
      <c r="DB18" s="650"/>
      <c r="DC18" s="650"/>
      <c r="DD18" s="656" t="s">
        <v>238</v>
      </c>
      <c r="DE18" s="648"/>
      <c r="DF18" s="648"/>
      <c r="DG18" s="648"/>
      <c r="DH18" s="648"/>
      <c r="DI18" s="648"/>
      <c r="DJ18" s="648"/>
      <c r="DK18" s="648"/>
      <c r="DL18" s="648"/>
      <c r="DM18" s="648"/>
      <c r="DN18" s="648"/>
      <c r="DO18" s="648"/>
      <c r="DP18" s="649"/>
      <c r="DQ18" s="656" t="s">
        <v>139</v>
      </c>
      <c r="DR18" s="648"/>
      <c r="DS18" s="648"/>
      <c r="DT18" s="648"/>
      <c r="DU18" s="648"/>
      <c r="DV18" s="648"/>
      <c r="DW18" s="648"/>
      <c r="DX18" s="648"/>
      <c r="DY18" s="648"/>
      <c r="DZ18" s="648"/>
      <c r="EA18" s="648"/>
      <c r="EB18" s="648"/>
      <c r="EC18" s="657"/>
    </row>
    <row r="19" spans="2:133" ht="11.25" customHeight="1">
      <c r="B19" s="644" t="s">
        <v>271</v>
      </c>
      <c r="C19" s="645"/>
      <c r="D19" s="645"/>
      <c r="E19" s="645"/>
      <c r="F19" s="645"/>
      <c r="G19" s="645"/>
      <c r="H19" s="645"/>
      <c r="I19" s="645"/>
      <c r="J19" s="645"/>
      <c r="K19" s="645"/>
      <c r="L19" s="645"/>
      <c r="M19" s="645"/>
      <c r="N19" s="645"/>
      <c r="O19" s="645"/>
      <c r="P19" s="645"/>
      <c r="Q19" s="646"/>
      <c r="R19" s="647">
        <v>10025</v>
      </c>
      <c r="S19" s="648"/>
      <c r="T19" s="648"/>
      <c r="U19" s="648"/>
      <c r="V19" s="648"/>
      <c r="W19" s="648"/>
      <c r="X19" s="648"/>
      <c r="Y19" s="649"/>
      <c r="Z19" s="650">
        <v>0.1</v>
      </c>
      <c r="AA19" s="650"/>
      <c r="AB19" s="650"/>
      <c r="AC19" s="650"/>
      <c r="AD19" s="651">
        <v>10025</v>
      </c>
      <c r="AE19" s="651"/>
      <c r="AF19" s="651"/>
      <c r="AG19" s="651"/>
      <c r="AH19" s="651"/>
      <c r="AI19" s="651"/>
      <c r="AJ19" s="651"/>
      <c r="AK19" s="651"/>
      <c r="AL19" s="652">
        <v>0.2</v>
      </c>
      <c r="AM19" s="653"/>
      <c r="AN19" s="653"/>
      <c r="AO19" s="654"/>
      <c r="AP19" s="644" t="s">
        <v>272</v>
      </c>
      <c r="AQ19" s="645"/>
      <c r="AR19" s="645"/>
      <c r="AS19" s="645"/>
      <c r="AT19" s="645"/>
      <c r="AU19" s="645"/>
      <c r="AV19" s="645"/>
      <c r="AW19" s="645"/>
      <c r="AX19" s="645"/>
      <c r="AY19" s="645"/>
      <c r="AZ19" s="645"/>
      <c r="BA19" s="645"/>
      <c r="BB19" s="645"/>
      <c r="BC19" s="645"/>
      <c r="BD19" s="645"/>
      <c r="BE19" s="645"/>
      <c r="BF19" s="646"/>
      <c r="BG19" s="647" t="s">
        <v>238</v>
      </c>
      <c r="BH19" s="648"/>
      <c r="BI19" s="648"/>
      <c r="BJ19" s="648"/>
      <c r="BK19" s="648"/>
      <c r="BL19" s="648"/>
      <c r="BM19" s="648"/>
      <c r="BN19" s="649"/>
      <c r="BO19" s="650" t="s">
        <v>238</v>
      </c>
      <c r="BP19" s="650"/>
      <c r="BQ19" s="650"/>
      <c r="BR19" s="650"/>
      <c r="BS19" s="656" t="s">
        <v>238</v>
      </c>
      <c r="BT19" s="648"/>
      <c r="BU19" s="648"/>
      <c r="BV19" s="648"/>
      <c r="BW19" s="648"/>
      <c r="BX19" s="648"/>
      <c r="BY19" s="648"/>
      <c r="BZ19" s="648"/>
      <c r="CA19" s="648"/>
      <c r="CB19" s="657"/>
      <c r="CD19" s="662" t="s">
        <v>273</v>
      </c>
      <c r="CE19" s="663"/>
      <c r="CF19" s="663"/>
      <c r="CG19" s="663"/>
      <c r="CH19" s="663"/>
      <c r="CI19" s="663"/>
      <c r="CJ19" s="663"/>
      <c r="CK19" s="663"/>
      <c r="CL19" s="663"/>
      <c r="CM19" s="663"/>
      <c r="CN19" s="663"/>
      <c r="CO19" s="663"/>
      <c r="CP19" s="663"/>
      <c r="CQ19" s="664"/>
      <c r="CR19" s="647" t="s">
        <v>139</v>
      </c>
      <c r="CS19" s="648"/>
      <c r="CT19" s="648"/>
      <c r="CU19" s="648"/>
      <c r="CV19" s="648"/>
      <c r="CW19" s="648"/>
      <c r="CX19" s="648"/>
      <c r="CY19" s="649"/>
      <c r="CZ19" s="650" t="s">
        <v>238</v>
      </c>
      <c r="DA19" s="650"/>
      <c r="DB19" s="650"/>
      <c r="DC19" s="650"/>
      <c r="DD19" s="656" t="s">
        <v>238</v>
      </c>
      <c r="DE19" s="648"/>
      <c r="DF19" s="648"/>
      <c r="DG19" s="648"/>
      <c r="DH19" s="648"/>
      <c r="DI19" s="648"/>
      <c r="DJ19" s="648"/>
      <c r="DK19" s="648"/>
      <c r="DL19" s="648"/>
      <c r="DM19" s="648"/>
      <c r="DN19" s="648"/>
      <c r="DO19" s="648"/>
      <c r="DP19" s="649"/>
      <c r="DQ19" s="656" t="s">
        <v>238</v>
      </c>
      <c r="DR19" s="648"/>
      <c r="DS19" s="648"/>
      <c r="DT19" s="648"/>
      <c r="DU19" s="648"/>
      <c r="DV19" s="648"/>
      <c r="DW19" s="648"/>
      <c r="DX19" s="648"/>
      <c r="DY19" s="648"/>
      <c r="DZ19" s="648"/>
      <c r="EA19" s="648"/>
      <c r="EB19" s="648"/>
      <c r="EC19" s="657"/>
    </row>
    <row r="20" spans="2:133" ht="11.25" customHeight="1">
      <c r="B20" s="644" t="s">
        <v>274</v>
      </c>
      <c r="C20" s="645"/>
      <c r="D20" s="645"/>
      <c r="E20" s="645"/>
      <c r="F20" s="645"/>
      <c r="G20" s="645"/>
      <c r="H20" s="645"/>
      <c r="I20" s="645"/>
      <c r="J20" s="645"/>
      <c r="K20" s="645"/>
      <c r="L20" s="645"/>
      <c r="M20" s="645"/>
      <c r="N20" s="645"/>
      <c r="O20" s="645"/>
      <c r="P20" s="645"/>
      <c r="Q20" s="646"/>
      <c r="R20" s="647">
        <v>3319</v>
      </c>
      <c r="S20" s="648"/>
      <c r="T20" s="648"/>
      <c r="U20" s="648"/>
      <c r="V20" s="648"/>
      <c r="W20" s="648"/>
      <c r="X20" s="648"/>
      <c r="Y20" s="649"/>
      <c r="Z20" s="650">
        <v>0</v>
      </c>
      <c r="AA20" s="650"/>
      <c r="AB20" s="650"/>
      <c r="AC20" s="650"/>
      <c r="AD20" s="651">
        <v>3319</v>
      </c>
      <c r="AE20" s="651"/>
      <c r="AF20" s="651"/>
      <c r="AG20" s="651"/>
      <c r="AH20" s="651"/>
      <c r="AI20" s="651"/>
      <c r="AJ20" s="651"/>
      <c r="AK20" s="651"/>
      <c r="AL20" s="652">
        <v>0.1</v>
      </c>
      <c r="AM20" s="653"/>
      <c r="AN20" s="653"/>
      <c r="AO20" s="654"/>
      <c r="AP20" s="644" t="s">
        <v>275</v>
      </c>
      <c r="AQ20" s="645"/>
      <c r="AR20" s="645"/>
      <c r="AS20" s="645"/>
      <c r="AT20" s="645"/>
      <c r="AU20" s="645"/>
      <c r="AV20" s="645"/>
      <c r="AW20" s="645"/>
      <c r="AX20" s="645"/>
      <c r="AY20" s="645"/>
      <c r="AZ20" s="645"/>
      <c r="BA20" s="645"/>
      <c r="BB20" s="645"/>
      <c r="BC20" s="645"/>
      <c r="BD20" s="645"/>
      <c r="BE20" s="645"/>
      <c r="BF20" s="646"/>
      <c r="BG20" s="647" t="s">
        <v>238</v>
      </c>
      <c r="BH20" s="648"/>
      <c r="BI20" s="648"/>
      <c r="BJ20" s="648"/>
      <c r="BK20" s="648"/>
      <c r="BL20" s="648"/>
      <c r="BM20" s="648"/>
      <c r="BN20" s="649"/>
      <c r="BO20" s="650" t="s">
        <v>253</v>
      </c>
      <c r="BP20" s="650"/>
      <c r="BQ20" s="650"/>
      <c r="BR20" s="650"/>
      <c r="BS20" s="656" t="s">
        <v>238</v>
      </c>
      <c r="BT20" s="648"/>
      <c r="BU20" s="648"/>
      <c r="BV20" s="648"/>
      <c r="BW20" s="648"/>
      <c r="BX20" s="648"/>
      <c r="BY20" s="648"/>
      <c r="BZ20" s="648"/>
      <c r="CA20" s="648"/>
      <c r="CB20" s="657"/>
      <c r="CD20" s="662" t="s">
        <v>276</v>
      </c>
      <c r="CE20" s="663"/>
      <c r="CF20" s="663"/>
      <c r="CG20" s="663"/>
      <c r="CH20" s="663"/>
      <c r="CI20" s="663"/>
      <c r="CJ20" s="663"/>
      <c r="CK20" s="663"/>
      <c r="CL20" s="663"/>
      <c r="CM20" s="663"/>
      <c r="CN20" s="663"/>
      <c r="CO20" s="663"/>
      <c r="CP20" s="663"/>
      <c r="CQ20" s="664"/>
      <c r="CR20" s="647">
        <v>10308611</v>
      </c>
      <c r="CS20" s="648"/>
      <c r="CT20" s="648"/>
      <c r="CU20" s="648"/>
      <c r="CV20" s="648"/>
      <c r="CW20" s="648"/>
      <c r="CX20" s="648"/>
      <c r="CY20" s="649"/>
      <c r="CZ20" s="650">
        <v>100</v>
      </c>
      <c r="DA20" s="650"/>
      <c r="DB20" s="650"/>
      <c r="DC20" s="650"/>
      <c r="DD20" s="656">
        <v>481223</v>
      </c>
      <c r="DE20" s="648"/>
      <c r="DF20" s="648"/>
      <c r="DG20" s="648"/>
      <c r="DH20" s="648"/>
      <c r="DI20" s="648"/>
      <c r="DJ20" s="648"/>
      <c r="DK20" s="648"/>
      <c r="DL20" s="648"/>
      <c r="DM20" s="648"/>
      <c r="DN20" s="648"/>
      <c r="DO20" s="648"/>
      <c r="DP20" s="649"/>
      <c r="DQ20" s="656">
        <v>5701514</v>
      </c>
      <c r="DR20" s="648"/>
      <c r="DS20" s="648"/>
      <c r="DT20" s="648"/>
      <c r="DU20" s="648"/>
      <c r="DV20" s="648"/>
      <c r="DW20" s="648"/>
      <c r="DX20" s="648"/>
      <c r="DY20" s="648"/>
      <c r="DZ20" s="648"/>
      <c r="EA20" s="648"/>
      <c r="EB20" s="648"/>
      <c r="EC20" s="657"/>
    </row>
    <row r="21" spans="2:133" ht="11.25" customHeight="1">
      <c r="B21" s="644" t="s">
        <v>277</v>
      </c>
      <c r="C21" s="645"/>
      <c r="D21" s="645"/>
      <c r="E21" s="645"/>
      <c r="F21" s="645"/>
      <c r="G21" s="645"/>
      <c r="H21" s="645"/>
      <c r="I21" s="645"/>
      <c r="J21" s="645"/>
      <c r="K21" s="645"/>
      <c r="L21" s="645"/>
      <c r="M21" s="645"/>
      <c r="N21" s="645"/>
      <c r="O21" s="645"/>
      <c r="P21" s="645"/>
      <c r="Q21" s="646"/>
      <c r="R21" s="647">
        <v>1505</v>
      </c>
      <c r="S21" s="648"/>
      <c r="T21" s="648"/>
      <c r="U21" s="648"/>
      <c r="V21" s="648"/>
      <c r="W21" s="648"/>
      <c r="X21" s="648"/>
      <c r="Y21" s="649"/>
      <c r="Z21" s="650">
        <v>0</v>
      </c>
      <c r="AA21" s="650"/>
      <c r="AB21" s="650"/>
      <c r="AC21" s="650"/>
      <c r="AD21" s="651">
        <v>1505</v>
      </c>
      <c r="AE21" s="651"/>
      <c r="AF21" s="651"/>
      <c r="AG21" s="651"/>
      <c r="AH21" s="651"/>
      <c r="AI21" s="651"/>
      <c r="AJ21" s="651"/>
      <c r="AK21" s="651"/>
      <c r="AL21" s="652">
        <v>0</v>
      </c>
      <c r="AM21" s="653"/>
      <c r="AN21" s="653"/>
      <c r="AO21" s="654"/>
      <c r="AP21" s="666" t="s">
        <v>278</v>
      </c>
      <c r="AQ21" s="667"/>
      <c r="AR21" s="667"/>
      <c r="AS21" s="667"/>
      <c r="AT21" s="667"/>
      <c r="AU21" s="667"/>
      <c r="AV21" s="667"/>
      <c r="AW21" s="667"/>
      <c r="AX21" s="667"/>
      <c r="AY21" s="667"/>
      <c r="AZ21" s="667"/>
      <c r="BA21" s="667"/>
      <c r="BB21" s="667"/>
      <c r="BC21" s="667"/>
      <c r="BD21" s="667"/>
      <c r="BE21" s="667"/>
      <c r="BF21" s="668"/>
      <c r="BG21" s="647" t="s">
        <v>238</v>
      </c>
      <c r="BH21" s="648"/>
      <c r="BI21" s="648"/>
      <c r="BJ21" s="648"/>
      <c r="BK21" s="648"/>
      <c r="BL21" s="648"/>
      <c r="BM21" s="648"/>
      <c r="BN21" s="649"/>
      <c r="BO21" s="650" t="s">
        <v>139</v>
      </c>
      <c r="BP21" s="650"/>
      <c r="BQ21" s="650"/>
      <c r="BR21" s="650"/>
      <c r="BS21" s="656" t="s">
        <v>139</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c r="B22" s="644" t="s">
        <v>279</v>
      </c>
      <c r="C22" s="645"/>
      <c r="D22" s="645"/>
      <c r="E22" s="645"/>
      <c r="F22" s="645"/>
      <c r="G22" s="645"/>
      <c r="H22" s="645"/>
      <c r="I22" s="645"/>
      <c r="J22" s="645"/>
      <c r="K22" s="645"/>
      <c r="L22" s="645"/>
      <c r="M22" s="645"/>
      <c r="N22" s="645"/>
      <c r="O22" s="645"/>
      <c r="P22" s="645"/>
      <c r="Q22" s="646"/>
      <c r="R22" s="647">
        <v>2810173</v>
      </c>
      <c r="S22" s="648"/>
      <c r="T22" s="648"/>
      <c r="U22" s="648"/>
      <c r="V22" s="648"/>
      <c r="W22" s="648"/>
      <c r="X22" s="648"/>
      <c r="Y22" s="649"/>
      <c r="Z22" s="650">
        <v>25.6</v>
      </c>
      <c r="AA22" s="650"/>
      <c r="AB22" s="650"/>
      <c r="AC22" s="650"/>
      <c r="AD22" s="651">
        <v>2361981</v>
      </c>
      <c r="AE22" s="651"/>
      <c r="AF22" s="651"/>
      <c r="AG22" s="651"/>
      <c r="AH22" s="651"/>
      <c r="AI22" s="651"/>
      <c r="AJ22" s="651"/>
      <c r="AK22" s="651"/>
      <c r="AL22" s="652">
        <v>49.3</v>
      </c>
      <c r="AM22" s="653"/>
      <c r="AN22" s="653"/>
      <c r="AO22" s="654"/>
      <c r="AP22" s="666" t="s">
        <v>280</v>
      </c>
      <c r="AQ22" s="667"/>
      <c r="AR22" s="667"/>
      <c r="AS22" s="667"/>
      <c r="AT22" s="667"/>
      <c r="AU22" s="667"/>
      <c r="AV22" s="667"/>
      <c r="AW22" s="667"/>
      <c r="AX22" s="667"/>
      <c r="AY22" s="667"/>
      <c r="AZ22" s="667"/>
      <c r="BA22" s="667"/>
      <c r="BB22" s="667"/>
      <c r="BC22" s="667"/>
      <c r="BD22" s="667"/>
      <c r="BE22" s="667"/>
      <c r="BF22" s="668"/>
      <c r="BG22" s="647" t="s">
        <v>238</v>
      </c>
      <c r="BH22" s="648"/>
      <c r="BI22" s="648"/>
      <c r="BJ22" s="648"/>
      <c r="BK22" s="648"/>
      <c r="BL22" s="648"/>
      <c r="BM22" s="648"/>
      <c r="BN22" s="649"/>
      <c r="BO22" s="650" t="s">
        <v>139</v>
      </c>
      <c r="BP22" s="650"/>
      <c r="BQ22" s="650"/>
      <c r="BR22" s="650"/>
      <c r="BS22" s="656" t="s">
        <v>253</v>
      </c>
      <c r="BT22" s="648"/>
      <c r="BU22" s="648"/>
      <c r="BV22" s="648"/>
      <c r="BW22" s="648"/>
      <c r="BX22" s="648"/>
      <c r="BY22" s="648"/>
      <c r="BZ22" s="648"/>
      <c r="CA22" s="648"/>
      <c r="CB22" s="657"/>
      <c r="CD22" s="629" t="s">
        <v>281</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c r="B23" s="644" t="s">
        <v>282</v>
      </c>
      <c r="C23" s="645"/>
      <c r="D23" s="645"/>
      <c r="E23" s="645"/>
      <c r="F23" s="645"/>
      <c r="G23" s="645"/>
      <c r="H23" s="645"/>
      <c r="I23" s="645"/>
      <c r="J23" s="645"/>
      <c r="K23" s="645"/>
      <c r="L23" s="645"/>
      <c r="M23" s="645"/>
      <c r="N23" s="645"/>
      <c r="O23" s="645"/>
      <c r="P23" s="645"/>
      <c r="Q23" s="646"/>
      <c r="R23" s="647">
        <v>2361981</v>
      </c>
      <c r="S23" s="648"/>
      <c r="T23" s="648"/>
      <c r="U23" s="648"/>
      <c r="V23" s="648"/>
      <c r="W23" s="648"/>
      <c r="X23" s="648"/>
      <c r="Y23" s="649"/>
      <c r="Z23" s="650">
        <v>21.5</v>
      </c>
      <c r="AA23" s="650"/>
      <c r="AB23" s="650"/>
      <c r="AC23" s="650"/>
      <c r="AD23" s="651">
        <v>2361981</v>
      </c>
      <c r="AE23" s="651"/>
      <c r="AF23" s="651"/>
      <c r="AG23" s="651"/>
      <c r="AH23" s="651"/>
      <c r="AI23" s="651"/>
      <c r="AJ23" s="651"/>
      <c r="AK23" s="651"/>
      <c r="AL23" s="652">
        <v>49.3</v>
      </c>
      <c r="AM23" s="653"/>
      <c r="AN23" s="653"/>
      <c r="AO23" s="654"/>
      <c r="AP23" s="666" t="s">
        <v>283</v>
      </c>
      <c r="AQ23" s="667"/>
      <c r="AR23" s="667"/>
      <c r="AS23" s="667"/>
      <c r="AT23" s="667"/>
      <c r="AU23" s="667"/>
      <c r="AV23" s="667"/>
      <c r="AW23" s="667"/>
      <c r="AX23" s="667"/>
      <c r="AY23" s="667"/>
      <c r="AZ23" s="667"/>
      <c r="BA23" s="667"/>
      <c r="BB23" s="667"/>
      <c r="BC23" s="667"/>
      <c r="BD23" s="667"/>
      <c r="BE23" s="667"/>
      <c r="BF23" s="668"/>
      <c r="BG23" s="647" t="s">
        <v>238</v>
      </c>
      <c r="BH23" s="648"/>
      <c r="BI23" s="648"/>
      <c r="BJ23" s="648"/>
      <c r="BK23" s="648"/>
      <c r="BL23" s="648"/>
      <c r="BM23" s="648"/>
      <c r="BN23" s="649"/>
      <c r="BO23" s="650" t="s">
        <v>238</v>
      </c>
      <c r="BP23" s="650"/>
      <c r="BQ23" s="650"/>
      <c r="BR23" s="650"/>
      <c r="BS23" s="656" t="s">
        <v>238</v>
      </c>
      <c r="BT23" s="648"/>
      <c r="BU23" s="648"/>
      <c r="BV23" s="648"/>
      <c r="BW23" s="648"/>
      <c r="BX23" s="648"/>
      <c r="BY23" s="648"/>
      <c r="BZ23" s="648"/>
      <c r="CA23" s="648"/>
      <c r="CB23" s="657"/>
      <c r="CD23" s="629" t="s">
        <v>221</v>
      </c>
      <c r="CE23" s="630"/>
      <c r="CF23" s="630"/>
      <c r="CG23" s="630"/>
      <c r="CH23" s="630"/>
      <c r="CI23" s="630"/>
      <c r="CJ23" s="630"/>
      <c r="CK23" s="630"/>
      <c r="CL23" s="630"/>
      <c r="CM23" s="630"/>
      <c r="CN23" s="630"/>
      <c r="CO23" s="630"/>
      <c r="CP23" s="630"/>
      <c r="CQ23" s="631"/>
      <c r="CR23" s="629" t="s">
        <v>284</v>
      </c>
      <c r="CS23" s="630"/>
      <c r="CT23" s="630"/>
      <c r="CU23" s="630"/>
      <c r="CV23" s="630"/>
      <c r="CW23" s="630"/>
      <c r="CX23" s="630"/>
      <c r="CY23" s="631"/>
      <c r="CZ23" s="629" t="s">
        <v>285</v>
      </c>
      <c r="DA23" s="630"/>
      <c r="DB23" s="630"/>
      <c r="DC23" s="631"/>
      <c r="DD23" s="629" t="s">
        <v>286</v>
      </c>
      <c r="DE23" s="630"/>
      <c r="DF23" s="630"/>
      <c r="DG23" s="630"/>
      <c r="DH23" s="630"/>
      <c r="DI23" s="630"/>
      <c r="DJ23" s="630"/>
      <c r="DK23" s="631"/>
      <c r="DL23" s="678" t="s">
        <v>287</v>
      </c>
      <c r="DM23" s="679"/>
      <c r="DN23" s="679"/>
      <c r="DO23" s="679"/>
      <c r="DP23" s="679"/>
      <c r="DQ23" s="679"/>
      <c r="DR23" s="679"/>
      <c r="DS23" s="679"/>
      <c r="DT23" s="679"/>
      <c r="DU23" s="679"/>
      <c r="DV23" s="680"/>
      <c r="DW23" s="629" t="s">
        <v>288</v>
      </c>
      <c r="DX23" s="630"/>
      <c r="DY23" s="630"/>
      <c r="DZ23" s="630"/>
      <c r="EA23" s="630"/>
      <c r="EB23" s="630"/>
      <c r="EC23" s="631"/>
    </row>
    <row r="24" spans="2:133" ht="11.25" customHeight="1">
      <c r="B24" s="644" t="s">
        <v>289</v>
      </c>
      <c r="C24" s="645"/>
      <c r="D24" s="645"/>
      <c r="E24" s="645"/>
      <c r="F24" s="645"/>
      <c r="G24" s="645"/>
      <c r="H24" s="645"/>
      <c r="I24" s="645"/>
      <c r="J24" s="645"/>
      <c r="K24" s="645"/>
      <c r="L24" s="645"/>
      <c r="M24" s="645"/>
      <c r="N24" s="645"/>
      <c r="O24" s="645"/>
      <c r="P24" s="645"/>
      <c r="Q24" s="646"/>
      <c r="R24" s="647">
        <v>448192</v>
      </c>
      <c r="S24" s="648"/>
      <c r="T24" s="648"/>
      <c r="U24" s="648"/>
      <c r="V24" s="648"/>
      <c r="W24" s="648"/>
      <c r="X24" s="648"/>
      <c r="Y24" s="649"/>
      <c r="Z24" s="650">
        <v>4.0999999999999996</v>
      </c>
      <c r="AA24" s="650"/>
      <c r="AB24" s="650"/>
      <c r="AC24" s="650"/>
      <c r="AD24" s="651" t="s">
        <v>139</v>
      </c>
      <c r="AE24" s="651"/>
      <c r="AF24" s="651"/>
      <c r="AG24" s="651"/>
      <c r="AH24" s="651"/>
      <c r="AI24" s="651"/>
      <c r="AJ24" s="651"/>
      <c r="AK24" s="651"/>
      <c r="AL24" s="652" t="s">
        <v>139</v>
      </c>
      <c r="AM24" s="653"/>
      <c r="AN24" s="653"/>
      <c r="AO24" s="654"/>
      <c r="AP24" s="666" t="s">
        <v>290</v>
      </c>
      <c r="AQ24" s="667"/>
      <c r="AR24" s="667"/>
      <c r="AS24" s="667"/>
      <c r="AT24" s="667"/>
      <c r="AU24" s="667"/>
      <c r="AV24" s="667"/>
      <c r="AW24" s="667"/>
      <c r="AX24" s="667"/>
      <c r="AY24" s="667"/>
      <c r="AZ24" s="667"/>
      <c r="BA24" s="667"/>
      <c r="BB24" s="667"/>
      <c r="BC24" s="667"/>
      <c r="BD24" s="667"/>
      <c r="BE24" s="667"/>
      <c r="BF24" s="668"/>
      <c r="BG24" s="647" t="s">
        <v>238</v>
      </c>
      <c r="BH24" s="648"/>
      <c r="BI24" s="648"/>
      <c r="BJ24" s="648"/>
      <c r="BK24" s="648"/>
      <c r="BL24" s="648"/>
      <c r="BM24" s="648"/>
      <c r="BN24" s="649"/>
      <c r="BO24" s="650" t="s">
        <v>238</v>
      </c>
      <c r="BP24" s="650"/>
      <c r="BQ24" s="650"/>
      <c r="BR24" s="650"/>
      <c r="BS24" s="656" t="s">
        <v>238</v>
      </c>
      <c r="BT24" s="648"/>
      <c r="BU24" s="648"/>
      <c r="BV24" s="648"/>
      <c r="BW24" s="648"/>
      <c r="BX24" s="648"/>
      <c r="BY24" s="648"/>
      <c r="BZ24" s="648"/>
      <c r="CA24" s="648"/>
      <c r="CB24" s="657"/>
      <c r="CD24" s="658" t="s">
        <v>291</v>
      </c>
      <c r="CE24" s="659"/>
      <c r="CF24" s="659"/>
      <c r="CG24" s="659"/>
      <c r="CH24" s="659"/>
      <c r="CI24" s="659"/>
      <c r="CJ24" s="659"/>
      <c r="CK24" s="659"/>
      <c r="CL24" s="659"/>
      <c r="CM24" s="659"/>
      <c r="CN24" s="659"/>
      <c r="CO24" s="659"/>
      <c r="CP24" s="659"/>
      <c r="CQ24" s="660"/>
      <c r="CR24" s="636">
        <v>3384191</v>
      </c>
      <c r="CS24" s="637"/>
      <c r="CT24" s="637"/>
      <c r="CU24" s="637"/>
      <c r="CV24" s="637"/>
      <c r="CW24" s="637"/>
      <c r="CX24" s="637"/>
      <c r="CY24" s="638"/>
      <c r="CZ24" s="641">
        <v>32.799999999999997</v>
      </c>
      <c r="DA24" s="642"/>
      <c r="DB24" s="642"/>
      <c r="DC24" s="661"/>
      <c r="DD24" s="683">
        <v>2444908</v>
      </c>
      <c r="DE24" s="637"/>
      <c r="DF24" s="637"/>
      <c r="DG24" s="637"/>
      <c r="DH24" s="637"/>
      <c r="DI24" s="637"/>
      <c r="DJ24" s="637"/>
      <c r="DK24" s="638"/>
      <c r="DL24" s="683">
        <v>2249865</v>
      </c>
      <c r="DM24" s="637"/>
      <c r="DN24" s="637"/>
      <c r="DO24" s="637"/>
      <c r="DP24" s="637"/>
      <c r="DQ24" s="637"/>
      <c r="DR24" s="637"/>
      <c r="DS24" s="637"/>
      <c r="DT24" s="637"/>
      <c r="DU24" s="637"/>
      <c r="DV24" s="638"/>
      <c r="DW24" s="641">
        <v>45.1</v>
      </c>
      <c r="DX24" s="642"/>
      <c r="DY24" s="642"/>
      <c r="DZ24" s="642"/>
      <c r="EA24" s="642"/>
      <c r="EB24" s="642"/>
      <c r="EC24" s="643"/>
    </row>
    <row r="25" spans="2:133" ht="11.25" customHeight="1">
      <c r="B25" s="644" t="s">
        <v>292</v>
      </c>
      <c r="C25" s="645"/>
      <c r="D25" s="645"/>
      <c r="E25" s="645"/>
      <c r="F25" s="645"/>
      <c r="G25" s="645"/>
      <c r="H25" s="645"/>
      <c r="I25" s="645"/>
      <c r="J25" s="645"/>
      <c r="K25" s="645"/>
      <c r="L25" s="645"/>
      <c r="M25" s="645"/>
      <c r="N25" s="645"/>
      <c r="O25" s="645"/>
      <c r="P25" s="645"/>
      <c r="Q25" s="646"/>
      <c r="R25" s="647" t="s">
        <v>238</v>
      </c>
      <c r="S25" s="648"/>
      <c r="T25" s="648"/>
      <c r="U25" s="648"/>
      <c r="V25" s="648"/>
      <c r="W25" s="648"/>
      <c r="X25" s="648"/>
      <c r="Y25" s="649"/>
      <c r="Z25" s="650" t="s">
        <v>238</v>
      </c>
      <c r="AA25" s="650"/>
      <c r="AB25" s="650"/>
      <c r="AC25" s="650"/>
      <c r="AD25" s="651" t="s">
        <v>238</v>
      </c>
      <c r="AE25" s="651"/>
      <c r="AF25" s="651"/>
      <c r="AG25" s="651"/>
      <c r="AH25" s="651"/>
      <c r="AI25" s="651"/>
      <c r="AJ25" s="651"/>
      <c r="AK25" s="651"/>
      <c r="AL25" s="652" t="s">
        <v>238</v>
      </c>
      <c r="AM25" s="653"/>
      <c r="AN25" s="653"/>
      <c r="AO25" s="654"/>
      <c r="AP25" s="666" t="s">
        <v>293</v>
      </c>
      <c r="AQ25" s="667"/>
      <c r="AR25" s="667"/>
      <c r="AS25" s="667"/>
      <c r="AT25" s="667"/>
      <c r="AU25" s="667"/>
      <c r="AV25" s="667"/>
      <c r="AW25" s="667"/>
      <c r="AX25" s="667"/>
      <c r="AY25" s="667"/>
      <c r="AZ25" s="667"/>
      <c r="BA25" s="667"/>
      <c r="BB25" s="667"/>
      <c r="BC25" s="667"/>
      <c r="BD25" s="667"/>
      <c r="BE25" s="667"/>
      <c r="BF25" s="668"/>
      <c r="BG25" s="647" t="s">
        <v>238</v>
      </c>
      <c r="BH25" s="648"/>
      <c r="BI25" s="648"/>
      <c r="BJ25" s="648"/>
      <c r="BK25" s="648"/>
      <c r="BL25" s="648"/>
      <c r="BM25" s="648"/>
      <c r="BN25" s="649"/>
      <c r="BO25" s="650" t="s">
        <v>238</v>
      </c>
      <c r="BP25" s="650"/>
      <c r="BQ25" s="650"/>
      <c r="BR25" s="650"/>
      <c r="BS25" s="656" t="s">
        <v>238</v>
      </c>
      <c r="BT25" s="648"/>
      <c r="BU25" s="648"/>
      <c r="BV25" s="648"/>
      <c r="BW25" s="648"/>
      <c r="BX25" s="648"/>
      <c r="BY25" s="648"/>
      <c r="BZ25" s="648"/>
      <c r="CA25" s="648"/>
      <c r="CB25" s="657"/>
      <c r="CD25" s="662" t="s">
        <v>294</v>
      </c>
      <c r="CE25" s="663"/>
      <c r="CF25" s="663"/>
      <c r="CG25" s="663"/>
      <c r="CH25" s="663"/>
      <c r="CI25" s="663"/>
      <c r="CJ25" s="663"/>
      <c r="CK25" s="663"/>
      <c r="CL25" s="663"/>
      <c r="CM25" s="663"/>
      <c r="CN25" s="663"/>
      <c r="CO25" s="663"/>
      <c r="CP25" s="663"/>
      <c r="CQ25" s="664"/>
      <c r="CR25" s="647">
        <v>1628681</v>
      </c>
      <c r="CS25" s="684"/>
      <c r="CT25" s="684"/>
      <c r="CU25" s="684"/>
      <c r="CV25" s="684"/>
      <c r="CW25" s="684"/>
      <c r="CX25" s="684"/>
      <c r="CY25" s="685"/>
      <c r="CZ25" s="652">
        <v>15.8</v>
      </c>
      <c r="DA25" s="681"/>
      <c r="DB25" s="681"/>
      <c r="DC25" s="686"/>
      <c r="DD25" s="656">
        <v>1495725</v>
      </c>
      <c r="DE25" s="684"/>
      <c r="DF25" s="684"/>
      <c r="DG25" s="684"/>
      <c r="DH25" s="684"/>
      <c r="DI25" s="684"/>
      <c r="DJ25" s="684"/>
      <c r="DK25" s="685"/>
      <c r="DL25" s="656">
        <v>1300682</v>
      </c>
      <c r="DM25" s="684"/>
      <c r="DN25" s="684"/>
      <c r="DO25" s="684"/>
      <c r="DP25" s="684"/>
      <c r="DQ25" s="684"/>
      <c r="DR25" s="684"/>
      <c r="DS25" s="684"/>
      <c r="DT25" s="684"/>
      <c r="DU25" s="684"/>
      <c r="DV25" s="685"/>
      <c r="DW25" s="652">
        <v>26.1</v>
      </c>
      <c r="DX25" s="681"/>
      <c r="DY25" s="681"/>
      <c r="DZ25" s="681"/>
      <c r="EA25" s="681"/>
      <c r="EB25" s="681"/>
      <c r="EC25" s="682"/>
    </row>
    <row r="26" spans="2:133" ht="11.25" customHeight="1">
      <c r="B26" s="644" t="s">
        <v>295</v>
      </c>
      <c r="C26" s="645"/>
      <c r="D26" s="645"/>
      <c r="E26" s="645"/>
      <c r="F26" s="645"/>
      <c r="G26" s="645"/>
      <c r="H26" s="645"/>
      <c r="I26" s="645"/>
      <c r="J26" s="645"/>
      <c r="K26" s="645"/>
      <c r="L26" s="645"/>
      <c r="M26" s="645"/>
      <c r="N26" s="645"/>
      <c r="O26" s="645"/>
      <c r="P26" s="645"/>
      <c r="Q26" s="646"/>
      <c r="R26" s="647">
        <v>5171474</v>
      </c>
      <c r="S26" s="648"/>
      <c r="T26" s="648"/>
      <c r="U26" s="648"/>
      <c r="V26" s="648"/>
      <c r="W26" s="648"/>
      <c r="X26" s="648"/>
      <c r="Y26" s="649"/>
      <c r="Z26" s="650">
        <v>47.1</v>
      </c>
      <c r="AA26" s="650"/>
      <c r="AB26" s="650"/>
      <c r="AC26" s="650"/>
      <c r="AD26" s="651">
        <v>4723282</v>
      </c>
      <c r="AE26" s="651"/>
      <c r="AF26" s="651"/>
      <c r="AG26" s="651"/>
      <c r="AH26" s="651"/>
      <c r="AI26" s="651"/>
      <c r="AJ26" s="651"/>
      <c r="AK26" s="651"/>
      <c r="AL26" s="652">
        <v>98.7</v>
      </c>
      <c r="AM26" s="653"/>
      <c r="AN26" s="653"/>
      <c r="AO26" s="654"/>
      <c r="AP26" s="666" t="s">
        <v>296</v>
      </c>
      <c r="AQ26" s="687"/>
      <c r="AR26" s="687"/>
      <c r="AS26" s="687"/>
      <c r="AT26" s="687"/>
      <c r="AU26" s="687"/>
      <c r="AV26" s="687"/>
      <c r="AW26" s="687"/>
      <c r="AX26" s="687"/>
      <c r="AY26" s="687"/>
      <c r="AZ26" s="687"/>
      <c r="BA26" s="687"/>
      <c r="BB26" s="687"/>
      <c r="BC26" s="687"/>
      <c r="BD26" s="687"/>
      <c r="BE26" s="687"/>
      <c r="BF26" s="668"/>
      <c r="BG26" s="647" t="s">
        <v>238</v>
      </c>
      <c r="BH26" s="648"/>
      <c r="BI26" s="648"/>
      <c r="BJ26" s="648"/>
      <c r="BK26" s="648"/>
      <c r="BL26" s="648"/>
      <c r="BM26" s="648"/>
      <c r="BN26" s="649"/>
      <c r="BO26" s="650" t="s">
        <v>139</v>
      </c>
      <c r="BP26" s="650"/>
      <c r="BQ26" s="650"/>
      <c r="BR26" s="650"/>
      <c r="BS26" s="656" t="s">
        <v>139</v>
      </c>
      <c r="BT26" s="648"/>
      <c r="BU26" s="648"/>
      <c r="BV26" s="648"/>
      <c r="BW26" s="648"/>
      <c r="BX26" s="648"/>
      <c r="BY26" s="648"/>
      <c r="BZ26" s="648"/>
      <c r="CA26" s="648"/>
      <c r="CB26" s="657"/>
      <c r="CD26" s="662" t="s">
        <v>297</v>
      </c>
      <c r="CE26" s="663"/>
      <c r="CF26" s="663"/>
      <c r="CG26" s="663"/>
      <c r="CH26" s="663"/>
      <c r="CI26" s="663"/>
      <c r="CJ26" s="663"/>
      <c r="CK26" s="663"/>
      <c r="CL26" s="663"/>
      <c r="CM26" s="663"/>
      <c r="CN26" s="663"/>
      <c r="CO26" s="663"/>
      <c r="CP26" s="663"/>
      <c r="CQ26" s="664"/>
      <c r="CR26" s="647">
        <v>964496</v>
      </c>
      <c r="CS26" s="648"/>
      <c r="CT26" s="648"/>
      <c r="CU26" s="648"/>
      <c r="CV26" s="648"/>
      <c r="CW26" s="648"/>
      <c r="CX26" s="648"/>
      <c r="CY26" s="649"/>
      <c r="CZ26" s="652">
        <v>9.4</v>
      </c>
      <c r="DA26" s="681"/>
      <c r="DB26" s="681"/>
      <c r="DC26" s="686"/>
      <c r="DD26" s="656">
        <v>864533</v>
      </c>
      <c r="DE26" s="648"/>
      <c r="DF26" s="648"/>
      <c r="DG26" s="648"/>
      <c r="DH26" s="648"/>
      <c r="DI26" s="648"/>
      <c r="DJ26" s="648"/>
      <c r="DK26" s="649"/>
      <c r="DL26" s="656" t="s">
        <v>139</v>
      </c>
      <c r="DM26" s="648"/>
      <c r="DN26" s="648"/>
      <c r="DO26" s="648"/>
      <c r="DP26" s="648"/>
      <c r="DQ26" s="648"/>
      <c r="DR26" s="648"/>
      <c r="DS26" s="648"/>
      <c r="DT26" s="648"/>
      <c r="DU26" s="648"/>
      <c r="DV26" s="649"/>
      <c r="DW26" s="652" t="s">
        <v>238</v>
      </c>
      <c r="DX26" s="681"/>
      <c r="DY26" s="681"/>
      <c r="DZ26" s="681"/>
      <c r="EA26" s="681"/>
      <c r="EB26" s="681"/>
      <c r="EC26" s="682"/>
    </row>
    <row r="27" spans="2:133" ht="11.25" customHeight="1">
      <c r="B27" s="644" t="s">
        <v>298</v>
      </c>
      <c r="C27" s="645"/>
      <c r="D27" s="645"/>
      <c r="E27" s="645"/>
      <c r="F27" s="645"/>
      <c r="G27" s="645"/>
      <c r="H27" s="645"/>
      <c r="I27" s="645"/>
      <c r="J27" s="645"/>
      <c r="K27" s="645"/>
      <c r="L27" s="645"/>
      <c r="M27" s="645"/>
      <c r="N27" s="645"/>
      <c r="O27" s="645"/>
      <c r="P27" s="645"/>
      <c r="Q27" s="646"/>
      <c r="R27" s="647">
        <v>1932</v>
      </c>
      <c r="S27" s="648"/>
      <c r="T27" s="648"/>
      <c r="U27" s="648"/>
      <c r="V27" s="648"/>
      <c r="W27" s="648"/>
      <c r="X27" s="648"/>
      <c r="Y27" s="649"/>
      <c r="Z27" s="650">
        <v>0</v>
      </c>
      <c r="AA27" s="650"/>
      <c r="AB27" s="650"/>
      <c r="AC27" s="650"/>
      <c r="AD27" s="651">
        <v>1932</v>
      </c>
      <c r="AE27" s="651"/>
      <c r="AF27" s="651"/>
      <c r="AG27" s="651"/>
      <c r="AH27" s="651"/>
      <c r="AI27" s="651"/>
      <c r="AJ27" s="651"/>
      <c r="AK27" s="651"/>
      <c r="AL27" s="652">
        <v>0</v>
      </c>
      <c r="AM27" s="653"/>
      <c r="AN27" s="653"/>
      <c r="AO27" s="654"/>
      <c r="AP27" s="644" t="s">
        <v>299</v>
      </c>
      <c r="AQ27" s="645"/>
      <c r="AR27" s="645"/>
      <c r="AS27" s="645"/>
      <c r="AT27" s="645"/>
      <c r="AU27" s="645"/>
      <c r="AV27" s="645"/>
      <c r="AW27" s="645"/>
      <c r="AX27" s="645"/>
      <c r="AY27" s="645"/>
      <c r="AZ27" s="645"/>
      <c r="BA27" s="645"/>
      <c r="BB27" s="645"/>
      <c r="BC27" s="645"/>
      <c r="BD27" s="645"/>
      <c r="BE27" s="645"/>
      <c r="BF27" s="646"/>
      <c r="BG27" s="647">
        <v>1830363</v>
      </c>
      <c r="BH27" s="648"/>
      <c r="BI27" s="648"/>
      <c r="BJ27" s="648"/>
      <c r="BK27" s="648"/>
      <c r="BL27" s="648"/>
      <c r="BM27" s="648"/>
      <c r="BN27" s="649"/>
      <c r="BO27" s="650">
        <v>100</v>
      </c>
      <c r="BP27" s="650"/>
      <c r="BQ27" s="650"/>
      <c r="BR27" s="650"/>
      <c r="BS27" s="656">
        <v>8861</v>
      </c>
      <c r="BT27" s="648"/>
      <c r="BU27" s="648"/>
      <c r="BV27" s="648"/>
      <c r="BW27" s="648"/>
      <c r="BX27" s="648"/>
      <c r="BY27" s="648"/>
      <c r="BZ27" s="648"/>
      <c r="CA27" s="648"/>
      <c r="CB27" s="657"/>
      <c r="CD27" s="662" t="s">
        <v>300</v>
      </c>
      <c r="CE27" s="663"/>
      <c r="CF27" s="663"/>
      <c r="CG27" s="663"/>
      <c r="CH27" s="663"/>
      <c r="CI27" s="663"/>
      <c r="CJ27" s="663"/>
      <c r="CK27" s="663"/>
      <c r="CL27" s="663"/>
      <c r="CM27" s="663"/>
      <c r="CN27" s="663"/>
      <c r="CO27" s="663"/>
      <c r="CP27" s="663"/>
      <c r="CQ27" s="664"/>
      <c r="CR27" s="647">
        <v>1114950</v>
      </c>
      <c r="CS27" s="684"/>
      <c r="CT27" s="684"/>
      <c r="CU27" s="684"/>
      <c r="CV27" s="684"/>
      <c r="CW27" s="684"/>
      <c r="CX27" s="684"/>
      <c r="CY27" s="685"/>
      <c r="CZ27" s="652">
        <v>10.8</v>
      </c>
      <c r="DA27" s="681"/>
      <c r="DB27" s="681"/>
      <c r="DC27" s="686"/>
      <c r="DD27" s="656">
        <v>315275</v>
      </c>
      <c r="DE27" s="684"/>
      <c r="DF27" s="684"/>
      <c r="DG27" s="684"/>
      <c r="DH27" s="684"/>
      <c r="DI27" s="684"/>
      <c r="DJ27" s="684"/>
      <c r="DK27" s="685"/>
      <c r="DL27" s="656">
        <v>315275</v>
      </c>
      <c r="DM27" s="684"/>
      <c r="DN27" s="684"/>
      <c r="DO27" s="684"/>
      <c r="DP27" s="684"/>
      <c r="DQ27" s="684"/>
      <c r="DR27" s="684"/>
      <c r="DS27" s="684"/>
      <c r="DT27" s="684"/>
      <c r="DU27" s="684"/>
      <c r="DV27" s="685"/>
      <c r="DW27" s="652">
        <v>6.3</v>
      </c>
      <c r="DX27" s="681"/>
      <c r="DY27" s="681"/>
      <c r="DZ27" s="681"/>
      <c r="EA27" s="681"/>
      <c r="EB27" s="681"/>
      <c r="EC27" s="682"/>
    </row>
    <row r="28" spans="2:133" ht="11.25" customHeight="1">
      <c r="B28" s="644" t="s">
        <v>301</v>
      </c>
      <c r="C28" s="645"/>
      <c r="D28" s="645"/>
      <c r="E28" s="645"/>
      <c r="F28" s="645"/>
      <c r="G28" s="645"/>
      <c r="H28" s="645"/>
      <c r="I28" s="645"/>
      <c r="J28" s="645"/>
      <c r="K28" s="645"/>
      <c r="L28" s="645"/>
      <c r="M28" s="645"/>
      <c r="N28" s="645"/>
      <c r="O28" s="645"/>
      <c r="P28" s="645"/>
      <c r="Q28" s="646"/>
      <c r="R28" s="647">
        <v>118657</v>
      </c>
      <c r="S28" s="648"/>
      <c r="T28" s="648"/>
      <c r="U28" s="648"/>
      <c r="V28" s="648"/>
      <c r="W28" s="648"/>
      <c r="X28" s="648"/>
      <c r="Y28" s="649"/>
      <c r="Z28" s="650">
        <v>1.1000000000000001</v>
      </c>
      <c r="AA28" s="650"/>
      <c r="AB28" s="650"/>
      <c r="AC28" s="650"/>
      <c r="AD28" s="651" t="s">
        <v>139</v>
      </c>
      <c r="AE28" s="651"/>
      <c r="AF28" s="651"/>
      <c r="AG28" s="651"/>
      <c r="AH28" s="651"/>
      <c r="AI28" s="651"/>
      <c r="AJ28" s="651"/>
      <c r="AK28" s="651"/>
      <c r="AL28" s="652" t="s">
        <v>238</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302</v>
      </c>
      <c r="CE28" s="663"/>
      <c r="CF28" s="663"/>
      <c r="CG28" s="663"/>
      <c r="CH28" s="663"/>
      <c r="CI28" s="663"/>
      <c r="CJ28" s="663"/>
      <c r="CK28" s="663"/>
      <c r="CL28" s="663"/>
      <c r="CM28" s="663"/>
      <c r="CN28" s="663"/>
      <c r="CO28" s="663"/>
      <c r="CP28" s="663"/>
      <c r="CQ28" s="664"/>
      <c r="CR28" s="647">
        <v>640560</v>
      </c>
      <c r="CS28" s="648"/>
      <c r="CT28" s="648"/>
      <c r="CU28" s="648"/>
      <c r="CV28" s="648"/>
      <c r="CW28" s="648"/>
      <c r="CX28" s="648"/>
      <c r="CY28" s="649"/>
      <c r="CZ28" s="652">
        <v>6.2</v>
      </c>
      <c r="DA28" s="681"/>
      <c r="DB28" s="681"/>
      <c r="DC28" s="686"/>
      <c r="DD28" s="656">
        <v>633908</v>
      </c>
      <c r="DE28" s="648"/>
      <c r="DF28" s="648"/>
      <c r="DG28" s="648"/>
      <c r="DH28" s="648"/>
      <c r="DI28" s="648"/>
      <c r="DJ28" s="648"/>
      <c r="DK28" s="649"/>
      <c r="DL28" s="656">
        <v>633908</v>
      </c>
      <c r="DM28" s="648"/>
      <c r="DN28" s="648"/>
      <c r="DO28" s="648"/>
      <c r="DP28" s="648"/>
      <c r="DQ28" s="648"/>
      <c r="DR28" s="648"/>
      <c r="DS28" s="648"/>
      <c r="DT28" s="648"/>
      <c r="DU28" s="648"/>
      <c r="DV28" s="649"/>
      <c r="DW28" s="652">
        <v>12.7</v>
      </c>
      <c r="DX28" s="681"/>
      <c r="DY28" s="681"/>
      <c r="DZ28" s="681"/>
      <c r="EA28" s="681"/>
      <c r="EB28" s="681"/>
      <c r="EC28" s="682"/>
    </row>
    <row r="29" spans="2:133" ht="11.25" customHeight="1">
      <c r="B29" s="644" t="s">
        <v>303</v>
      </c>
      <c r="C29" s="645"/>
      <c r="D29" s="645"/>
      <c r="E29" s="645"/>
      <c r="F29" s="645"/>
      <c r="G29" s="645"/>
      <c r="H29" s="645"/>
      <c r="I29" s="645"/>
      <c r="J29" s="645"/>
      <c r="K29" s="645"/>
      <c r="L29" s="645"/>
      <c r="M29" s="645"/>
      <c r="N29" s="645"/>
      <c r="O29" s="645"/>
      <c r="P29" s="645"/>
      <c r="Q29" s="646"/>
      <c r="R29" s="647">
        <v>101956</v>
      </c>
      <c r="S29" s="648"/>
      <c r="T29" s="648"/>
      <c r="U29" s="648"/>
      <c r="V29" s="648"/>
      <c r="W29" s="648"/>
      <c r="X29" s="648"/>
      <c r="Y29" s="649"/>
      <c r="Z29" s="650">
        <v>0.9</v>
      </c>
      <c r="AA29" s="650"/>
      <c r="AB29" s="650"/>
      <c r="AC29" s="650"/>
      <c r="AD29" s="651">
        <v>51513</v>
      </c>
      <c r="AE29" s="651"/>
      <c r="AF29" s="651"/>
      <c r="AG29" s="651"/>
      <c r="AH29" s="651"/>
      <c r="AI29" s="651"/>
      <c r="AJ29" s="651"/>
      <c r="AK29" s="651"/>
      <c r="AL29" s="652">
        <v>1.1000000000000001</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3" t="s">
        <v>304</v>
      </c>
      <c r="CE29" s="694"/>
      <c r="CF29" s="662" t="s">
        <v>305</v>
      </c>
      <c r="CG29" s="663"/>
      <c r="CH29" s="663"/>
      <c r="CI29" s="663"/>
      <c r="CJ29" s="663"/>
      <c r="CK29" s="663"/>
      <c r="CL29" s="663"/>
      <c r="CM29" s="663"/>
      <c r="CN29" s="663"/>
      <c r="CO29" s="663"/>
      <c r="CP29" s="663"/>
      <c r="CQ29" s="664"/>
      <c r="CR29" s="647">
        <v>640525</v>
      </c>
      <c r="CS29" s="684"/>
      <c r="CT29" s="684"/>
      <c r="CU29" s="684"/>
      <c r="CV29" s="684"/>
      <c r="CW29" s="684"/>
      <c r="CX29" s="684"/>
      <c r="CY29" s="685"/>
      <c r="CZ29" s="652">
        <v>6.2</v>
      </c>
      <c r="DA29" s="681"/>
      <c r="DB29" s="681"/>
      <c r="DC29" s="686"/>
      <c r="DD29" s="656">
        <v>633873</v>
      </c>
      <c r="DE29" s="684"/>
      <c r="DF29" s="684"/>
      <c r="DG29" s="684"/>
      <c r="DH29" s="684"/>
      <c r="DI29" s="684"/>
      <c r="DJ29" s="684"/>
      <c r="DK29" s="685"/>
      <c r="DL29" s="656">
        <v>633873</v>
      </c>
      <c r="DM29" s="684"/>
      <c r="DN29" s="684"/>
      <c r="DO29" s="684"/>
      <c r="DP29" s="684"/>
      <c r="DQ29" s="684"/>
      <c r="DR29" s="684"/>
      <c r="DS29" s="684"/>
      <c r="DT29" s="684"/>
      <c r="DU29" s="684"/>
      <c r="DV29" s="685"/>
      <c r="DW29" s="652">
        <v>12.7</v>
      </c>
      <c r="DX29" s="681"/>
      <c r="DY29" s="681"/>
      <c r="DZ29" s="681"/>
      <c r="EA29" s="681"/>
      <c r="EB29" s="681"/>
      <c r="EC29" s="682"/>
    </row>
    <row r="30" spans="2:133" ht="11.25" customHeight="1">
      <c r="B30" s="644" t="s">
        <v>306</v>
      </c>
      <c r="C30" s="645"/>
      <c r="D30" s="645"/>
      <c r="E30" s="645"/>
      <c r="F30" s="645"/>
      <c r="G30" s="645"/>
      <c r="H30" s="645"/>
      <c r="I30" s="645"/>
      <c r="J30" s="645"/>
      <c r="K30" s="645"/>
      <c r="L30" s="645"/>
      <c r="M30" s="645"/>
      <c r="N30" s="645"/>
      <c r="O30" s="645"/>
      <c r="P30" s="645"/>
      <c r="Q30" s="646"/>
      <c r="R30" s="647">
        <v>61367</v>
      </c>
      <c r="S30" s="648"/>
      <c r="T30" s="648"/>
      <c r="U30" s="648"/>
      <c r="V30" s="648"/>
      <c r="W30" s="648"/>
      <c r="X30" s="648"/>
      <c r="Y30" s="649"/>
      <c r="Z30" s="650">
        <v>0.6</v>
      </c>
      <c r="AA30" s="650"/>
      <c r="AB30" s="650"/>
      <c r="AC30" s="650"/>
      <c r="AD30" s="651" t="s">
        <v>139</v>
      </c>
      <c r="AE30" s="651"/>
      <c r="AF30" s="651"/>
      <c r="AG30" s="651"/>
      <c r="AH30" s="651"/>
      <c r="AI30" s="651"/>
      <c r="AJ30" s="651"/>
      <c r="AK30" s="651"/>
      <c r="AL30" s="652" t="s">
        <v>238</v>
      </c>
      <c r="AM30" s="653"/>
      <c r="AN30" s="653"/>
      <c r="AO30" s="654"/>
      <c r="AP30" s="626" t="s">
        <v>221</v>
      </c>
      <c r="AQ30" s="627"/>
      <c r="AR30" s="627"/>
      <c r="AS30" s="627"/>
      <c r="AT30" s="627"/>
      <c r="AU30" s="627"/>
      <c r="AV30" s="627"/>
      <c r="AW30" s="627"/>
      <c r="AX30" s="627"/>
      <c r="AY30" s="627"/>
      <c r="AZ30" s="627"/>
      <c r="BA30" s="627"/>
      <c r="BB30" s="627"/>
      <c r="BC30" s="627"/>
      <c r="BD30" s="627"/>
      <c r="BE30" s="627"/>
      <c r="BF30" s="628"/>
      <c r="BG30" s="626" t="s">
        <v>307</v>
      </c>
      <c r="BH30" s="691"/>
      <c r="BI30" s="691"/>
      <c r="BJ30" s="691"/>
      <c r="BK30" s="691"/>
      <c r="BL30" s="691"/>
      <c r="BM30" s="691"/>
      <c r="BN30" s="691"/>
      <c r="BO30" s="691"/>
      <c r="BP30" s="691"/>
      <c r="BQ30" s="692"/>
      <c r="BR30" s="626" t="s">
        <v>308</v>
      </c>
      <c r="BS30" s="691"/>
      <c r="BT30" s="691"/>
      <c r="BU30" s="691"/>
      <c r="BV30" s="691"/>
      <c r="BW30" s="691"/>
      <c r="BX30" s="691"/>
      <c r="BY30" s="691"/>
      <c r="BZ30" s="691"/>
      <c r="CA30" s="691"/>
      <c r="CB30" s="692"/>
      <c r="CD30" s="695"/>
      <c r="CE30" s="696"/>
      <c r="CF30" s="662" t="s">
        <v>309</v>
      </c>
      <c r="CG30" s="663"/>
      <c r="CH30" s="663"/>
      <c r="CI30" s="663"/>
      <c r="CJ30" s="663"/>
      <c r="CK30" s="663"/>
      <c r="CL30" s="663"/>
      <c r="CM30" s="663"/>
      <c r="CN30" s="663"/>
      <c r="CO30" s="663"/>
      <c r="CP30" s="663"/>
      <c r="CQ30" s="664"/>
      <c r="CR30" s="647">
        <v>599503</v>
      </c>
      <c r="CS30" s="648"/>
      <c r="CT30" s="648"/>
      <c r="CU30" s="648"/>
      <c r="CV30" s="648"/>
      <c r="CW30" s="648"/>
      <c r="CX30" s="648"/>
      <c r="CY30" s="649"/>
      <c r="CZ30" s="652">
        <v>5.8</v>
      </c>
      <c r="DA30" s="681"/>
      <c r="DB30" s="681"/>
      <c r="DC30" s="686"/>
      <c r="DD30" s="656">
        <v>592926</v>
      </c>
      <c r="DE30" s="648"/>
      <c r="DF30" s="648"/>
      <c r="DG30" s="648"/>
      <c r="DH30" s="648"/>
      <c r="DI30" s="648"/>
      <c r="DJ30" s="648"/>
      <c r="DK30" s="649"/>
      <c r="DL30" s="656">
        <v>592926</v>
      </c>
      <c r="DM30" s="648"/>
      <c r="DN30" s="648"/>
      <c r="DO30" s="648"/>
      <c r="DP30" s="648"/>
      <c r="DQ30" s="648"/>
      <c r="DR30" s="648"/>
      <c r="DS30" s="648"/>
      <c r="DT30" s="648"/>
      <c r="DU30" s="648"/>
      <c r="DV30" s="649"/>
      <c r="DW30" s="652">
        <v>11.9</v>
      </c>
      <c r="DX30" s="681"/>
      <c r="DY30" s="681"/>
      <c r="DZ30" s="681"/>
      <c r="EA30" s="681"/>
      <c r="EB30" s="681"/>
      <c r="EC30" s="682"/>
    </row>
    <row r="31" spans="2:133" ht="11.25" customHeight="1">
      <c r="B31" s="644" t="s">
        <v>310</v>
      </c>
      <c r="C31" s="645"/>
      <c r="D31" s="645"/>
      <c r="E31" s="645"/>
      <c r="F31" s="645"/>
      <c r="G31" s="645"/>
      <c r="H31" s="645"/>
      <c r="I31" s="645"/>
      <c r="J31" s="645"/>
      <c r="K31" s="645"/>
      <c r="L31" s="645"/>
      <c r="M31" s="645"/>
      <c r="N31" s="645"/>
      <c r="O31" s="645"/>
      <c r="P31" s="645"/>
      <c r="Q31" s="646"/>
      <c r="R31" s="647">
        <v>2898088</v>
      </c>
      <c r="S31" s="648"/>
      <c r="T31" s="648"/>
      <c r="U31" s="648"/>
      <c r="V31" s="648"/>
      <c r="W31" s="648"/>
      <c r="X31" s="648"/>
      <c r="Y31" s="649"/>
      <c r="Z31" s="650">
        <v>26.4</v>
      </c>
      <c r="AA31" s="650"/>
      <c r="AB31" s="650"/>
      <c r="AC31" s="650"/>
      <c r="AD31" s="651" t="s">
        <v>139</v>
      </c>
      <c r="AE31" s="651"/>
      <c r="AF31" s="651"/>
      <c r="AG31" s="651"/>
      <c r="AH31" s="651"/>
      <c r="AI31" s="651"/>
      <c r="AJ31" s="651"/>
      <c r="AK31" s="651"/>
      <c r="AL31" s="652" t="s">
        <v>139</v>
      </c>
      <c r="AM31" s="653"/>
      <c r="AN31" s="653"/>
      <c r="AO31" s="654"/>
      <c r="AP31" s="704" t="s">
        <v>311</v>
      </c>
      <c r="AQ31" s="705"/>
      <c r="AR31" s="705"/>
      <c r="AS31" s="705"/>
      <c r="AT31" s="710" t="s">
        <v>312</v>
      </c>
      <c r="AU31" s="231"/>
      <c r="AV31" s="231"/>
      <c r="AW31" s="231"/>
      <c r="AX31" s="633" t="s">
        <v>188</v>
      </c>
      <c r="AY31" s="634"/>
      <c r="AZ31" s="634"/>
      <c r="BA31" s="634"/>
      <c r="BB31" s="634"/>
      <c r="BC31" s="634"/>
      <c r="BD31" s="634"/>
      <c r="BE31" s="634"/>
      <c r="BF31" s="635"/>
      <c r="BG31" s="703">
        <v>98.8</v>
      </c>
      <c r="BH31" s="699"/>
      <c r="BI31" s="699"/>
      <c r="BJ31" s="699"/>
      <c r="BK31" s="699"/>
      <c r="BL31" s="699"/>
      <c r="BM31" s="642">
        <v>94.5</v>
      </c>
      <c r="BN31" s="699"/>
      <c r="BO31" s="699"/>
      <c r="BP31" s="699"/>
      <c r="BQ31" s="700"/>
      <c r="BR31" s="703">
        <v>98.9</v>
      </c>
      <c r="BS31" s="699"/>
      <c r="BT31" s="699"/>
      <c r="BU31" s="699"/>
      <c r="BV31" s="699"/>
      <c r="BW31" s="699"/>
      <c r="BX31" s="642">
        <v>94.7</v>
      </c>
      <c r="BY31" s="699"/>
      <c r="BZ31" s="699"/>
      <c r="CA31" s="699"/>
      <c r="CB31" s="700"/>
      <c r="CD31" s="695"/>
      <c r="CE31" s="696"/>
      <c r="CF31" s="662" t="s">
        <v>313</v>
      </c>
      <c r="CG31" s="663"/>
      <c r="CH31" s="663"/>
      <c r="CI31" s="663"/>
      <c r="CJ31" s="663"/>
      <c r="CK31" s="663"/>
      <c r="CL31" s="663"/>
      <c r="CM31" s="663"/>
      <c r="CN31" s="663"/>
      <c r="CO31" s="663"/>
      <c r="CP31" s="663"/>
      <c r="CQ31" s="664"/>
      <c r="CR31" s="647">
        <v>41022</v>
      </c>
      <c r="CS31" s="684"/>
      <c r="CT31" s="684"/>
      <c r="CU31" s="684"/>
      <c r="CV31" s="684"/>
      <c r="CW31" s="684"/>
      <c r="CX31" s="684"/>
      <c r="CY31" s="685"/>
      <c r="CZ31" s="652">
        <v>0.4</v>
      </c>
      <c r="DA31" s="681"/>
      <c r="DB31" s="681"/>
      <c r="DC31" s="686"/>
      <c r="DD31" s="656">
        <v>40947</v>
      </c>
      <c r="DE31" s="684"/>
      <c r="DF31" s="684"/>
      <c r="DG31" s="684"/>
      <c r="DH31" s="684"/>
      <c r="DI31" s="684"/>
      <c r="DJ31" s="684"/>
      <c r="DK31" s="685"/>
      <c r="DL31" s="656">
        <v>40947</v>
      </c>
      <c r="DM31" s="684"/>
      <c r="DN31" s="684"/>
      <c r="DO31" s="684"/>
      <c r="DP31" s="684"/>
      <c r="DQ31" s="684"/>
      <c r="DR31" s="684"/>
      <c r="DS31" s="684"/>
      <c r="DT31" s="684"/>
      <c r="DU31" s="684"/>
      <c r="DV31" s="685"/>
      <c r="DW31" s="652">
        <v>0.8</v>
      </c>
      <c r="DX31" s="681"/>
      <c r="DY31" s="681"/>
      <c r="DZ31" s="681"/>
      <c r="EA31" s="681"/>
      <c r="EB31" s="681"/>
      <c r="EC31" s="682"/>
    </row>
    <row r="32" spans="2:133" ht="11.25" customHeight="1">
      <c r="B32" s="714" t="s">
        <v>314</v>
      </c>
      <c r="C32" s="715"/>
      <c r="D32" s="715"/>
      <c r="E32" s="715"/>
      <c r="F32" s="715"/>
      <c r="G32" s="715"/>
      <c r="H32" s="715"/>
      <c r="I32" s="715"/>
      <c r="J32" s="715"/>
      <c r="K32" s="715"/>
      <c r="L32" s="715"/>
      <c r="M32" s="715"/>
      <c r="N32" s="715"/>
      <c r="O32" s="715"/>
      <c r="P32" s="715"/>
      <c r="Q32" s="716"/>
      <c r="R32" s="647" t="s">
        <v>139</v>
      </c>
      <c r="S32" s="648"/>
      <c r="T32" s="648"/>
      <c r="U32" s="648"/>
      <c r="V32" s="648"/>
      <c r="W32" s="648"/>
      <c r="X32" s="648"/>
      <c r="Y32" s="649"/>
      <c r="Z32" s="650" t="s">
        <v>139</v>
      </c>
      <c r="AA32" s="650"/>
      <c r="AB32" s="650"/>
      <c r="AC32" s="650"/>
      <c r="AD32" s="651" t="s">
        <v>238</v>
      </c>
      <c r="AE32" s="651"/>
      <c r="AF32" s="651"/>
      <c r="AG32" s="651"/>
      <c r="AH32" s="651"/>
      <c r="AI32" s="651"/>
      <c r="AJ32" s="651"/>
      <c r="AK32" s="651"/>
      <c r="AL32" s="652" t="s">
        <v>139</v>
      </c>
      <c r="AM32" s="653"/>
      <c r="AN32" s="653"/>
      <c r="AO32" s="654"/>
      <c r="AP32" s="706"/>
      <c r="AQ32" s="707"/>
      <c r="AR32" s="707"/>
      <c r="AS32" s="707"/>
      <c r="AT32" s="711"/>
      <c r="AU32" s="230" t="s">
        <v>315</v>
      </c>
      <c r="AV32" s="230"/>
      <c r="AW32" s="230"/>
      <c r="AX32" s="644" t="s">
        <v>316</v>
      </c>
      <c r="AY32" s="645"/>
      <c r="AZ32" s="645"/>
      <c r="BA32" s="645"/>
      <c r="BB32" s="645"/>
      <c r="BC32" s="645"/>
      <c r="BD32" s="645"/>
      <c r="BE32" s="645"/>
      <c r="BF32" s="646"/>
      <c r="BG32" s="713">
        <v>99.1</v>
      </c>
      <c r="BH32" s="684"/>
      <c r="BI32" s="684"/>
      <c r="BJ32" s="684"/>
      <c r="BK32" s="684"/>
      <c r="BL32" s="684"/>
      <c r="BM32" s="653">
        <v>96</v>
      </c>
      <c r="BN32" s="701"/>
      <c r="BO32" s="701"/>
      <c r="BP32" s="701"/>
      <c r="BQ32" s="702"/>
      <c r="BR32" s="713">
        <v>99.2</v>
      </c>
      <c r="BS32" s="684"/>
      <c r="BT32" s="684"/>
      <c r="BU32" s="684"/>
      <c r="BV32" s="684"/>
      <c r="BW32" s="684"/>
      <c r="BX32" s="653">
        <v>96.2</v>
      </c>
      <c r="BY32" s="701"/>
      <c r="BZ32" s="701"/>
      <c r="CA32" s="701"/>
      <c r="CB32" s="702"/>
      <c r="CD32" s="697"/>
      <c r="CE32" s="698"/>
      <c r="CF32" s="662" t="s">
        <v>317</v>
      </c>
      <c r="CG32" s="663"/>
      <c r="CH32" s="663"/>
      <c r="CI32" s="663"/>
      <c r="CJ32" s="663"/>
      <c r="CK32" s="663"/>
      <c r="CL32" s="663"/>
      <c r="CM32" s="663"/>
      <c r="CN32" s="663"/>
      <c r="CO32" s="663"/>
      <c r="CP32" s="663"/>
      <c r="CQ32" s="664"/>
      <c r="CR32" s="647">
        <v>35</v>
      </c>
      <c r="CS32" s="648"/>
      <c r="CT32" s="648"/>
      <c r="CU32" s="648"/>
      <c r="CV32" s="648"/>
      <c r="CW32" s="648"/>
      <c r="CX32" s="648"/>
      <c r="CY32" s="649"/>
      <c r="CZ32" s="652">
        <v>0</v>
      </c>
      <c r="DA32" s="681"/>
      <c r="DB32" s="681"/>
      <c r="DC32" s="686"/>
      <c r="DD32" s="656">
        <v>35</v>
      </c>
      <c r="DE32" s="648"/>
      <c r="DF32" s="648"/>
      <c r="DG32" s="648"/>
      <c r="DH32" s="648"/>
      <c r="DI32" s="648"/>
      <c r="DJ32" s="648"/>
      <c r="DK32" s="649"/>
      <c r="DL32" s="656">
        <v>35</v>
      </c>
      <c r="DM32" s="648"/>
      <c r="DN32" s="648"/>
      <c r="DO32" s="648"/>
      <c r="DP32" s="648"/>
      <c r="DQ32" s="648"/>
      <c r="DR32" s="648"/>
      <c r="DS32" s="648"/>
      <c r="DT32" s="648"/>
      <c r="DU32" s="648"/>
      <c r="DV32" s="649"/>
      <c r="DW32" s="652">
        <v>0</v>
      </c>
      <c r="DX32" s="681"/>
      <c r="DY32" s="681"/>
      <c r="DZ32" s="681"/>
      <c r="EA32" s="681"/>
      <c r="EB32" s="681"/>
      <c r="EC32" s="682"/>
    </row>
    <row r="33" spans="2:133" ht="11.25" customHeight="1">
      <c r="B33" s="644" t="s">
        <v>318</v>
      </c>
      <c r="C33" s="645"/>
      <c r="D33" s="645"/>
      <c r="E33" s="645"/>
      <c r="F33" s="645"/>
      <c r="G33" s="645"/>
      <c r="H33" s="645"/>
      <c r="I33" s="645"/>
      <c r="J33" s="645"/>
      <c r="K33" s="645"/>
      <c r="L33" s="645"/>
      <c r="M33" s="645"/>
      <c r="N33" s="645"/>
      <c r="O33" s="645"/>
      <c r="P33" s="645"/>
      <c r="Q33" s="646"/>
      <c r="R33" s="647">
        <v>664539</v>
      </c>
      <c r="S33" s="648"/>
      <c r="T33" s="648"/>
      <c r="U33" s="648"/>
      <c r="V33" s="648"/>
      <c r="W33" s="648"/>
      <c r="X33" s="648"/>
      <c r="Y33" s="649"/>
      <c r="Z33" s="650">
        <v>6</v>
      </c>
      <c r="AA33" s="650"/>
      <c r="AB33" s="650"/>
      <c r="AC33" s="650"/>
      <c r="AD33" s="651" t="s">
        <v>238</v>
      </c>
      <c r="AE33" s="651"/>
      <c r="AF33" s="651"/>
      <c r="AG33" s="651"/>
      <c r="AH33" s="651"/>
      <c r="AI33" s="651"/>
      <c r="AJ33" s="651"/>
      <c r="AK33" s="651"/>
      <c r="AL33" s="652" t="s">
        <v>238</v>
      </c>
      <c r="AM33" s="653"/>
      <c r="AN33" s="653"/>
      <c r="AO33" s="654"/>
      <c r="AP33" s="708"/>
      <c r="AQ33" s="709"/>
      <c r="AR33" s="709"/>
      <c r="AS33" s="709"/>
      <c r="AT33" s="712"/>
      <c r="AU33" s="232"/>
      <c r="AV33" s="232"/>
      <c r="AW33" s="232"/>
      <c r="AX33" s="688" t="s">
        <v>319</v>
      </c>
      <c r="AY33" s="689"/>
      <c r="AZ33" s="689"/>
      <c r="BA33" s="689"/>
      <c r="BB33" s="689"/>
      <c r="BC33" s="689"/>
      <c r="BD33" s="689"/>
      <c r="BE33" s="689"/>
      <c r="BF33" s="690"/>
      <c r="BG33" s="717">
        <v>98.4</v>
      </c>
      <c r="BH33" s="718"/>
      <c r="BI33" s="718"/>
      <c r="BJ33" s="718"/>
      <c r="BK33" s="718"/>
      <c r="BL33" s="718"/>
      <c r="BM33" s="719">
        <v>92.5</v>
      </c>
      <c r="BN33" s="718"/>
      <c r="BO33" s="718"/>
      <c r="BP33" s="718"/>
      <c r="BQ33" s="720"/>
      <c r="BR33" s="717">
        <v>98.6</v>
      </c>
      <c r="BS33" s="718"/>
      <c r="BT33" s="718"/>
      <c r="BU33" s="718"/>
      <c r="BV33" s="718"/>
      <c r="BW33" s="718"/>
      <c r="BX33" s="719">
        <v>92.6</v>
      </c>
      <c r="BY33" s="718"/>
      <c r="BZ33" s="718"/>
      <c r="CA33" s="718"/>
      <c r="CB33" s="720"/>
      <c r="CD33" s="662" t="s">
        <v>320</v>
      </c>
      <c r="CE33" s="663"/>
      <c r="CF33" s="663"/>
      <c r="CG33" s="663"/>
      <c r="CH33" s="663"/>
      <c r="CI33" s="663"/>
      <c r="CJ33" s="663"/>
      <c r="CK33" s="663"/>
      <c r="CL33" s="663"/>
      <c r="CM33" s="663"/>
      <c r="CN33" s="663"/>
      <c r="CO33" s="663"/>
      <c r="CP33" s="663"/>
      <c r="CQ33" s="664"/>
      <c r="CR33" s="647">
        <v>6361890</v>
      </c>
      <c r="CS33" s="684"/>
      <c r="CT33" s="684"/>
      <c r="CU33" s="684"/>
      <c r="CV33" s="684"/>
      <c r="CW33" s="684"/>
      <c r="CX33" s="684"/>
      <c r="CY33" s="685"/>
      <c r="CZ33" s="652">
        <v>61.7</v>
      </c>
      <c r="DA33" s="681"/>
      <c r="DB33" s="681"/>
      <c r="DC33" s="686"/>
      <c r="DD33" s="656">
        <v>3121504</v>
      </c>
      <c r="DE33" s="684"/>
      <c r="DF33" s="684"/>
      <c r="DG33" s="684"/>
      <c r="DH33" s="684"/>
      <c r="DI33" s="684"/>
      <c r="DJ33" s="684"/>
      <c r="DK33" s="685"/>
      <c r="DL33" s="656">
        <v>2364594</v>
      </c>
      <c r="DM33" s="684"/>
      <c r="DN33" s="684"/>
      <c r="DO33" s="684"/>
      <c r="DP33" s="684"/>
      <c r="DQ33" s="684"/>
      <c r="DR33" s="684"/>
      <c r="DS33" s="684"/>
      <c r="DT33" s="684"/>
      <c r="DU33" s="684"/>
      <c r="DV33" s="685"/>
      <c r="DW33" s="652">
        <v>47.4</v>
      </c>
      <c r="DX33" s="681"/>
      <c r="DY33" s="681"/>
      <c r="DZ33" s="681"/>
      <c r="EA33" s="681"/>
      <c r="EB33" s="681"/>
      <c r="EC33" s="682"/>
    </row>
    <row r="34" spans="2:133" ht="11.25" customHeight="1">
      <c r="B34" s="644" t="s">
        <v>321</v>
      </c>
      <c r="C34" s="645"/>
      <c r="D34" s="645"/>
      <c r="E34" s="645"/>
      <c r="F34" s="645"/>
      <c r="G34" s="645"/>
      <c r="H34" s="645"/>
      <c r="I34" s="645"/>
      <c r="J34" s="645"/>
      <c r="K34" s="645"/>
      <c r="L34" s="645"/>
      <c r="M34" s="645"/>
      <c r="N34" s="645"/>
      <c r="O34" s="645"/>
      <c r="P34" s="645"/>
      <c r="Q34" s="646"/>
      <c r="R34" s="647">
        <v>44193</v>
      </c>
      <c r="S34" s="648"/>
      <c r="T34" s="648"/>
      <c r="U34" s="648"/>
      <c r="V34" s="648"/>
      <c r="W34" s="648"/>
      <c r="X34" s="648"/>
      <c r="Y34" s="649"/>
      <c r="Z34" s="650">
        <v>0.4</v>
      </c>
      <c r="AA34" s="650"/>
      <c r="AB34" s="650"/>
      <c r="AC34" s="650"/>
      <c r="AD34" s="651">
        <v>6228</v>
      </c>
      <c r="AE34" s="651"/>
      <c r="AF34" s="651"/>
      <c r="AG34" s="651"/>
      <c r="AH34" s="651"/>
      <c r="AI34" s="651"/>
      <c r="AJ34" s="651"/>
      <c r="AK34" s="651"/>
      <c r="AL34" s="652">
        <v>0.1</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322</v>
      </c>
      <c r="CE34" s="663"/>
      <c r="CF34" s="663"/>
      <c r="CG34" s="663"/>
      <c r="CH34" s="663"/>
      <c r="CI34" s="663"/>
      <c r="CJ34" s="663"/>
      <c r="CK34" s="663"/>
      <c r="CL34" s="663"/>
      <c r="CM34" s="663"/>
      <c r="CN34" s="663"/>
      <c r="CO34" s="663"/>
      <c r="CP34" s="663"/>
      <c r="CQ34" s="664"/>
      <c r="CR34" s="647">
        <v>1111254</v>
      </c>
      <c r="CS34" s="648"/>
      <c r="CT34" s="648"/>
      <c r="CU34" s="648"/>
      <c r="CV34" s="648"/>
      <c r="CW34" s="648"/>
      <c r="CX34" s="648"/>
      <c r="CY34" s="649"/>
      <c r="CZ34" s="652">
        <v>10.8</v>
      </c>
      <c r="DA34" s="681"/>
      <c r="DB34" s="681"/>
      <c r="DC34" s="686"/>
      <c r="DD34" s="656">
        <v>788771</v>
      </c>
      <c r="DE34" s="648"/>
      <c r="DF34" s="648"/>
      <c r="DG34" s="648"/>
      <c r="DH34" s="648"/>
      <c r="DI34" s="648"/>
      <c r="DJ34" s="648"/>
      <c r="DK34" s="649"/>
      <c r="DL34" s="656">
        <v>457599</v>
      </c>
      <c r="DM34" s="648"/>
      <c r="DN34" s="648"/>
      <c r="DO34" s="648"/>
      <c r="DP34" s="648"/>
      <c r="DQ34" s="648"/>
      <c r="DR34" s="648"/>
      <c r="DS34" s="648"/>
      <c r="DT34" s="648"/>
      <c r="DU34" s="648"/>
      <c r="DV34" s="649"/>
      <c r="DW34" s="652">
        <v>9.1999999999999993</v>
      </c>
      <c r="DX34" s="681"/>
      <c r="DY34" s="681"/>
      <c r="DZ34" s="681"/>
      <c r="EA34" s="681"/>
      <c r="EB34" s="681"/>
      <c r="EC34" s="682"/>
    </row>
    <row r="35" spans="2:133" ht="11.25" customHeight="1">
      <c r="B35" s="644" t="s">
        <v>323</v>
      </c>
      <c r="C35" s="645"/>
      <c r="D35" s="645"/>
      <c r="E35" s="645"/>
      <c r="F35" s="645"/>
      <c r="G35" s="645"/>
      <c r="H35" s="645"/>
      <c r="I35" s="645"/>
      <c r="J35" s="645"/>
      <c r="K35" s="645"/>
      <c r="L35" s="645"/>
      <c r="M35" s="645"/>
      <c r="N35" s="645"/>
      <c r="O35" s="645"/>
      <c r="P35" s="645"/>
      <c r="Q35" s="646"/>
      <c r="R35" s="647">
        <v>52360</v>
      </c>
      <c r="S35" s="648"/>
      <c r="T35" s="648"/>
      <c r="U35" s="648"/>
      <c r="V35" s="648"/>
      <c r="W35" s="648"/>
      <c r="X35" s="648"/>
      <c r="Y35" s="649"/>
      <c r="Z35" s="650">
        <v>0.5</v>
      </c>
      <c r="AA35" s="650"/>
      <c r="AB35" s="650"/>
      <c r="AC35" s="650"/>
      <c r="AD35" s="651" t="s">
        <v>238</v>
      </c>
      <c r="AE35" s="651"/>
      <c r="AF35" s="651"/>
      <c r="AG35" s="651"/>
      <c r="AH35" s="651"/>
      <c r="AI35" s="651"/>
      <c r="AJ35" s="651"/>
      <c r="AK35" s="651"/>
      <c r="AL35" s="652" t="s">
        <v>238</v>
      </c>
      <c r="AM35" s="653"/>
      <c r="AN35" s="653"/>
      <c r="AO35" s="654"/>
      <c r="AP35" s="235"/>
      <c r="AQ35" s="626" t="s">
        <v>324</v>
      </c>
      <c r="AR35" s="627"/>
      <c r="AS35" s="627"/>
      <c r="AT35" s="627"/>
      <c r="AU35" s="627"/>
      <c r="AV35" s="627"/>
      <c r="AW35" s="627"/>
      <c r="AX35" s="627"/>
      <c r="AY35" s="627"/>
      <c r="AZ35" s="627"/>
      <c r="BA35" s="627"/>
      <c r="BB35" s="627"/>
      <c r="BC35" s="627"/>
      <c r="BD35" s="627"/>
      <c r="BE35" s="627"/>
      <c r="BF35" s="628"/>
      <c r="BG35" s="626" t="s">
        <v>325</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326</v>
      </c>
      <c r="CE35" s="663"/>
      <c r="CF35" s="663"/>
      <c r="CG35" s="663"/>
      <c r="CH35" s="663"/>
      <c r="CI35" s="663"/>
      <c r="CJ35" s="663"/>
      <c r="CK35" s="663"/>
      <c r="CL35" s="663"/>
      <c r="CM35" s="663"/>
      <c r="CN35" s="663"/>
      <c r="CO35" s="663"/>
      <c r="CP35" s="663"/>
      <c r="CQ35" s="664"/>
      <c r="CR35" s="647">
        <v>6392</v>
      </c>
      <c r="CS35" s="684"/>
      <c r="CT35" s="684"/>
      <c r="CU35" s="684"/>
      <c r="CV35" s="684"/>
      <c r="CW35" s="684"/>
      <c r="CX35" s="684"/>
      <c r="CY35" s="685"/>
      <c r="CZ35" s="652">
        <v>0.1</v>
      </c>
      <c r="DA35" s="681"/>
      <c r="DB35" s="681"/>
      <c r="DC35" s="686"/>
      <c r="DD35" s="656">
        <v>4462</v>
      </c>
      <c r="DE35" s="684"/>
      <c r="DF35" s="684"/>
      <c r="DG35" s="684"/>
      <c r="DH35" s="684"/>
      <c r="DI35" s="684"/>
      <c r="DJ35" s="684"/>
      <c r="DK35" s="685"/>
      <c r="DL35" s="656">
        <v>4462</v>
      </c>
      <c r="DM35" s="684"/>
      <c r="DN35" s="684"/>
      <c r="DO35" s="684"/>
      <c r="DP35" s="684"/>
      <c r="DQ35" s="684"/>
      <c r="DR35" s="684"/>
      <c r="DS35" s="684"/>
      <c r="DT35" s="684"/>
      <c r="DU35" s="684"/>
      <c r="DV35" s="685"/>
      <c r="DW35" s="652">
        <v>0.1</v>
      </c>
      <c r="DX35" s="681"/>
      <c r="DY35" s="681"/>
      <c r="DZ35" s="681"/>
      <c r="EA35" s="681"/>
      <c r="EB35" s="681"/>
      <c r="EC35" s="682"/>
    </row>
    <row r="36" spans="2:133" ht="11.25" customHeight="1">
      <c r="B36" s="644" t="s">
        <v>327</v>
      </c>
      <c r="C36" s="645"/>
      <c r="D36" s="645"/>
      <c r="E36" s="645"/>
      <c r="F36" s="645"/>
      <c r="G36" s="645"/>
      <c r="H36" s="645"/>
      <c r="I36" s="645"/>
      <c r="J36" s="645"/>
      <c r="K36" s="645"/>
      <c r="L36" s="645"/>
      <c r="M36" s="645"/>
      <c r="N36" s="645"/>
      <c r="O36" s="645"/>
      <c r="P36" s="645"/>
      <c r="Q36" s="646"/>
      <c r="R36" s="647">
        <v>449316</v>
      </c>
      <c r="S36" s="648"/>
      <c r="T36" s="648"/>
      <c r="U36" s="648"/>
      <c r="V36" s="648"/>
      <c r="W36" s="648"/>
      <c r="X36" s="648"/>
      <c r="Y36" s="649"/>
      <c r="Z36" s="650">
        <v>4.0999999999999996</v>
      </c>
      <c r="AA36" s="650"/>
      <c r="AB36" s="650"/>
      <c r="AC36" s="650"/>
      <c r="AD36" s="651" t="s">
        <v>139</v>
      </c>
      <c r="AE36" s="651"/>
      <c r="AF36" s="651"/>
      <c r="AG36" s="651"/>
      <c r="AH36" s="651"/>
      <c r="AI36" s="651"/>
      <c r="AJ36" s="651"/>
      <c r="AK36" s="651"/>
      <c r="AL36" s="652" t="s">
        <v>238</v>
      </c>
      <c r="AM36" s="653"/>
      <c r="AN36" s="653"/>
      <c r="AO36" s="654"/>
      <c r="AP36" s="235"/>
      <c r="AQ36" s="721" t="s">
        <v>328</v>
      </c>
      <c r="AR36" s="722"/>
      <c r="AS36" s="722"/>
      <c r="AT36" s="722"/>
      <c r="AU36" s="722"/>
      <c r="AV36" s="722"/>
      <c r="AW36" s="722"/>
      <c r="AX36" s="722"/>
      <c r="AY36" s="723"/>
      <c r="AZ36" s="636">
        <v>1625290</v>
      </c>
      <c r="BA36" s="637"/>
      <c r="BB36" s="637"/>
      <c r="BC36" s="637"/>
      <c r="BD36" s="637"/>
      <c r="BE36" s="637"/>
      <c r="BF36" s="724"/>
      <c r="BG36" s="658" t="s">
        <v>329</v>
      </c>
      <c r="BH36" s="659"/>
      <c r="BI36" s="659"/>
      <c r="BJ36" s="659"/>
      <c r="BK36" s="659"/>
      <c r="BL36" s="659"/>
      <c r="BM36" s="659"/>
      <c r="BN36" s="659"/>
      <c r="BO36" s="659"/>
      <c r="BP36" s="659"/>
      <c r="BQ36" s="659"/>
      <c r="BR36" s="659"/>
      <c r="BS36" s="659"/>
      <c r="BT36" s="659"/>
      <c r="BU36" s="660"/>
      <c r="BV36" s="636">
        <v>45148</v>
      </c>
      <c r="BW36" s="637"/>
      <c r="BX36" s="637"/>
      <c r="BY36" s="637"/>
      <c r="BZ36" s="637"/>
      <c r="CA36" s="637"/>
      <c r="CB36" s="724"/>
      <c r="CD36" s="662" t="s">
        <v>330</v>
      </c>
      <c r="CE36" s="663"/>
      <c r="CF36" s="663"/>
      <c r="CG36" s="663"/>
      <c r="CH36" s="663"/>
      <c r="CI36" s="663"/>
      <c r="CJ36" s="663"/>
      <c r="CK36" s="663"/>
      <c r="CL36" s="663"/>
      <c r="CM36" s="663"/>
      <c r="CN36" s="663"/>
      <c r="CO36" s="663"/>
      <c r="CP36" s="663"/>
      <c r="CQ36" s="664"/>
      <c r="CR36" s="647">
        <v>3949485</v>
      </c>
      <c r="CS36" s="648"/>
      <c r="CT36" s="648"/>
      <c r="CU36" s="648"/>
      <c r="CV36" s="648"/>
      <c r="CW36" s="648"/>
      <c r="CX36" s="648"/>
      <c r="CY36" s="649"/>
      <c r="CZ36" s="652">
        <v>38.299999999999997</v>
      </c>
      <c r="DA36" s="681"/>
      <c r="DB36" s="681"/>
      <c r="DC36" s="686"/>
      <c r="DD36" s="656">
        <v>1747210</v>
      </c>
      <c r="DE36" s="648"/>
      <c r="DF36" s="648"/>
      <c r="DG36" s="648"/>
      <c r="DH36" s="648"/>
      <c r="DI36" s="648"/>
      <c r="DJ36" s="648"/>
      <c r="DK36" s="649"/>
      <c r="DL36" s="656">
        <v>1336027</v>
      </c>
      <c r="DM36" s="648"/>
      <c r="DN36" s="648"/>
      <c r="DO36" s="648"/>
      <c r="DP36" s="648"/>
      <c r="DQ36" s="648"/>
      <c r="DR36" s="648"/>
      <c r="DS36" s="648"/>
      <c r="DT36" s="648"/>
      <c r="DU36" s="648"/>
      <c r="DV36" s="649"/>
      <c r="DW36" s="652">
        <v>26.8</v>
      </c>
      <c r="DX36" s="681"/>
      <c r="DY36" s="681"/>
      <c r="DZ36" s="681"/>
      <c r="EA36" s="681"/>
      <c r="EB36" s="681"/>
      <c r="EC36" s="682"/>
    </row>
    <row r="37" spans="2:133" ht="11.25" customHeight="1">
      <c r="B37" s="644" t="s">
        <v>331</v>
      </c>
      <c r="C37" s="645"/>
      <c r="D37" s="645"/>
      <c r="E37" s="645"/>
      <c r="F37" s="645"/>
      <c r="G37" s="645"/>
      <c r="H37" s="645"/>
      <c r="I37" s="645"/>
      <c r="J37" s="645"/>
      <c r="K37" s="645"/>
      <c r="L37" s="645"/>
      <c r="M37" s="645"/>
      <c r="N37" s="645"/>
      <c r="O37" s="645"/>
      <c r="P37" s="645"/>
      <c r="Q37" s="646"/>
      <c r="R37" s="647">
        <v>327938</v>
      </c>
      <c r="S37" s="648"/>
      <c r="T37" s="648"/>
      <c r="U37" s="648"/>
      <c r="V37" s="648"/>
      <c r="W37" s="648"/>
      <c r="X37" s="648"/>
      <c r="Y37" s="649"/>
      <c r="Z37" s="650">
        <v>3</v>
      </c>
      <c r="AA37" s="650"/>
      <c r="AB37" s="650"/>
      <c r="AC37" s="650"/>
      <c r="AD37" s="651" t="s">
        <v>238</v>
      </c>
      <c r="AE37" s="651"/>
      <c r="AF37" s="651"/>
      <c r="AG37" s="651"/>
      <c r="AH37" s="651"/>
      <c r="AI37" s="651"/>
      <c r="AJ37" s="651"/>
      <c r="AK37" s="651"/>
      <c r="AL37" s="652" t="s">
        <v>238</v>
      </c>
      <c r="AM37" s="653"/>
      <c r="AN37" s="653"/>
      <c r="AO37" s="654"/>
      <c r="AQ37" s="725" t="s">
        <v>332</v>
      </c>
      <c r="AR37" s="726"/>
      <c r="AS37" s="726"/>
      <c r="AT37" s="726"/>
      <c r="AU37" s="726"/>
      <c r="AV37" s="726"/>
      <c r="AW37" s="726"/>
      <c r="AX37" s="726"/>
      <c r="AY37" s="727"/>
      <c r="AZ37" s="647">
        <v>627087</v>
      </c>
      <c r="BA37" s="648"/>
      <c r="BB37" s="648"/>
      <c r="BC37" s="648"/>
      <c r="BD37" s="684"/>
      <c r="BE37" s="684"/>
      <c r="BF37" s="702"/>
      <c r="BG37" s="662" t="s">
        <v>333</v>
      </c>
      <c r="BH37" s="663"/>
      <c r="BI37" s="663"/>
      <c r="BJ37" s="663"/>
      <c r="BK37" s="663"/>
      <c r="BL37" s="663"/>
      <c r="BM37" s="663"/>
      <c r="BN37" s="663"/>
      <c r="BO37" s="663"/>
      <c r="BP37" s="663"/>
      <c r="BQ37" s="663"/>
      <c r="BR37" s="663"/>
      <c r="BS37" s="663"/>
      <c r="BT37" s="663"/>
      <c r="BU37" s="664"/>
      <c r="BV37" s="647">
        <v>45148</v>
      </c>
      <c r="BW37" s="648"/>
      <c r="BX37" s="648"/>
      <c r="BY37" s="648"/>
      <c r="BZ37" s="648"/>
      <c r="CA37" s="648"/>
      <c r="CB37" s="657"/>
      <c r="CD37" s="662" t="s">
        <v>334</v>
      </c>
      <c r="CE37" s="663"/>
      <c r="CF37" s="663"/>
      <c r="CG37" s="663"/>
      <c r="CH37" s="663"/>
      <c r="CI37" s="663"/>
      <c r="CJ37" s="663"/>
      <c r="CK37" s="663"/>
      <c r="CL37" s="663"/>
      <c r="CM37" s="663"/>
      <c r="CN37" s="663"/>
      <c r="CO37" s="663"/>
      <c r="CP37" s="663"/>
      <c r="CQ37" s="664"/>
      <c r="CR37" s="647">
        <v>1032242</v>
      </c>
      <c r="CS37" s="684"/>
      <c r="CT37" s="684"/>
      <c r="CU37" s="684"/>
      <c r="CV37" s="684"/>
      <c r="CW37" s="684"/>
      <c r="CX37" s="684"/>
      <c r="CY37" s="685"/>
      <c r="CZ37" s="652">
        <v>10</v>
      </c>
      <c r="DA37" s="681"/>
      <c r="DB37" s="681"/>
      <c r="DC37" s="686"/>
      <c r="DD37" s="656">
        <v>712244</v>
      </c>
      <c r="DE37" s="684"/>
      <c r="DF37" s="684"/>
      <c r="DG37" s="684"/>
      <c r="DH37" s="684"/>
      <c r="DI37" s="684"/>
      <c r="DJ37" s="684"/>
      <c r="DK37" s="685"/>
      <c r="DL37" s="656">
        <v>644595</v>
      </c>
      <c r="DM37" s="684"/>
      <c r="DN37" s="684"/>
      <c r="DO37" s="684"/>
      <c r="DP37" s="684"/>
      <c r="DQ37" s="684"/>
      <c r="DR37" s="684"/>
      <c r="DS37" s="684"/>
      <c r="DT37" s="684"/>
      <c r="DU37" s="684"/>
      <c r="DV37" s="685"/>
      <c r="DW37" s="652">
        <v>12.9</v>
      </c>
      <c r="DX37" s="681"/>
      <c r="DY37" s="681"/>
      <c r="DZ37" s="681"/>
      <c r="EA37" s="681"/>
      <c r="EB37" s="681"/>
      <c r="EC37" s="682"/>
    </row>
    <row r="38" spans="2:133" ht="11.25" customHeight="1">
      <c r="B38" s="644" t="s">
        <v>335</v>
      </c>
      <c r="C38" s="645"/>
      <c r="D38" s="645"/>
      <c r="E38" s="645"/>
      <c r="F38" s="645"/>
      <c r="G38" s="645"/>
      <c r="H38" s="645"/>
      <c r="I38" s="645"/>
      <c r="J38" s="645"/>
      <c r="K38" s="645"/>
      <c r="L38" s="645"/>
      <c r="M38" s="645"/>
      <c r="N38" s="645"/>
      <c r="O38" s="645"/>
      <c r="P38" s="645"/>
      <c r="Q38" s="646"/>
      <c r="R38" s="647">
        <v>509046</v>
      </c>
      <c r="S38" s="648"/>
      <c r="T38" s="648"/>
      <c r="U38" s="648"/>
      <c r="V38" s="648"/>
      <c r="W38" s="648"/>
      <c r="X38" s="648"/>
      <c r="Y38" s="649"/>
      <c r="Z38" s="650">
        <v>4.5999999999999996</v>
      </c>
      <c r="AA38" s="650"/>
      <c r="AB38" s="650"/>
      <c r="AC38" s="650"/>
      <c r="AD38" s="651">
        <v>3787</v>
      </c>
      <c r="AE38" s="651"/>
      <c r="AF38" s="651"/>
      <c r="AG38" s="651"/>
      <c r="AH38" s="651"/>
      <c r="AI38" s="651"/>
      <c r="AJ38" s="651"/>
      <c r="AK38" s="651"/>
      <c r="AL38" s="652">
        <v>0.1</v>
      </c>
      <c r="AM38" s="653"/>
      <c r="AN38" s="653"/>
      <c r="AO38" s="654"/>
      <c r="AQ38" s="725" t="s">
        <v>336</v>
      </c>
      <c r="AR38" s="726"/>
      <c r="AS38" s="726"/>
      <c r="AT38" s="726"/>
      <c r="AU38" s="726"/>
      <c r="AV38" s="726"/>
      <c r="AW38" s="726"/>
      <c r="AX38" s="726"/>
      <c r="AY38" s="727"/>
      <c r="AZ38" s="647">
        <v>240000</v>
      </c>
      <c r="BA38" s="648"/>
      <c r="BB38" s="648"/>
      <c r="BC38" s="648"/>
      <c r="BD38" s="684"/>
      <c r="BE38" s="684"/>
      <c r="BF38" s="702"/>
      <c r="BG38" s="662" t="s">
        <v>337</v>
      </c>
      <c r="BH38" s="663"/>
      <c r="BI38" s="663"/>
      <c r="BJ38" s="663"/>
      <c r="BK38" s="663"/>
      <c r="BL38" s="663"/>
      <c r="BM38" s="663"/>
      <c r="BN38" s="663"/>
      <c r="BO38" s="663"/>
      <c r="BP38" s="663"/>
      <c r="BQ38" s="663"/>
      <c r="BR38" s="663"/>
      <c r="BS38" s="663"/>
      <c r="BT38" s="663"/>
      <c r="BU38" s="664"/>
      <c r="BV38" s="647">
        <v>2483</v>
      </c>
      <c r="BW38" s="648"/>
      <c r="BX38" s="648"/>
      <c r="BY38" s="648"/>
      <c r="BZ38" s="648"/>
      <c r="CA38" s="648"/>
      <c r="CB38" s="657"/>
      <c r="CD38" s="662" t="s">
        <v>338</v>
      </c>
      <c r="CE38" s="663"/>
      <c r="CF38" s="663"/>
      <c r="CG38" s="663"/>
      <c r="CH38" s="663"/>
      <c r="CI38" s="663"/>
      <c r="CJ38" s="663"/>
      <c r="CK38" s="663"/>
      <c r="CL38" s="663"/>
      <c r="CM38" s="663"/>
      <c r="CN38" s="663"/>
      <c r="CO38" s="663"/>
      <c r="CP38" s="663"/>
      <c r="CQ38" s="664"/>
      <c r="CR38" s="647">
        <v>724562</v>
      </c>
      <c r="CS38" s="648"/>
      <c r="CT38" s="648"/>
      <c r="CU38" s="648"/>
      <c r="CV38" s="648"/>
      <c r="CW38" s="648"/>
      <c r="CX38" s="648"/>
      <c r="CY38" s="649"/>
      <c r="CZ38" s="652">
        <v>7</v>
      </c>
      <c r="DA38" s="681"/>
      <c r="DB38" s="681"/>
      <c r="DC38" s="686"/>
      <c r="DD38" s="656">
        <v>571544</v>
      </c>
      <c r="DE38" s="648"/>
      <c r="DF38" s="648"/>
      <c r="DG38" s="648"/>
      <c r="DH38" s="648"/>
      <c r="DI38" s="648"/>
      <c r="DJ38" s="648"/>
      <c r="DK38" s="649"/>
      <c r="DL38" s="656">
        <v>566506</v>
      </c>
      <c r="DM38" s="648"/>
      <c r="DN38" s="648"/>
      <c r="DO38" s="648"/>
      <c r="DP38" s="648"/>
      <c r="DQ38" s="648"/>
      <c r="DR38" s="648"/>
      <c r="DS38" s="648"/>
      <c r="DT38" s="648"/>
      <c r="DU38" s="648"/>
      <c r="DV38" s="649"/>
      <c r="DW38" s="652">
        <v>11.4</v>
      </c>
      <c r="DX38" s="681"/>
      <c r="DY38" s="681"/>
      <c r="DZ38" s="681"/>
      <c r="EA38" s="681"/>
      <c r="EB38" s="681"/>
      <c r="EC38" s="682"/>
    </row>
    <row r="39" spans="2:133" ht="11.25" customHeight="1">
      <c r="B39" s="644" t="s">
        <v>339</v>
      </c>
      <c r="C39" s="645"/>
      <c r="D39" s="645"/>
      <c r="E39" s="645"/>
      <c r="F39" s="645"/>
      <c r="G39" s="645"/>
      <c r="H39" s="645"/>
      <c r="I39" s="645"/>
      <c r="J39" s="645"/>
      <c r="K39" s="645"/>
      <c r="L39" s="645"/>
      <c r="M39" s="645"/>
      <c r="N39" s="645"/>
      <c r="O39" s="645"/>
      <c r="P39" s="645"/>
      <c r="Q39" s="646"/>
      <c r="R39" s="647">
        <v>588600</v>
      </c>
      <c r="S39" s="648"/>
      <c r="T39" s="648"/>
      <c r="U39" s="648"/>
      <c r="V39" s="648"/>
      <c r="W39" s="648"/>
      <c r="X39" s="648"/>
      <c r="Y39" s="649"/>
      <c r="Z39" s="650">
        <v>5.4</v>
      </c>
      <c r="AA39" s="650"/>
      <c r="AB39" s="650"/>
      <c r="AC39" s="650"/>
      <c r="AD39" s="651" t="s">
        <v>238</v>
      </c>
      <c r="AE39" s="651"/>
      <c r="AF39" s="651"/>
      <c r="AG39" s="651"/>
      <c r="AH39" s="651"/>
      <c r="AI39" s="651"/>
      <c r="AJ39" s="651"/>
      <c r="AK39" s="651"/>
      <c r="AL39" s="652" t="s">
        <v>139</v>
      </c>
      <c r="AM39" s="653"/>
      <c r="AN39" s="653"/>
      <c r="AO39" s="654"/>
      <c r="AQ39" s="725" t="s">
        <v>340</v>
      </c>
      <c r="AR39" s="726"/>
      <c r="AS39" s="726"/>
      <c r="AT39" s="726"/>
      <c r="AU39" s="726"/>
      <c r="AV39" s="726"/>
      <c r="AW39" s="726"/>
      <c r="AX39" s="726"/>
      <c r="AY39" s="727"/>
      <c r="AZ39" s="647">
        <v>33641</v>
      </c>
      <c r="BA39" s="648"/>
      <c r="BB39" s="648"/>
      <c r="BC39" s="648"/>
      <c r="BD39" s="684"/>
      <c r="BE39" s="684"/>
      <c r="BF39" s="702"/>
      <c r="BG39" s="662" t="s">
        <v>341</v>
      </c>
      <c r="BH39" s="663"/>
      <c r="BI39" s="663"/>
      <c r="BJ39" s="663"/>
      <c r="BK39" s="663"/>
      <c r="BL39" s="663"/>
      <c r="BM39" s="663"/>
      <c r="BN39" s="663"/>
      <c r="BO39" s="663"/>
      <c r="BP39" s="663"/>
      <c r="BQ39" s="663"/>
      <c r="BR39" s="663"/>
      <c r="BS39" s="663"/>
      <c r="BT39" s="663"/>
      <c r="BU39" s="664"/>
      <c r="BV39" s="647">
        <v>4116</v>
      </c>
      <c r="BW39" s="648"/>
      <c r="BX39" s="648"/>
      <c r="BY39" s="648"/>
      <c r="BZ39" s="648"/>
      <c r="CA39" s="648"/>
      <c r="CB39" s="657"/>
      <c r="CD39" s="662" t="s">
        <v>342</v>
      </c>
      <c r="CE39" s="663"/>
      <c r="CF39" s="663"/>
      <c r="CG39" s="663"/>
      <c r="CH39" s="663"/>
      <c r="CI39" s="663"/>
      <c r="CJ39" s="663"/>
      <c r="CK39" s="663"/>
      <c r="CL39" s="663"/>
      <c r="CM39" s="663"/>
      <c r="CN39" s="663"/>
      <c r="CO39" s="663"/>
      <c r="CP39" s="663"/>
      <c r="CQ39" s="664"/>
      <c r="CR39" s="647">
        <v>548910</v>
      </c>
      <c r="CS39" s="684"/>
      <c r="CT39" s="684"/>
      <c r="CU39" s="684"/>
      <c r="CV39" s="684"/>
      <c r="CW39" s="684"/>
      <c r="CX39" s="684"/>
      <c r="CY39" s="685"/>
      <c r="CZ39" s="652">
        <v>5.3</v>
      </c>
      <c r="DA39" s="681"/>
      <c r="DB39" s="681"/>
      <c r="DC39" s="686"/>
      <c r="DD39" s="656">
        <v>9444</v>
      </c>
      <c r="DE39" s="684"/>
      <c r="DF39" s="684"/>
      <c r="DG39" s="684"/>
      <c r="DH39" s="684"/>
      <c r="DI39" s="684"/>
      <c r="DJ39" s="684"/>
      <c r="DK39" s="685"/>
      <c r="DL39" s="656" t="s">
        <v>238</v>
      </c>
      <c r="DM39" s="684"/>
      <c r="DN39" s="684"/>
      <c r="DO39" s="684"/>
      <c r="DP39" s="684"/>
      <c r="DQ39" s="684"/>
      <c r="DR39" s="684"/>
      <c r="DS39" s="684"/>
      <c r="DT39" s="684"/>
      <c r="DU39" s="684"/>
      <c r="DV39" s="685"/>
      <c r="DW39" s="652" t="s">
        <v>139</v>
      </c>
      <c r="DX39" s="681"/>
      <c r="DY39" s="681"/>
      <c r="DZ39" s="681"/>
      <c r="EA39" s="681"/>
      <c r="EB39" s="681"/>
      <c r="EC39" s="682"/>
    </row>
    <row r="40" spans="2:133" ht="11.25" customHeight="1">
      <c r="B40" s="644" t="s">
        <v>343</v>
      </c>
      <c r="C40" s="645"/>
      <c r="D40" s="645"/>
      <c r="E40" s="645"/>
      <c r="F40" s="645"/>
      <c r="G40" s="645"/>
      <c r="H40" s="645"/>
      <c r="I40" s="645"/>
      <c r="J40" s="645"/>
      <c r="K40" s="645"/>
      <c r="L40" s="645"/>
      <c r="M40" s="645"/>
      <c r="N40" s="645"/>
      <c r="O40" s="645"/>
      <c r="P40" s="645"/>
      <c r="Q40" s="646"/>
      <c r="R40" s="647" t="s">
        <v>238</v>
      </c>
      <c r="S40" s="648"/>
      <c r="T40" s="648"/>
      <c r="U40" s="648"/>
      <c r="V40" s="648"/>
      <c r="W40" s="648"/>
      <c r="X40" s="648"/>
      <c r="Y40" s="649"/>
      <c r="Z40" s="650" t="s">
        <v>139</v>
      </c>
      <c r="AA40" s="650"/>
      <c r="AB40" s="650"/>
      <c r="AC40" s="650"/>
      <c r="AD40" s="651" t="s">
        <v>238</v>
      </c>
      <c r="AE40" s="651"/>
      <c r="AF40" s="651"/>
      <c r="AG40" s="651"/>
      <c r="AH40" s="651"/>
      <c r="AI40" s="651"/>
      <c r="AJ40" s="651"/>
      <c r="AK40" s="651"/>
      <c r="AL40" s="652" t="s">
        <v>139</v>
      </c>
      <c r="AM40" s="653"/>
      <c r="AN40" s="653"/>
      <c r="AO40" s="654"/>
      <c r="AQ40" s="725" t="s">
        <v>344</v>
      </c>
      <c r="AR40" s="726"/>
      <c r="AS40" s="726"/>
      <c r="AT40" s="726"/>
      <c r="AU40" s="726"/>
      <c r="AV40" s="726"/>
      <c r="AW40" s="726"/>
      <c r="AX40" s="726"/>
      <c r="AY40" s="727"/>
      <c r="AZ40" s="647" t="s">
        <v>139</v>
      </c>
      <c r="BA40" s="648"/>
      <c r="BB40" s="648"/>
      <c r="BC40" s="648"/>
      <c r="BD40" s="684"/>
      <c r="BE40" s="684"/>
      <c r="BF40" s="702"/>
      <c r="BG40" s="728" t="s">
        <v>345</v>
      </c>
      <c r="BH40" s="729"/>
      <c r="BI40" s="729"/>
      <c r="BJ40" s="729"/>
      <c r="BK40" s="729"/>
      <c r="BL40" s="236"/>
      <c r="BM40" s="663" t="s">
        <v>346</v>
      </c>
      <c r="BN40" s="663"/>
      <c r="BO40" s="663"/>
      <c r="BP40" s="663"/>
      <c r="BQ40" s="663"/>
      <c r="BR40" s="663"/>
      <c r="BS40" s="663"/>
      <c r="BT40" s="663"/>
      <c r="BU40" s="664"/>
      <c r="BV40" s="647">
        <v>101</v>
      </c>
      <c r="BW40" s="648"/>
      <c r="BX40" s="648"/>
      <c r="BY40" s="648"/>
      <c r="BZ40" s="648"/>
      <c r="CA40" s="648"/>
      <c r="CB40" s="657"/>
      <c r="CD40" s="662" t="s">
        <v>347</v>
      </c>
      <c r="CE40" s="663"/>
      <c r="CF40" s="663"/>
      <c r="CG40" s="663"/>
      <c r="CH40" s="663"/>
      <c r="CI40" s="663"/>
      <c r="CJ40" s="663"/>
      <c r="CK40" s="663"/>
      <c r="CL40" s="663"/>
      <c r="CM40" s="663"/>
      <c r="CN40" s="663"/>
      <c r="CO40" s="663"/>
      <c r="CP40" s="663"/>
      <c r="CQ40" s="664"/>
      <c r="CR40" s="647">
        <v>21287</v>
      </c>
      <c r="CS40" s="648"/>
      <c r="CT40" s="648"/>
      <c r="CU40" s="648"/>
      <c r="CV40" s="648"/>
      <c r="CW40" s="648"/>
      <c r="CX40" s="648"/>
      <c r="CY40" s="649"/>
      <c r="CZ40" s="652">
        <v>0.2</v>
      </c>
      <c r="DA40" s="681"/>
      <c r="DB40" s="681"/>
      <c r="DC40" s="686"/>
      <c r="DD40" s="656">
        <v>73</v>
      </c>
      <c r="DE40" s="648"/>
      <c r="DF40" s="648"/>
      <c r="DG40" s="648"/>
      <c r="DH40" s="648"/>
      <c r="DI40" s="648"/>
      <c r="DJ40" s="648"/>
      <c r="DK40" s="649"/>
      <c r="DL40" s="656" t="s">
        <v>238</v>
      </c>
      <c r="DM40" s="648"/>
      <c r="DN40" s="648"/>
      <c r="DO40" s="648"/>
      <c r="DP40" s="648"/>
      <c r="DQ40" s="648"/>
      <c r="DR40" s="648"/>
      <c r="DS40" s="648"/>
      <c r="DT40" s="648"/>
      <c r="DU40" s="648"/>
      <c r="DV40" s="649"/>
      <c r="DW40" s="652" t="s">
        <v>238</v>
      </c>
      <c r="DX40" s="681"/>
      <c r="DY40" s="681"/>
      <c r="DZ40" s="681"/>
      <c r="EA40" s="681"/>
      <c r="EB40" s="681"/>
      <c r="EC40" s="682"/>
    </row>
    <row r="41" spans="2:133" ht="11.25" customHeight="1">
      <c r="B41" s="644" t="s">
        <v>348</v>
      </c>
      <c r="C41" s="645"/>
      <c r="D41" s="645"/>
      <c r="E41" s="645"/>
      <c r="F41" s="645"/>
      <c r="G41" s="645"/>
      <c r="H41" s="645"/>
      <c r="I41" s="645"/>
      <c r="J41" s="645"/>
      <c r="K41" s="645"/>
      <c r="L41" s="645"/>
      <c r="M41" s="645"/>
      <c r="N41" s="645"/>
      <c r="O41" s="645"/>
      <c r="P41" s="645"/>
      <c r="Q41" s="646"/>
      <c r="R41" s="647" t="s">
        <v>139</v>
      </c>
      <c r="S41" s="648"/>
      <c r="T41" s="648"/>
      <c r="U41" s="648"/>
      <c r="V41" s="648"/>
      <c r="W41" s="648"/>
      <c r="X41" s="648"/>
      <c r="Y41" s="649"/>
      <c r="Z41" s="650" t="s">
        <v>238</v>
      </c>
      <c r="AA41" s="650"/>
      <c r="AB41" s="650"/>
      <c r="AC41" s="650"/>
      <c r="AD41" s="651" t="s">
        <v>253</v>
      </c>
      <c r="AE41" s="651"/>
      <c r="AF41" s="651"/>
      <c r="AG41" s="651"/>
      <c r="AH41" s="651"/>
      <c r="AI41" s="651"/>
      <c r="AJ41" s="651"/>
      <c r="AK41" s="651"/>
      <c r="AL41" s="652" t="s">
        <v>238</v>
      </c>
      <c r="AM41" s="653"/>
      <c r="AN41" s="653"/>
      <c r="AO41" s="654"/>
      <c r="AQ41" s="725" t="s">
        <v>349</v>
      </c>
      <c r="AR41" s="726"/>
      <c r="AS41" s="726"/>
      <c r="AT41" s="726"/>
      <c r="AU41" s="726"/>
      <c r="AV41" s="726"/>
      <c r="AW41" s="726"/>
      <c r="AX41" s="726"/>
      <c r="AY41" s="727"/>
      <c r="AZ41" s="647">
        <v>147924</v>
      </c>
      <c r="BA41" s="648"/>
      <c r="BB41" s="648"/>
      <c r="BC41" s="648"/>
      <c r="BD41" s="684"/>
      <c r="BE41" s="684"/>
      <c r="BF41" s="702"/>
      <c r="BG41" s="728"/>
      <c r="BH41" s="729"/>
      <c r="BI41" s="729"/>
      <c r="BJ41" s="729"/>
      <c r="BK41" s="729"/>
      <c r="BL41" s="236"/>
      <c r="BM41" s="663" t="s">
        <v>350</v>
      </c>
      <c r="BN41" s="663"/>
      <c r="BO41" s="663"/>
      <c r="BP41" s="663"/>
      <c r="BQ41" s="663"/>
      <c r="BR41" s="663"/>
      <c r="BS41" s="663"/>
      <c r="BT41" s="663"/>
      <c r="BU41" s="664"/>
      <c r="BV41" s="647">
        <v>1</v>
      </c>
      <c r="BW41" s="648"/>
      <c r="BX41" s="648"/>
      <c r="BY41" s="648"/>
      <c r="BZ41" s="648"/>
      <c r="CA41" s="648"/>
      <c r="CB41" s="657"/>
      <c r="CD41" s="662" t="s">
        <v>351</v>
      </c>
      <c r="CE41" s="663"/>
      <c r="CF41" s="663"/>
      <c r="CG41" s="663"/>
      <c r="CH41" s="663"/>
      <c r="CI41" s="663"/>
      <c r="CJ41" s="663"/>
      <c r="CK41" s="663"/>
      <c r="CL41" s="663"/>
      <c r="CM41" s="663"/>
      <c r="CN41" s="663"/>
      <c r="CO41" s="663"/>
      <c r="CP41" s="663"/>
      <c r="CQ41" s="664"/>
      <c r="CR41" s="647" t="s">
        <v>238</v>
      </c>
      <c r="CS41" s="684"/>
      <c r="CT41" s="684"/>
      <c r="CU41" s="684"/>
      <c r="CV41" s="684"/>
      <c r="CW41" s="684"/>
      <c r="CX41" s="684"/>
      <c r="CY41" s="685"/>
      <c r="CZ41" s="652" t="s">
        <v>238</v>
      </c>
      <c r="DA41" s="681"/>
      <c r="DB41" s="681"/>
      <c r="DC41" s="686"/>
      <c r="DD41" s="656" t="s">
        <v>238</v>
      </c>
      <c r="DE41" s="684"/>
      <c r="DF41" s="684"/>
      <c r="DG41" s="684"/>
      <c r="DH41" s="684"/>
      <c r="DI41" s="684"/>
      <c r="DJ41" s="684"/>
      <c r="DK41" s="685"/>
      <c r="DL41" s="732"/>
      <c r="DM41" s="733"/>
      <c r="DN41" s="733"/>
      <c r="DO41" s="733"/>
      <c r="DP41" s="733"/>
      <c r="DQ41" s="733"/>
      <c r="DR41" s="733"/>
      <c r="DS41" s="733"/>
      <c r="DT41" s="733"/>
      <c r="DU41" s="733"/>
      <c r="DV41" s="734"/>
      <c r="DW41" s="735"/>
      <c r="DX41" s="736"/>
      <c r="DY41" s="736"/>
      <c r="DZ41" s="736"/>
      <c r="EA41" s="736"/>
      <c r="EB41" s="736"/>
      <c r="EC41" s="737"/>
    </row>
    <row r="42" spans="2:133" ht="11.25" customHeight="1">
      <c r="B42" s="644" t="s">
        <v>352</v>
      </c>
      <c r="C42" s="645"/>
      <c r="D42" s="645"/>
      <c r="E42" s="645"/>
      <c r="F42" s="645"/>
      <c r="G42" s="645"/>
      <c r="H42" s="645"/>
      <c r="I42" s="645"/>
      <c r="J42" s="645"/>
      <c r="K42" s="645"/>
      <c r="L42" s="645"/>
      <c r="M42" s="645"/>
      <c r="N42" s="645"/>
      <c r="O42" s="645"/>
      <c r="P42" s="645"/>
      <c r="Q42" s="646"/>
      <c r="R42" s="647">
        <v>201000</v>
      </c>
      <c r="S42" s="648"/>
      <c r="T42" s="648"/>
      <c r="U42" s="648"/>
      <c r="V42" s="648"/>
      <c r="W42" s="648"/>
      <c r="X42" s="648"/>
      <c r="Y42" s="649"/>
      <c r="Z42" s="650">
        <v>1.8</v>
      </c>
      <c r="AA42" s="650"/>
      <c r="AB42" s="650"/>
      <c r="AC42" s="650"/>
      <c r="AD42" s="651" t="s">
        <v>139</v>
      </c>
      <c r="AE42" s="651"/>
      <c r="AF42" s="651"/>
      <c r="AG42" s="651"/>
      <c r="AH42" s="651"/>
      <c r="AI42" s="651"/>
      <c r="AJ42" s="651"/>
      <c r="AK42" s="651"/>
      <c r="AL42" s="652" t="s">
        <v>238</v>
      </c>
      <c r="AM42" s="653"/>
      <c r="AN42" s="653"/>
      <c r="AO42" s="654"/>
      <c r="AQ42" s="746" t="s">
        <v>353</v>
      </c>
      <c r="AR42" s="747"/>
      <c r="AS42" s="747"/>
      <c r="AT42" s="747"/>
      <c r="AU42" s="747"/>
      <c r="AV42" s="747"/>
      <c r="AW42" s="747"/>
      <c r="AX42" s="747"/>
      <c r="AY42" s="748"/>
      <c r="AZ42" s="738">
        <v>576638</v>
      </c>
      <c r="BA42" s="739"/>
      <c r="BB42" s="739"/>
      <c r="BC42" s="739"/>
      <c r="BD42" s="718"/>
      <c r="BE42" s="718"/>
      <c r="BF42" s="720"/>
      <c r="BG42" s="730"/>
      <c r="BH42" s="731"/>
      <c r="BI42" s="731"/>
      <c r="BJ42" s="731"/>
      <c r="BK42" s="731"/>
      <c r="BL42" s="237"/>
      <c r="BM42" s="673" t="s">
        <v>354</v>
      </c>
      <c r="BN42" s="673"/>
      <c r="BO42" s="673"/>
      <c r="BP42" s="673"/>
      <c r="BQ42" s="673"/>
      <c r="BR42" s="673"/>
      <c r="BS42" s="673"/>
      <c r="BT42" s="673"/>
      <c r="BU42" s="674"/>
      <c r="BV42" s="738">
        <v>308</v>
      </c>
      <c r="BW42" s="739"/>
      <c r="BX42" s="739"/>
      <c r="BY42" s="739"/>
      <c r="BZ42" s="739"/>
      <c r="CA42" s="739"/>
      <c r="CB42" s="745"/>
      <c r="CD42" s="644" t="s">
        <v>355</v>
      </c>
      <c r="CE42" s="645"/>
      <c r="CF42" s="645"/>
      <c r="CG42" s="645"/>
      <c r="CH42" s="645"/>
      <c r="CI42" s="645"/>
      <c r="CJ42" s="645"/>
      <c r="CK42" s="645"/>
      <c r="CL42" s="645"/>
      <c r="CM42" s="645"/>
      <c r="CN42" s="645"/>
      <c r="CO42" s="645"/>
      <c r="CP42" s="645"/>
      <c r="CQ42" s="646"/>
      <c r="CR42" s="647">
        <v>562530</v>
      </c>
      <c r="CS42" s="648"/>
      <c r="CT42" s="648"/>
      <c r="CU42" s="648"/>
      <c r="CV42" s="648"/>
      <c r="CW42" s="648"/>
      <c r="CX42" s="648"/>
      <c r="CY42" s="649"/>
      <c r="CZ42" s="652">
        <v>5.5</v>
      </c>
      <c r="DA42" s="653"/>
      <c r="DB42" s="653"/>
      <c r="DC42" s="665"/>
      <c r="DD42" s="656">
        <v>135102</v>
      </c>
      <c r="DE42" s="648"/>
      <c r="DF42" s="648"/>
      <c r="DG42" s="648"/>
      <c r="DH42" s="648"/>
      <c r="DI42" s="648"/>
      <c r="DJ42" s="648"/>
      <c r="DK42" s="649"/>
      <c r="DL42" s="732"/>
      <c r="DM42" s="733"/>
      <c r="DN42" s="733"/>
      <c r="DO42" s="733"/>
      <c r="DP42" s="733"/>
      <c r="DQ42" s="733"/>
      <c r="DR42" s="733"/>
      <c r="DS42" s="733"/>
      <c r="DT42" s="733"/>
      <c r="DU42" s="733"/>
      <c r="DV42" s="734"/>
      <c r="DW42" s="735"/>
      <c r="DX42" s="736"/>
      <c r="DY42" s="736"/>
      <c r="DZ42" s="736"/>
      <c r="EA42" s="736"/>
      <c r="EB42" s="736"/>
      <c r="EC42" s="737"/>
    </row>
    <row r="43" spans="2:133" ht="11.25" customHeight="1">
      <c r="B43" s="688" t="s">
        <v>356</v>
      </c>
      <c r="C43" s="689"/>
      <c r="D43" s="689"/>
      <c r="E43" s="689"/>
      <c r="F43" s="689"/>
      <c r="G43" s="689"/>
      <c r="H43" s="689"/>
      <c r="I43" s="689"/>
      <c r="J43" s="689"/>
      <c r="K43" s="689"/>
      <c r="L43" s="689"/>
      <c r="M43" s="689"/>
      <c r="N43" s="689"/>
      <c r="O43" s="689"/>
      <c r="P43" s="689"/>
      <c r="Q43" s="690"/>
      <c r="R43" s="738">
        <v>10989466</v>
      </c>
      <c r="S43" s="739"/>
      <c r="T43" s="739"/>
      <c r="U43" s="739"/>
      <c r="V43" s="739"/>
      <c r="W43" s="739"/>
      <c r="X43" s="739"/>
      <c r="Y43" s="740"/>
      <c r="Z43" s="741">
        <v>100</v>
      </c>
      <c r="AA43" s="741"/>
      <c r="AB43" s="741"/>
      <c r="AC43" s="741"/>
      <c r="AD43" s="742">
        <v>4786742</v>
      </c>
      <c r="AE43" s="742"/>
      <c r="AF43" s="742"/>
      <c r="AG43" s="742"/>
      <c r="AH43" s="742"/>
      <c r="AI43" s="742"/>
      <c r="AJ43" s="742"/>
      <c r="AK43" s="742"/>
      <c r="AL43" s="743">
        <v>100</v>
      </c>
      <c r="AM43" s="719"/>
      <c r="AN43" s="719"/>
      <c r="AO43" s="744"/>
      <c r="BV43" s="238"/>
      <c r="BW43" s="238"/>
      <c r="BX43" s="238"/>
      <c r="BY43" s="238"/>
      <c r="BZ43" s="238"/>
      <c r="CA43" s="238"/>
      <c r="CB43" s="238"/>
      <c r="CD43" s="644" t="s">
        <v>357</v>
      </c>
      <c r="CE43" s="645"/>
      <c r="CF43" s="645"/>
      <c r="CG43" s="645"/>
      <c r="CH43" s="645"/>
      <c r="CI43" s="645"/>
      <c r="CJ43" s="645"/>
      <c r="CK43" s="645"/>
      <c r="CL43" s="645"/>
      <c r="CM43" s="645"/>
      <c r="CN43" s="645"/>
      <c r="CO43" s="645"/>
      <c r="CP43" s="645"/>
      <c r="CQ43" s="646"/>
      <c r="CR43" s="647">
        <v>5663</v>
      </c>
      <c r="CS43" s="684"/>
      <c r="CT43" s="684"/>
      <c r="CU43" s="684"/>
      <c r="CV43" s="684"/>
      <c r="CW43" s="684"/>
      <c r="CX43" s="684"/>
      <c r="CY43" s="685"/>
      <c r="CZ43" s="652">
        <v>0.1</v>
      </c>
      <c r="DA43" s="681"/>
      <c r="DB43" s="681"/>
      <c r="DC43" s="686"/>
      <c r="DD43" s="656">
        <v>5663</v>
      </c>
      <c r="DE43" s="684"/>
      <c r="DF43" s="684"/>
      <c r="DG43" s="684"/>
      <c r="DH43" s="684"/>
      <c r="DI43" s="684"/>
      <c r="DJ43" s="684"/>
      <c r="DK43" s="685"/>
      <c r="DL43" s="732"/>
      <c r="DM43" s="733"/>
      <c r="DN43" s="733"/>
      <c r="DO43" s="733"/>
      <c r="DP43" s="733"/>
      <c r="DQ43" s="733"/>
      <c r="DR43" s="733"/>
      <c r="DS43" s="733"/>
      <c r="DT43" s="733"/>
      <c r="DU43" s="733"/>
      <c r="DV43" s="734"/>
      <c r="DW43" s="735"/>
      <c r="DX43" s="736"/>
      <c r="DY43" s="736"/>
      <c r="DZ43" s="736"/>
      <c r="EA43" s="736"/>
      <c r="EB43" s="736"/>
      <c r="EC43" s="737"/>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304</v>
      </c>
      <c r="CE44" s="760"/>
      <c r="CF44" s="644" t="s">
        <v>358</v>
      </c>
      <c r="CG44" s="645"/>
      <c r="CH44" s="645"/>
      <c r="CI44" s="645"/>
      <c r="CJ44" s="645"/>
      <c r="CK44" s="645"/>
      <c r="CL44" s="645"/>
      <c r="CM44" s="645"/>
      <c r="CN44" s="645"/>
      <c r="CO44" s="645"/>
      <c r="CP44" s="645"/>
      <c r="CQ44" s="646"/>
      <c r="CR44" s="647">
        <v>481223</v>
      </c>
      <c r="CS44" s="648"/>
      <c r="CT44" s="648"/>
      <c r="CU44" s="648"/>
      <c r="CV44" s="648"/>
      <c r="CW44" s="648"/>
      <c r="CX44" s="648"/>
      <c r="CY44" s="649"/>
      <c r="CZ44" s="652">
        <v>4.7</v>
      </c>
      <c r="DA44" s="653"/>
      <c r="DB44" s="653"/>
      <c r="DC44" s="665"/>
      <c r="DD44" s="656">
        <v>134034</v>
      </c>
      <c r="DE44" s="648"/>
      <c r="DF44" s="648"/>
      <c r="DG44" s="648"/>
      <c r="DH44" s="648"/>
      <c r="DI44" s="648"/>
      <c r="DJ44" s="648"/>
      <c r="DK44" s="649"/>
      <c r="DL44" s="732"/>
      <c r="DM44" s="733"/>
      <c r="DN44" s="733"/>
      <c r="DO44" s="733"/>
      <c r="DP44" s="733"/>
      <c r="DQ44" s="733"/>
      <c r="DR44" s="733"/>
      <c r="DS44" s="733"/>
      <c r="DT44" s="733"/>
      <c r="DU44" s="733"/>
      <c r="DV44" s="734"/>
      <c r="DW44" s="735"/>
      <c r="DX44" s="736"/>
      <c r="DY44" s="736"/>
      <c r="DZ44" s="736"/>
      <c r="EA44" s="736"/>
      <c r="EB44" s="736"/>
      <c r="EC44" s="737"/>
    </row>
    <row r="45" spans="2:133" ht="11.25" customHeight="1">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360</v>
      </c>
      <c r="CG45" s="645"/>
      <c r="CH45" s="645"/>
      <c r="CI45" s="645"/>
      <c r="CJ45" s="645"/>
      <c r="CK45" s="645"/>
      <c r="CL45" s="645"/>
      <c r="CM45" s="645"/>
      <c r="CN45" s="645"/>
      <c r="CO45" s="645"/>
      <c r="CP45" s="645"/>
      <c r="CQ45" s="646"/>
      <c r="CR45" s="647">
        <v>245850</v>
      </c>
      <c r="CS45" s="684"/>
      <c r="CT45" s="684"/>
      <c r="CU45" s="684"/>
      <c r="CV45" s="684"/>
      <c r="CW45" s="684"/>
      <c r="CX45" s="684"/>
      <c r="CY45" s="685"/>
      <c r="CZ45" s="652">
        <v>2.4</v>
      </c>
      <c r="DA45" s="681"/>
      <c r="DB45" s="681"/>
      <c r="DC45" s="686"/>
      <c r="DD45" s="656">
        <v>22122</v>
      </c>
      <c r="DE45" s="684"/>
      <c r="DF45" s="684"/>
      <c r="DG45" s="684"/>
      <c r="DH45" s="684"/>
      <c r="DI45" s="684"/>
      <c r="DJ45" s="684"/>
      <c r="DK45" s="685"/>
      <c r="DL45" s="732"/>
      <c r="DM45" s="733"/>
      <c r="DN45" s="733"/>
      <c r="DO45" s="733"/>
      <c r="DP45" s="733"/>
      <c r="DQ45" s="733"/>
      <c r="DR45" s="733"/>
      <c r="DS45" s="733"/>
      <c r="DT45" s="733"/>
      <c r="DU45" s="733"/>
      <c r="DV45" s="734"/>
      <c r="DW45" s="735"/>
      <c r="DX45" s="736"/>
      <c r="DY45" s="736"/>
      <c r="DZ45" s="736"/>
      <c r="EA45" s="736"/>
      <c r="EB45" s="736"/>
      <c r="EC45" s="737"/>
    </row>
    <row r="46" spans="2:133" ht="11.25" customHeight="1">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362</v>
      </c>
      <c r="CG46" s="645"/>
      <c r="CH46" s="645"/>
      <c r="CI46" s="645"/>
      <c r="CJ46" s="645"/>
      <c r="CK46" s="645"/>
      <c r="CL46" s="645"/>
      <c r="CM46" s="645"/>
      <c r="CN46" s="645"/>
      <c r="CO46" s="645"/>
      <c r="CP46" s="645"/>
      <c r="CQ46" s="646"/>
      <c r="CR46" s="647">
        <v>234191</v>
      </c>
      <c r="CS46" s="648"/>
      <c r="CT46" s="648"/>
      <c r="CU46" s="648"/>
      <c r="CV46" s="648"/>
      <c r="CW46" s="648"/>
      <c r="CX46" s="648"/>
      <c r="CY46" s="649"/>
      <c r="CZ46" s="652">
        <v>2.2999999999999998</v>
      </c>
      <c r="DA46" s="653"/>
      <c r="DB46" s="653"/>
      <c r="DC46" s="665"/>
      <c r="DD46" s="656">
        <v>111830</v>
      </c>
      <c r="DE46" s="648"/>
      <c r="DF46" s="648"/>
      <c r="DG46" s="648"/>
      <c r="DH46" s="648"/>
      <c r="DI46" s="648"/>
      <c r="DJ46" s="648"/>
      <c r="DK46" s="649"/>
      <c r="DL46" s="732"/>
      <c r="DM46" s="733"/>
      <c r="DN46" s="733"/>
      <c r="DO46" s="733"/>
      <c r="DP46" s="733"/>
      <c r="DQ46" s="733"/>
      <c r="DR46" s="733"/>
      <c r="DS46" s="733"/>
      <c r="DT46" s="733"/>
      <c r="DU46" s="733"/>
      <c r="DV46" s="734"/>
      <c r="DW46" s="735"/>
      <c r="DX46" s="736"/>
      <c r="DY46" s="736"/>
      <c r="DZ46" s="736"/>
      <c r="EA46" s="736"/>
      <c r="EB46" s="736"/>
      <c r="EC46" s="737"/>
    </row>
    <row r="47" spans="2:133" ht="11.25" customHeight="1">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364</v>
      </c>
      <c r="CG47" s="645"/>
      <c r="CH47" s="645"/>
      <c r="CI47" s="645"/>
      <c r="CJ47" s="645"/>
      <c r="CK47" s="645"/>
      <c r="CL47" s="645"/>
      <c r="CM47" s="645"/>
      <c r="CN47" s="645"/>
      <c r="CO47" s="645"/>
      <c r="CP47" s="645"/>
      <c r="CQ47" s="646"/>
      <c r="CR47" s="647">
        <v>81307</v>
      </c>
      <c r="CS47" s="684"/>
      <c r="CT47" s="684"/>
      <c r="CU47" s="684"/>
      <c r="CV47" s="684"/>
      <c r="CW47" s="684"/>
      <c r="CX47" s="684"/>
      <c r="CY47" s="685"/>
      <c r="CZ47" s="652">
        <v>0.8</v>
      </c>
      <c r="DA47" s="681"/>
      <c r="DB47" s="681"/>
      <c r="DC47" s="686"/>
      <c r="DD47" s="656">
        <v>1068</v>
      </c>
      <c r="DE47" s="684"/>
      <c r="DF47" s="684"/>
      <c r="DG47" s="684"/>
      <c r="DH47" s="684"/>
      <c r="DI47" s="684"/>
      <c r="DJ47" s="684"/>
      <c r="DK47" s="685"/>
      <c r="DL47" s="732"/>
      <c r="DM47" s="733"/>
      <c r="DN47" s="733"/>
      <c r="DO47" s="733"/>
      <c r="DP47" s="733"/>
      <c r="DQ47" s="733"/>
      <c r="DR47" s="733"/>
      <c r="DS47" s="733"/>
      <c r="DT47" s="733"/>
      <c r="DU47" s="733"/>
      <c r="DV47" s="734"/>
      <c r="DW47" s="735"/>
      <c r="DX47" s="736"/>
      <c r="DY47" s="736"/>
      <c r="DZ47" s="736"/>
      <c r="EA47" s="736"/>
      <c r="EB47" s="736"/>
      <c r="EC47" s="737"/>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365</v>
      </c>
      <c r="CG48" s="645"/>
      <c r="CH48" s="645"/>
      <c r="CI48" s="645"/>
      <c r="CJ48" s="645"/>
      <c r="CK48" s="645"/>
      <c r="CL48" s="645"/>
      <c r="CM48" s="645"/>
      <c r="CN48" s="645"/>
      <c r="CO48" s="645"/>
      <c r="CP48" s="645"/>
      <c r="CQ48" s="646"/>
      <c r="CR48" s="647" t="s">
        <v>238</v>
      </c>
      <c r="CS48" s="648"/>
      <c r="CT48" s="648"/>
      <c r="CU48" s="648"/>
      <c r="CV48" s="648"/>
      <c r="CW48" s="648"/>
      <c r="CX48" s="648"/>
      <c r="CY48" s="649"/>
      <c r="CZ48" s="652" t="s">
        <v>238</v>
      </c>
      <c r="DA48" s="653"/>
      <c r="DB48" s="653"/>
      <c r="DC48" s="665"/>
      <c r="DD48" s="656" t="s">
        <v>238</v>
      </c>
      <c r="DE48" s="648"/>
      <c r="DF48" s="648"/>
      <c r="DG48" s="648"/>
      <c r="DH48" s="648"/>
      <c r="DI48" s="648"/>
      <c r="DJ48" s="648"/>
      <c r="DK48" s="649"/>
      <c r="DL48" s="732"/>
      <c r="DM48" s="733"/>
      <c r="DN48" s="733"/>
      <c r="DO48" s="733"/>
      <c r="DP48" s="733"/>
      <c r="DQ48" s="733"/>
      <c r="DR48" s="733"/>
      <c r="DS48" s="733"/>
      <c r="DT48" s="733"/>
      <c r="DU48" s="733"/>
      <c r="DV48" s="734"/>
      <c r="DW48" s="735"/>
      <c r="DX48" s="736"/>
      <c r="DY48" s="736"/>
      <c r="DZ48" s="736"/>
      <c r="EA48" s="736"/>
      <c r="EB48" s="736"/>
      <c r="EC48" s="737"/>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88" t="s">
        <v>366</v>
      </c>
      <c r="CE49" s="689"/>
      <c r="CF49" s="689"/>
      <c r="CG49" s="689"/>
      <c r="CH49" s="689"/>
      <c r="CI49" s="689"/>
      <c r="CJ49" s="689"/>
      <c r="CK49" s="689"/>
      <c r="CL49" s="689"/>
      <c r="CM49" s="689"/>
      <c r="CN49" s="689"/>
      <c r="CO49" s="689"/>
      <c r="CP49" s="689"/>
      <c r="CQ49" s="690"/>
      <c r="CR49" s="738">
        <v>10308611</v>
      </c>
      <c r="CS49" s="718"/>
      <c r="CT49" s="718"/>
      <c r="CU49" s="718"/>
      <c r="CV49" s="718"/>
      <c r="CW49" s="718"/>
      <c r="CX49" s="718"/>
      <c r="CY49" s="749"/>
      <c r="CZ49" s="743">
        <v>100</v>
      </c>
      <c r="DA49" s="750"/>
      <c r="DB49" s="750"/>
      <c r="DC49" s="751"/>
      <c r="DD49" s="752">
        <v>5701514</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FsNK7GfgvONbkjYV3nmDFUFEVpjE5BBuLZ2DqspFdYZciEmKVL1ptp/xj3WrLusNtjkWwTBehqx8yHvAPIgUhA==" saltValue="q+l2W3B/0tv6jxZbDOAc9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368</v>
      </c>
      <c r="DK2" s="795"/>
      <c r="DL2" s="795"/>
      <c r="DM2" s="795"/>
      <c r="DN2" s="795"/>
      <c r="DO2" s="796"/>
      <c r="DP2" s="251"/>
      <c r="DQ2" s="794" t="s">
        <v>369</v>
      </c>
      <c r="DR2" s="795"/>
      <c r="DS2" s="795"/>
      <c r="DT2" s="795"/>
      <c r="DU2" s="795"/>
      <c r="DV2" s="795"/>
      <c r="DW2" s="795"/>
      <c r="DX2" s="795"/>
      <c r="DY2" s="795"/>
      <c r="DZ2" s="796"/>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797" t="s">
        <v>370</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788" t="s">
        <v>372</v>
      </c>
      <c r="B5" s="789"/>
      <c r="C5" s="789"/>
      <c r="D5" s="789"/>
      <c r="E5" s="789"/>
      <c r="F5" s="789"/>
      <c r="G5" s="789"/>
      <c r="H5" s="789"/>
      <c r="I5" s="789"/>
      <c r="J5" s="789"/>
      <c r="K5" s="789"/>
      <c r="L5" s="789"/>
      <c r="M5" s="789"/>
      <c r="N5" s="789"/>
      <c r="O5" s="789"/>
      <c r="P5" s="790"/>
      <c r="Q5" s="765" t="s">
        <v>373</v>
      </c>
      <c r="R5" s="766"/>
      <c r="S5" s="766"/>
      <c r="T5" s="766"/>
      <c r="U5" s="767"/>
      <c r="V5" s="765" t="s">
        <v>374</v>
      </c>
      <c r="W5" s="766"/>
      <c r="X5" s="766"/>
      <c r="Y5" s="766"/>
      <c r="Z5" s="767"/>
      <c r="AA5" s="765" t="s">
        <v>375</v>
      </c>
      <c r="AB5" s="766"/>
      <c r="AC5" s="766"/>
      <c r="AD5" s="766"/>
      <c r="AE5" s="766"/>
      <c r="AF5" s="798" t="s">
        <v>376</v>
      </c>
      <c r="AG5" s="766"/>
      <c r="AH5" s="766"/>
      <c r="AI5" s="766"/>
      <c r="AJ5" s="777"/>
      <c r="AK5" s="766" t="s">
        <v>377</v>
      </c>
      <c r="AL5" s="766"/>
      <c r="AM5" s="766"/>
      <c r="AN5" s="766"/>
      <c r="AO5" s="767"/>
      <c r="AP5" s="765" t="s">
        <v>378</v>
      </c>
      <c r="AQ5" s="766"/>
      <c r="AR5" s="766"/>
      <c r="AS5" s="766"/>
      <c r="AT5" s="767"/>
      <c r="AU5" s="765" t="s">
        <v>379</v>
      </c>
      <c r="AV5" s="766"/>
      <c r="AW5" s="766"/>
      <c r="AX5" s="766"/>
      <c r="AY5" s="777"/>
      <c r="AZ5" s="258"/>
      <c r="BA5" s="258"/>
      <c r="BB5" s="258"/>
      <c r="BC5" s="258"/>
      <c r="BD5" s="258"/>
      <c r="BE5" s="259"/>
      <c r="BF5" s="259"/>
      <c r="BG5" s="259"/>
      <c r="BH5" s="259"/>
      <c r="BI5" s="259"/>
      <c r="BJ5" s="259"/>
      <c r="BK5" s="259"/>
      <c r="BL5" s="259"/>
      <c r="BM5" s="259"/>
      <c r="BN5" s="259"/>
      <c r="BO5" s="259"/>
      <c r="BP5" s="259"/>
      <c r="BQ5" s="788" t="s">
        <v>380</v>
      </c>
      <c r="BR5" s="789"/>
      <c r="BS5" s="789"/>
      <c r="BT5" s="789"/>
      <c r="BU5" s="789"/>
      <c r="BV5" s="789"/>
      <c r="BW5" s="789"/>
      <c r="BX5" s="789"/>
      <c r="BY5" s="789"/>
      <c r="BZ5" s="789"/>
      <c r="CA5" s="789"/>
      <c r="CB5" s="789"/>
      <c r="CC5" s="789"/>
      <c r="CD5" s="789"/>
      <c r="CE5" s="789"/>
      <c r="CF5" s="789"/>
      <c r="CG5" s="790"/>
      <c r="CH5" s="765" t="s">
        <v>381</v>
      </c>
      <c r="CI5" s="766"/>
      <c r="CJ5" s="766"/>
      <c r="CK5" s="766"/>
      <c r="CL5" s="767"/>
      <c r="CM5" s="765" t="s">
        <v>382</v>
      </c>
      <c r="CN5" s="766"/>
      <c r="CO5" s="766"/>
      <c r="CP5" s="766"/>
      <c r="CQ5" s="767"/>
      <c r="CR5" s="765" t="s">
        <v>383</v>
      </c>
      <c r="CS5" s="766"/>
      <c r="CT5" s="766"/>
      <c r="CU5" s="766"/>
      <c r="CV5" s="767"/>
      <c r="CW5" s="765" t="s">
        <v>384</v>
      </c>
      <c r="CX5" s="766"/>
      <c r="CY5" s="766"/>
      <c r="CZ5" s="766"/>
      <c r="DA5" s="767"/>
      <c r="DB5" s="765" t="s">
        <v>385</v>
      </c>
      <c r="DC5" s="766"/>
      <c r="DD5" s="766"/>
      <c r="DE5" s="766"/>
      <c r="DF5" s="767"/>
      <c r="DG5" s="771" t="s">
        <v>386</v>
      </c>
      <c r="DH5" s="772"/>
      <c r="DI5" s="772"/>
      <c r="DJ5" s="772"/>
      <c r="DK5" s="773"/>
      <c r="DL5" s="771" t="s">
        <v>387</v>
      </c>
      <c r="DM5" s="772"/>
      <c r="DN5" s="772"/>
      <c r="DO5" s="772"/>
      <c r="DP5" s="773"/>
      <c r="DQ5" s="765" t="s">
        <v>388</v>
      </c>
      <c r="DR5" s="766"/>
      <c r="DS5" s="766"/>
      <c r="DT5" s="766"/>
      <c r="DU5" s="767"/>
      <c r="DV5" s="765" t="s">
        <v>379</v>
      </c>
      <c r="DW5" s="766"/>
      <c r="DX5" s="766"/>
      <c r="DY5" s="766"/>
      <c r="DZ5" s="777"/>
      <c r="EA5" s="256"/>
    </row>
    <row r="6" spans="1:131" s="257" customFormat="1" ht="26.25" customHeight="1" thickBot="1">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c r="A7" s="260">
        <v>1</v>
      </c>
      <c r="B7" s="779" t="s">
        <v>389</v>
      </c>
      <c r="C7" s="780"/>
      <c r="D7" s="780"/>
      <c r="E7" s="780"/>
      <c r="F7" s="780"/>
      <c r="G7" s="780"/>
      <c r="H7" s="780"/>
      <c r="I7" s="780"/>
      <c r="J7" s="780"/>
      <c r="K7" s="780"/>
      <c r="L7" s="780"/>
      <c r="M7" s="780"/>
      <c r="N7" s="780"/>
      <c r="O7" s="780"/>
      <c r="P7" s="781"/>
      <c r="Q7" s="782">
        <v>10965</v>
      </c>
      <c r="R7" s="783"/>
      <c r="S7" s="783"/>
      <c r="T7" s="783"/>
      <c r="U7" s="783"/>
      <c r="V7" s="783">
        <v>10301</v>
      </c>
      <c r="W7" s="783"/>
      <c r="X7" s="783"/>
      <c r="Y7" s="783"/>
      <c r="Z7" s="783"/>
      <c r="AA7" s="783">
        <v>664</v>
      </c>
      <c r="AB7" s="783"/>
      <c r="AC7" s="783"/>
      <c r="AD7" s="783"/>
      <c r="AE7" s="784"/>
      <c r="AF7" s="785">
        <v>46</v>
      </c>
      <c r="AG7" s="786"/>
      <c r="AH7" s="786"/>
      <c r="AI7" s="786"/>
      <c r="AJ7" s="787"/>
      <c r="AK7" s="822">
        <v>1</v>
      </c>
      <c r="AL7" s="823"/>
      <c r="AM7" s="823"/>
      <c r="AN7" s="823"/>
      <c r="AO7" s="823"/>
      <c r="AP7" s="823">
        <v>6282</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586</v>
      </c>
      <c r="BT7" s="827"/>
      <c r="BU7" s="827"/>
      <c r="BV7" s="827"/>
      <c r="BW7" s="827"/>
      <c r="BX7" s="827"/>
      <c r="BY7" s="827"/>
      <c r="BZ7" s="827"/>
      <c r="CA7" s="827"/>
      <c r="CB7" s="827"/>
      <c r="CC7" s="827"/>
      <c r="CD7" s="827"/>
      <c r="CE7" s="827"/>
      <c r="CF7" s="827"/>
      <c r="CG7" s="828"/>
      <c r="CH7" s="819">
        <v>13</v>
      </c>
      <c r="CI7" s="820"/>
      <c r="CJ7" s="820"/>
      <c r="CK7" s="820"/>
      <c r="CL7" s="821"/>
      <c r="CM7" s="819">
        <v>-22</v>
      </c>
      <c r="CN7" s="820"/>
      <c r="CO7" s="820"/>
      <c r="CP7" s="820"/>
      <c r="CQ7" s="821"/>
      <c r="CR7" s="819">
        <v>5</v>
      </c>
      <c r="CS7" s="820"/>
      <c r="CT7" s="820"/>
      <c r="CU7" s="820"/>
      <c r="CV7" s="821"/>
      <c r="CW7" s="819" t="s">
        <v>512</v>
      </c>
      <c r="CX7" s="820"/>
      <c r="CY7" s="820"/>
      <c r="CZ7" s="820"/>
      <c r="DA7" s="821"/>
      <c r="DB7" s="819">
        <v>463</v>
      </c>
      <c r="DC7" s="820"/>
      <c r="DD7" s="820"/>
      <c r="DE7" s="820"/>
      <c r="DF7" s="821"/>
      <c r="DG7" s="819" t="s">
        <v>512</v>
      </c>
      <c r="DH7" s="820"/>
      <c r="DI7" s="820"/>
      <c r="DJ7" s="820"/>
      <c r="DK7" s="821"/>
      <c r="DL7" s="819" t="s">
        <v>512</v>
      </c>
      <c r="DM7" s="820"/>
      <c r="DN7" s="820"/>
      <c r="DO7" s="820"/>
      <c r="DP7" s="821"/>
      <c r="DQ7" s="819" t="s">
        <v>512</v>
      </c>
      <c r="DR7" s="820"/>
      <c r="DS7" s="820"/>
      <c r="DT7" s="820"/>
      <c r="DU7" s="821"/>
      <c r="DV7" s="800"/>
      <c r="DW7" s="801"/>
      <c r="DX7" s="801"/>
      <c r="DY7" s="801"/>
      <c r="DZ7" s="802"/>
      <c r="EA7" s="256"/>
    </row>
    <row r="8" spans="1:131" s="257" customFormat="1" ht="26.25" customHeight="1">
      <c r="A8" s="263">
        <v>2</v>
      </c>
      <c r="B8" s="803" t="s">
        <v>390</v>
      </c>
      <c r="C8" s="804"/>
      <c r="D8" s="804"/>
      <c r="E8" s="804"/>
      <c r="F8" s="804"/>
      <c r="G8" s="804"/>
      <c r="H8" s="804"/>
      <c r="I8" s="804"/>
      <c r="J8" s="804"/>
      <c r="K8" s="804"/>
      <c r="L8" s="804"/>
      <c r="M8" s="804"/>
      <c r="N8" s="804"/>
      <c r="O8" s="804"/>
      <c r="P8" s="805"/>
      <c r="Q8" s="806">
        <v>18</v>
      </c>
      <c r="R8" s="807"/>
      <c r="S8" s="807"/>
      <c r="T8" s="807"/>
      <c r="U8" s="807"/>
      <c r="V8" s="807">
        <v>3</v>
      </c>
      <c r="W8" s="807"/>
      <c r="X8" s="807"/>
      <c r="Y8" s="807"/>
      <c r="Z8" s="807"/>
      <c r="AA8" s="807">
        <v>15</v>
      </c>
      <c r="AB8" s="807"/>
      <c r="AC8" s="807"/>
      <c r="AD8" s="807"/>
      <c r="AE8" s="808"/>
      <c r="AF8" s="809">
        <v>15</v>
      </c>
      <c r="AG8" s="810"/>
      <c r="AH8" s="810"/>
      <c r="AI8" s="810"/>
      <c r="AJ8" s="811"/>
      <c r="AK8" s="812" t="s">
        <v>588</v>
      </c>
      <c r="AL8" s="813"/>
      <c r="AM8" s="813"/>
      <c r="AN8" s="813"/>
      <c r="AO8" s="813"/>
      <c r="AP8" s="813">
        <v>1</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t="s">
        <v>587</v>
      </c>
      <c r="BT8" s="817"/>
      <c r="BU8" s="817"/>
      <c r="BV8" s="817"/>
      <c r="BW8" s="817"/>
      <c r="BX8" s="817"/>
      <c r="BY8" s="817"/>
      <c r="BZ8" s="817"/>
      <c r="CA8" s="817"/>
      <c r="CB8" s="817"/>
      <c r="CC8" s="817"/>
      <c r="CD8" s="817"/>
      <c r="CE8" s="817"/>
      <c r="CF8" s="817"/>
      <c r="CG8" s="818"/>
      <c r="CH8" s="829">
        <v>4</v>
      </c>
      <c r="CI8" s="830"/>
      <c r="CJ8" s="830"/>
      <c r="CK8" s="830"/>
      <c r="CL8" s="831"/>
      <c r="CM8" s="829">
        <v>162</v>
      </c>
      <c r="CN8" s="830"/>
      <c r="CO8" s="830"/>
      <c r="CP8" s="830"/>
      <c r="CQ8" s="831"/>
      <c r="CR8" s="829">
        <v>15</v>
      </c>
      <c r="CS8" s="830"/>
      <c r="CT8" s="830"/>
      <c r="CU8" s="830"/>
      <c r="CV8" s="831"/>
      <c r="CW8" s="829" t="s">
        <v>512</v>
      </c>
      <c r="CX8" s="830"/>
      <c r="CY8" s="830"/>
      <c r="CZ8" s="830"/>
      <c r="DA8" s="831"/>
      <c r="DB8" s="829" t="s">
        <v>512</v>
      </c>
      <c r="DC8" s="830"/>
      <c r="DD8" s="830"/>
      <c r="DE8" s="830"/>
      <c r="DF8" s="831"/>
      <c r="DG8" s="829" t="s">
        <v>512</v>
      </c>
      <c r="DH8" s="830"/>
      <c r="DI8" s="830"/>
      <c r="DJ8" s="830"/>
      <c r="DK8" s="831"/>
      <c r="DL8" s="829" t="s">
        <v>512</v>
      </c>
      <c r="DM8" s="830"/>
      <c r="DN8" s="830"/>
      <c r="DO8" s="830"/>
      <c r="DP8" s="831"/>
      <c r="DQ8" s="829" t="s">
        <v>512</v>
      </c>
      <c r="DR8" s="830"/>
      <c r="DS8" s="830"/>
      <c r="DT8" s="830"/>
      <c r="DU8" s="831"/>
      <c r="DV8" s="832"/>
      <c r="DW8" s="833"/>
      <c r="DX8" s="833"/>
      <c r="DY8" s="833"/>
      <c r="DZ8" s="834"/>
      <c r="EA8" s="256"/>
    </row>
    <row r="9" spans="1:131" s="257" customFormat="1" ht="26.25" customHeight="1">
      <c r="A9" s="263">
        <v>3</v>
      </c>
      <c r="B9" s="803" t="s">
        <v>391</v>
      </c>
      <c r="C9" s="804"/>
      <c r="D9" s="804"/>
      <c r="E9" s="804"/>
      <c r="F9" s="804"/>
      <c r="G9" s="804"/>
      <c r="H9" s="804"/>
      <c r="I9" s="804"/>
      <c r="J9" s="804"/>
      <c r="K9" s="804"/>
      <c r="L9" s="804"/>
      <c r="M9" s="804"/>
      <c r="N9" s="804"/>
      <c r="O9" s="804"/>
      <c r="P9" s="805"/>
      <c r="Q9" s="806">
        <v>6</v>
      </c>
      <c r="R9" s="807"/>
      <c r="S9" s="807"/>
      <c r="T9" s="807"/>
      <c r="U9" s="807"/>
      <c r="V9" s="807">
        <v>5</v>
      </c>
      <c r="W9" s="807"/>
      <c r="X9" s="807"/>
      <c r="Y9" s="807"/>
      <c r="Z9" s="807"/>
      <c r="AA9" s="807">
        <v>1</v>
      </c>
      <c r="AB9" s="807"/>
      <c r="AC9" s="807"/>
      <c r="AD9" s="807"/>
      <c r="AE9" s="808"/>
      <c r="AF9" s="809">
        <v>1</v>
      </c>
      <c r="AG9" s="810"/>
      <c r="AH9" s="810"/>
      <c r="AI9" s="810"/>
      <c r="AJ9" s="811"/>
      <c r="AK9" s="812" t="s">
        <v>588</v>
      </c>
      <c r="AL9" s="813"/>
      <c r="AM9" s="813"/>
      <c r="AN9" s="813"/>
      <c r="AO9" s="813"/>
      <c r="AP9" s="813" t="s">
        <v>588</v>
      </c>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c r="A10" s="263">
        <v>4</v>
      </c>
      <c r="B10" s="803" t="s">
        <v>392</v>
      </c>
      <c r="C10" s="804"/>
      <c r="D10" s="804"/>
      <c r="E10" s="804"/>
      <c r="F10" s="804"/>
      <c r="G10" s="804"/>
      <c r="H10" s="804"/>
      <c r="I10" s="804"/>
      <c r="J10" s="804"/>
      <c r="K10" s="804"/>
      <c r="L10" s="804"/>
      <c r="M10" s="804"/>
      <c r="N10" s="804"/>
      <c r="O10" s="804"/>
      <c r="P10" s="805"/>
      <c r="Q10" s="806">
        <v>29</v>
      </c>
      <c r="R10" s="807"/>
      <c r="S10" s="807"/>
      <c r="T10" s="807"/>
      <c r="U10" s="807"/>
      <c r="V10" s="807">
        <v>29</v>
      </c>
      <c r="W10" s="807"/>
      <c r="X10" s="807"/>
      <c r="Y10" s="807"/>
      <c r="Z10" s="807"/>
      <c r="AA10" s="807">
        <v>0</v>
      </c>
      <c r="AB10" s="807"/>
      <c r="AC10" s="807"/>
      <c r="AD10" s="807"/>
      <c r="AE10" s="808"/>
      <c r="AF10" s="809">
        <v>0</v>
      </c>
      <c r="AG10" s="810"/>
      <c r="AH10" s="810"/>
      <c r="AI10" s="810"/>
      <c r="AJ10" s="811"/>
      <c r="AK10" s="812">
        <v>9</v>
      </c>
      <c r="AL10" s="813"/>
      <c r="AM10" s="813"/>
      <c r="AN10" s="813"/>
      <c r="AO10" s="813"/>
      <c r="AP10" s="813">
        <v>1</v>
      </c>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393</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c r="A23" s="266" t="s">
        <v>394</v>
      </c>
      <c r="B23" s="838" t="s">
        <v>395</v>
      </c>
      <c r="C23" s="839"/>
      <c r="D23" s="839"/>
      <c r="E23" s="839"/>
      <c r="F23" s="839"/>
      <c r="G23" s="839"/>
      <c r="H23" s="839"/>
      <c r="I23" s="839"/>
      <c r="J23" s="839"/>
      <c r="K23" s="839"/>
      <c r="L23" s="839"/>
      <c r="M23" s="839"/>
      <c r="N23" s="839"/>
      <c r="O23" s="839"/>
      <c r="P23" s="840"/>
      <c r="Q23" s="841">
        <v>10989</v>
      </c>
      <c r="R23" s="842"/>
      <c r="S23" s="842"/>
      <c r="T23" s="842"/>
      <c r="U23" s="842"/>
      <c r="V23" s="842">
        <v>10309</v>
      </c>
      <c r="W23" s="842"/>
      <c r="X23" s="842"/>
      <c r="Y23" s="842"/>
      <c r="Z23" s="842"/>
      <c r="AA23" s="842">
        <v>680</v>
      </c>
      <c r="AB23" s="842"/>
      <c r="AC23" s="842"/>
      <c r="AD23" s="842"/>
      <c r="AE23" s="843"/>
      <c r="AF23" s="844">
        <v>62</v>
      </c>
      <c r="AG23" s="842"/>
      <c r="AH23" s="842"/>
      <c r="AI23" s="842"/>
      <c r="AJ23" s="845"/>
      <c r="AK23" s="846"/>
      <c r="AL23" s="847"/>
      <c r="AM23" s="847"/>
      <c r="AN23" s="847"/>
      <c r="AO23" s="847"/>
      <c r="AP23" s="842">
        <v>6284</v>
      </c>
      <c r="AQ23" s="842"/>
      <c r="AR23" s="842"/>
      <c r="AS23" s="842"/>
      <c r="AT23" s="842"/>
      <c r="AU23" s="848"/>
      <c r="AV23" s="848"/>
      <c r="AW23" s="848"/>
      <c r="AX23" s="848"/>
      <c r="AY23" s="849"/>
      <c r="AZ23" s="857" t="s">
        <v>238</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c r="A24" s="856" t="s">
        <v>396</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c r="A25" s="797" t="s">
        <v>397</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c r="A26" s="788" t="s">
        <v>372</v>
      </c>
      <c r="B26" s="789"/>
      <c r="C26" s="789"/>
      <c r="D26" s="789"/>
      <c r="E26" s="789"/>
      <c r="F26" s="789"/>
      <c r="G26" s="789"/>
      <c r="H26" s="789"/>
      <c r="I26" s="789"/>
      <c r="J26" s="789"/>
      <c r="K26" s="789"/>
      <c r="L26" s="789"/>
      <c r="M26" s="789"/>
      <c r="N26" s="789"/>
      <c r="O26" s="789"/>
      <c r="P26" s="790"/>
      <c r="Q26" s="765" t="s">
        <v>398</v>
      </c>
      <c r="R26" s="766"/>
      <c r="S26" s="766"/>
      <c r="T26" s="766"/>
      <c r="U26" s="767"/>
      <c r="V26" s="765" t="s">
        <v>399</v>
      </c>
      <c r="W26" s="766"/>
      <c r="X26" s="766"/>
      <c r="Y26" s="766"/>
      <c r="Z26" s="767"/>
      <c r="AA26" s="765" t="s">
        <v>400</v>
      </c>
      <c r="AB26" s="766"/>
      <c r="AC26" s="766"/>
      <c r="AD26" s="766"/>
      <c r="AE26" s="766"/>
      <c r="AF26" s="860" t="s">
        <v>401</v>
      </c>
      <c r="AG26" s="861"/>
      <c r="AH26" s="861"/>
      <c r="AI26" s="861"/>
      <c r="AJ26" s="862"/>
      <c r="AK26" s="766" t="s">
        <v>402</v>
      </c>
      <c r="AL26" s="766"/>
      <c r="AM26" s="766"/>
      <c r="AN26" s="766"/>
      <c r="AO26" s="767"/>
      <c r="AP26" s="765" t="s">
        <v>403</v>
      </c>
      <c r="AQ26" s="766"/>
      <c r="AR26" s="766"/>
      <c r="AS26" s="766"/>
      <c r="AT26" s="767"/>
      <c r="AU26" s="765" t="s">
        <v>404</v>
      </c>
      <c r="AV26" s="766"/>
      <c r="AW26" s="766"/>
      <c r="AX26" s="766"/>
      <c r="AY26" s="767"/>
      <c r="AZ26" s="765" t="s">
        <v>405</v>
      </c>
      <c r="BA26" s="766"/>
      <c r="BB26" s="766"/>
      <c r="BC26" s="766"/>
      <c r="BD26" s="767"/>
      <c r="BE26" s="765" t="s">
        <v>379</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c r="A28" s="268">
        <v>1</v>
      </c>
      <c r="B28" s="779" t="s">
        <v>406</v>
      </c>
      <c r="C28" s="780"/>
      <c r="D28" s="780"/>
      <c r="E28" s="780"/>
      <c r="F28" s="780"/>
      <c r="G28" s="780"/>
      <c r="H28" s="780"/>
      <c r="I28" s="780"/>
      <c r="J28" s="780"/>
      <c r="K28" s="780"/>
      <c r="L28" s="780"/>
      <c r="M28" s="780"/>
      <c r="N28" s="780"/>
      <c r="O28" s="780"/>
      <c r="P28" s="781"/>
      <c r="Q28" s="870">
        <v>1837</v>
      </c>
      <c r="R28" s="871"/>
      <c r="S28" s="871"/>
      <c r="T28" s="871"/>
      <c r="U28" s="871"/>
      <c r="V28" s="871">
        <v>1792</v>
      </c>
      <c r="W28" s="871"/>
      <c r="X28" s="871"/>
      <c r="Y28" s="871"/>
      <c r="Z28" s="871"/>
      <c r="AA28" s="871">
        <v>45</v>
      </c>
      <c r="AB28" s="871"/>
      <c r="AC28" s="871"/>
      <c r="AD28" s="871"/>
      <c r="AE28" s="872"/>
      <c r="AF28" s="873">
        <v>45</v>
      </c>
      <c r="AG28" s="871"/>
      <c r="AH28" s="871"/>
      <c r="AI28" s="871"/>
      <c r="AJ28" s="874"/>
      <c r="AK28" s="875">
        <v>128</v>
      </c>
      <c r="AL28" s="866"/>
      <c r="AM28" s="866"/>
      <c r="AN28" s="866"/>
      <c r="AO28" s="866"/>
      <c r="AP28" s="866" t="s">
        <v>512</v>
      </c>
      <c r="AQ28" s="866"/>
      <c r="AR28" s="866"/>
      <c r="AS28" s="866"/>
      <c r="AT28" s="866"/>
      <c r="AU28" s="866" t="s">
        <v>512</v>
      </c>
      <c r="AV28" s="866"/>
      <c r="AW28" s="866"/>
      <c r="AX28" s="866"/>
      <c r="AY28" s="866"/>
      <c r="AZ28" s="867" t="s">
        <v>512</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c r="A29" s="268">
        <v>2</v>
      </c>
      <c r="B29" s="803" t="s">
        <v>407</v>
      </c>
      <c r="C29" s="804"/>
      <c r="D29" s="804"/>
      <c r="E29" s="804"/>
      <c r="F29" s="804"/>
      <c r="G29" s="804"/>
      <c r="H29" s="804"/>
      <c r="I29" s="804"/>
      <c r="J29" s="804"/>
      <c r="K29" s="804"/>
      <c r="L29" s="804"/>
      <c r="M29" s="804"/>
      <c r="N29" s="804"/>
      <c r="O29" s="804"/>
      <c r="P29" s="805"/>
      <c r="Q29" s="806">
        <v>1814</v>
      </c>
      <c r="R29" s="807"/>
      <c r="S29" s="807"/>
      <c r="T29" s="807"/>
      <c r="U29" s="807"/>
      <c r="V29" s="807">
        <v>1771</v>
      </c>
      <c r="W29" s="807"/>
      <c r="X29" s="807"/>
      <c r="Y29" s="807"/>
      <c r="Z29" s="807"/>
      <c r="AA29" s="807">
        <v>43</v>
      </c>
      <c r="AB29" s="807"/>
      <c r="AC29" s="807"/>
      <c r="AD29" s="807"/>
      <c r="AE29" s="808"/>
      <c r="AF29" s="809">
        <v>43</v>
      </c>
      <c r="AG29" s="810"/>
      <c r="AH29" s="810"/>
      <c r="AI29" s="810"/>
      <c r="AJ29" s="811"/>
      <c r="AK29" s="878">
        <v>263</v>
      </c>
      <c r="AL29" s="879"/>
      <c r="AM29" s="879"/>
      <c r="AN29" s="879"/>
      <c r="AO29" s="879"/>
      <c r="AP29" s="879" t="s">
        <v>512</v>
      </c>
      <c r="AQ29" s="879"/>
      <c r="AR29" s="879"/>
      <c r="AS29" s="879"/>
      <c r="AT29" s="879"/>
      <c r="AU29" s="879" t="s">
        <v>512</v>
      </c>
      <c r="AV29" s="879"/>
      <c r="AW29" s="879"/>
      <c r="AX29" s="879"/>
      <c r="AY29" s="879"/>
      <c r="AZ29" s="880" t="s">
        <v>512</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c r="A30" s="268">
        <v>3</v>
      </c>
      <c r="B30" s="803" t="s">
        <v>408</v>
      </c>
      <c r="C30" s="804"/>
      <c r="D30" s="804"/>
      <c r="E30" s="804"/>
      <c r="F30" s="804"/>
      <c r="G30" s="804"/>
      <c r="H30" s="804"/>
      <c r="I30" s="804"/>
      <c r="J30" s="804"/>
      <c r="K30" s="804"/>
      <c r="L30" s="804"/>
      <c r="M30" s="804"/>
      <c r="N30" s="804"/>
      <c r="O30" s="804"/>
      <c r="P30" s="805"/>
      <c r="Q30" s="806">
        <v>243</v>
      </c>
      <c r="R30" s="807"/>
      <c r="S30" s="807"/>
      <c r="T30" s="807"/>
      <c r="U30" s="807"/>
      <c r="V30" s="807">
        <v>243</v>
      </c>
      <c r="W30" s="807"/>
      <c r="X30" s="807"/>
      <c r="Y30" s="807"/>
      <c r="Z30" s="807"/>
      <c r="AA30" s="807">
        <v>0</v>
      </c>
      <c r="AB30" s="807"/>
      <c r="AC30" s="807"/>
      <c r="AD30" s="807"/>
      <c r="AE30" s="808"/>
      <c r="AF30" s="809">
        <v>0</v>
      </c>
      <c r="AG30" s="810"/>
      <c r="AH30" s="810"/>
      <c r="AI30" s="810"/>
      <c r="AJ30" s="811"/>
      <c r="AK30" s="878">
        <v>69</v>
      </c>
      <c r="AL30" s="879"/>
      <c r="AM30" s="879"/>
      <c r="AN30" s="879"/>
      <c r="AO30" s="879"/>
      <c r="AP30" s="879" t="s">
        <v>512</v>
      </c>
      <c r="AQ30" s="879"/>
      <c r="AR30" s="879"/>
      <c r="AS30" s="879"/>
      <c r="AT30" s="879"/>
      <c r="AU30" s="879" t="s">
        <v>512</v>
      </c>
      <c r="AV30" s="879"/>
      <c r="AW30" s="879"/>
      <c r="AX30" s="879"/>
      <c r="AY30" s="879"/>
      <c r="AZ30" s="880" t="s">
        <v>512</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c r="A31" s="268">
        <v>4</v>
      </c>
      <c r="B31" s="803" t="s">
        <v>409</v>
      </c>
      <c r="C31" s="804"/>
      <c r="D31" s="804"/>
      <c r="E31" s="804"/>
      <c r="F31" s="804"/>
      <c r="G31" s="804"/>
      <c r="H31" s="804"/>
      <c r="I31" s="804"/>
      <c r="J31" s="804"/>
      <c r="K31" s="804"/>
      <c r="L31" s="804"/>
      <c r="M31" s="804"/>
      <c r="N31" s="804"/>
      <c r="O31" s="804"/>
      <c r="P31" s="805"/>
      <c r="Q31" s="806">
        <v>510</v>
      </c>
      <c r="R31" s="807"/>
      <c r="S31" s="807"/>
      <c r="T31" s="807"/>
      <c r="U31" s="807"/>
      <c r="V31" s="807">
        <v>470</v>
      </c>
      <c r="W31" s="807"/>
      <c r="X31" s="807"/>
      <c r="Y31" s="807"/>
      <c r="Z31" s="807"/>
      <c r="AA31" s="807">
        <v>40</v>
      </c>
      <c r="AB31" s="807"/>
      <c r="AC31" s="807"/>
      <c r="AD31" s="807"/>
      <c r="AE31" s="808"/>
      <c r="AF31" s="809">
        <v>1227</v>
      </c>
      <c r="AG31" s="810"/>
      <c r="AH31" s="810"/>
      <c r="AI31" s="810"/>
      <c r="AJ31" s="811"/>
      <c r="AK31" s="878">
        <v>34</v>
      </c>
      <c r="AL31" s="879"/>
      <c r="AM31" s="879"/>
      <c r="AN31" s="879"/>
      <c r="AO31" s="879"/>
      <c r="AP31" s="879">
        <v>1333</v>
      </c>
      <c r="AQ31" s="879"/>
      <c r="AR31" s="879"/>
      <c r="AS31" s="879"/>
      <c r="AT31" s="879"/>
      <c r="AU31" s="879" t="s">
        <v>512</v>
      </c>
      <c r="AV31" s="879"/>
      <c r="AW31" s="879"/>
      <c r="AX31" s="879"/>
      <c r="AY31" s="879"/>
      <c r="AZ31" s="880" t="s">
        <v>512</v>
      </c>
      <c r="BA31" s="880"/>
      <c r="BB31" s="880"/>
      <c r="BC31" s="880"/>
      <c r="BD31" s="880"/>
      <c r="BE31" s="876" t="s">
        <v>410</v>
      </c>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c r="A32" s="268">
        <v>5</v>
      </c>
      <c r="B32" s="803" t="s">
        <v>411</v>
      </c>
      <c r="C32" s="804"/>
      <c r="D32" s="804"/>
      <c r="E32" s="804"/>
      <c r="F32" s="804"/>
      <c r="G32" s="804"/>
      <c r="H32" s="804"/>
      <c r="I32" s="804"/>
      <c r="J32" s="804"/>
      <c r="K32" s="804"/>
      <c r="L32" s="804"/>
      <c r="M32" s="804"/>
      <c r="N32" s="804"/>
      <c r="O32" s="804"/>
      <c r="P32" s="805"/>
      <c r="Q32" s="806">
        <v>566</v>
      </c>
      <c r="R32" s="807"/>
      <c r="S32" s="807"/>
      <c r="T32" s="807"/>
      <c r="U32" s="807"/>
      <c r="V32" s="807">
        <v>562</v>
      </c>
      <c r="W32" s="807"/>
      <c r="X32" s="807"/>
      <c r="Y32" s="807"/>
      <c r="Z32" s="807"/>
      <c r="AA32" s="807">
        <v>4</v>
      </c>
      <c r="AB32" s="807"/>
      <c r="AC32" s="807"/>
      <c r="AD32" s="807"/>
      <c r="AE32" s="808"/>
      <c r="AF32" s="809">
        <v>141</v>
      </c>
      <c r="AG32" s="810"/>
      <c r="AH32" s="810"/>
      <c r="AI32" s="810"/>
      <c r="AJ32" s="811"/>
      <c r="AK32" s="878">
        <v>240</v>
      </c>
      <c r="AL32" s="879"/>
      <c r="AM32" s="879"/>
      <c r="AN32" s="879"/>
      <c r="AO32" s="879"/>
      <c r="AP32" s="879">
        <v>5271</v>
      </c>
      <c r="AQ32" s="879"/>
      <c r="AR32" s="879"/>
      <c r="AS32" s="879"/>
      <c r="AT32" s="879"/>
      <c r="AU32" s="879">
        <v>3563</v>
      </c>
      <c r="AV32" s="879"/>
      <c r="AW32" s="879"/>
      <c r="AX32" s="879"/>
      <c r="AY32" s="879"/>
      <c r="AZ32" s="880" t="s">
        <v>512</v>
      </c>
      <c r="BA32" s="880"/>
      <c r="BB32" s="880"/>
      <c r="BC32" s="880"/>
      <c r="BD32" s="880"/>
      <c r="BE32" s="876" t="s">
        <v>410</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c r="A33" s="268">
        <v>6</v>
      </c>
      <c r="B33" s="803"/>
      <c r="C33" s="804"/>
      <c r="D33" s="804"/>
      <c r="E33" s="804"/>
      <c r="F33" s="804"/>
      <c r="G33" s="804"/>
      <c r="H33" s="804"/>
      <c r="I33" s="804"/>
      <c r="J33" s="804"/>
      <c r="K33" s="804"/>
      <c r="L33" s="804"/>
      <c r="M33" s="804"/>
      <c r="N33" s="804"/>
      <c r="O33" s="804"/>
      <c r="P33" s="805"/>
      <c r="Q33" s="806"/>
      <c r="R33" s="807"/>
      <c r="S33" s="807"/>
      <c r="T33" s="807"/>
      <c r="U33" s="807"/>
      <c r="V33" s="807"/>
      <c r="W33" s="807"/>
      <c r="X33" s="807"/>
      <c r="Y33" s="807"/>
      <c r="Z33" s="807"/>
      <c r="AA33" s="807"/>
      <c r="AB33" s="807"/>
      <c r="AC33" s="807"/>
      <c r="AD33" s="807"/>
      <c r="AE33" s="808"/>
      <c r="AF33" s="809"/>
      <c r="AG33" s="810"/>
      <c r="AH33" s="810"/>
      <c r="AI33" s="810"/>
      <c r="AJ33" s="811"/>
      <c r="AK33" s="878"/>
      <c r="AL33" s="879"/>
      <c r="AM33" s="879"/>
      <c r="AN33" s="879"/>
      <c r="AO33" s="879"/>
      <c r="AP33" s="879"/>
      <c r="AQ33" s="879"/>
      <c r="AR33" s="879"/>
      <c r="AS33" s="879"/>
      <c r="AT33" s="879"/>
      <c r="AU33" s="879"/>
      <c r="AV33" s="879"/>
      <c r="AW33" s="879"/>
      <c r="AX33" s="879"/>
      <c r="AY33" s="879"/>
      <c r="AZ33" s="880"/>
      <c r="BA33" s="880"/>
      <c r="BB33" s="880"/>
      <c r="BC33" s="880"/>
      <c r="BD33" s="880"/>
      <c r="BE33" s="876"/>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412</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c r="A63" s="266" t="s">
        <v>394</v>
      </c>
      <c r="B63" s="838" t="s">
        <v>413</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1456</v>
      </c>
      <c r="AG63" s="890"/>
      <c r="AH63" s="890"/>
      <c r="AI63" s="890"/>
      <c r="AJ63" s="891"/>
      <c r="AK63" s="892"/>
      <c r="AL63" s="887"/>
      <c r="AM63" s="887"/>
      <c r="AN63" s="887"/>
      <c r="AO63" s="887"/>
      <c r="AP63" s="890">
        <v>6604</v>
      </c>
      <c r="AQ63" s="890"/>
      <c r="AR63" s="890"/>
      <c r="AS63" s="890"/>
      <c r="AT63" s="890"/>
      <c r="AU63" s="890">
        <v>3563</v>
      </c>
      <c r="AV63" s="890"/>
      <c r="AW63" s="890"/>
      <c r="AX63" s="890"/>
      <c r="AY63" s="890"/>
      <c r="AZ63" s="894"/>
      <c r="BA63" s="894"/>
      <c r="BB63" s="894"/>
      <c r="BC63" s="894"/>
      <c r="BD63" s="894"/>
      <c r="BE63" s="895"/>
      <c r="BF63" s="895"/>
      <c r="BG63" s="895"/>
      <c r="BH63" s="895"/>
      <c r="BI63" s="896"/>
      <c r="BJ63" s="897" t="s">
        <v>414</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c r="A65" s="254" t="s">
        <v>415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c r="A66" s="788" t="s">
        <v>416</v>
      </c>
      <c r="B66" s="789"/>
      <c r="C66" s="789"/>
      <c r="D66" s="789"/>
      <c r="E66" s="789"/>
      <c r="F66" s="789"/>
      <c r="G66" s="789"/>
      <c r="H66" s="789"/>
      <c r="I66" s="789"/>
      <c r="J66" s="789"/>
      <c r="K66" s="789"/>
      <c r="L66" s="789"/>
      <c r="M66" s="789"/>
      <c r="N66" s="789"/>
      <c r="O66" s="789"/>
      <c r="P66" s="790"/>
      <c r="Q66" s="765" t="s">
        <v>398</v>
      </c>
      <c r="R66" s="766"/>
      <c r="S66" s="766"/>
      <c r="T66" s="766"/>
      <c r="U66" s="767"/>
      <c r="V66" s="765" t="s">
        <v>417</v>
      </c>
      <c r="W66" s="766"/>
      <c r="X66" s="766"/>
      <c r="Y66" s="766"/>
      <c r="Z66" s="767"/>
      <c r="AA66" s="765" t="s">
        <v>400</v>
      </c>
      <c r="AB66" s="766"/>
      <c r="AC66" s="766"/>
      <c r="AD66" s="766"/>
      <c r="AE66" s="767"/>
      <c r="AF66" s="900" t="s">
        <v>401</v>
      </c>
      <c r="AG66" s="861"/>
      <c r="AH66" s="861"/>
      <c r="AI66" s="861"/>
      <c r="AJ66" s="901"/>
      <c r="AK66" s="765" t="s">
        <v>418</v>
      </c>
      <c r="AL66" s="789"/>
      <c r="AM66" s="789"/>
      <c r="AN66" s="789"/>
      <c r="AO66" s="790"/>
      <c r="AP66" s="765" t="s">
        <v>419</v>
      </c>
      <c r="AQ66" s="766"/>
      <c r="AR66" s="766"/>
      <c r="AS66" s="766"/>
      <c r="AT66" s="767"/>
      <c r="AU66" s="765" t="s">
        <v>420</v>
      </c>
      <c r="AV66" s="766"/>
      <c r="AW66" s="766"/>
      <c r="AX66" s="766"/>
      <c r="AY66" s="767"/>
      <c r="AZ66" s="765" t="s">
        <v>379</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c r="A68" s="260">
        <v>1</v>
      </c>
      <c r="B68" s="917" t="s">
        <v>579</v>
      </c>
      <c r="C68" s="918"/>
      <c r="D68" s="918"/>
      <c r="E68" s="918"/>
      <c r="F68" s="918"/>
      <c r="G68" s="918"/>
      <c r="H68" s="918"/>
      <c r="I68" s="918"/>
      <c r="J68" s="918"/>
      <c r="K68" s="918"/>
      <c r="L68" s="918"/>
      <c r="M68" s="918"/>
      <c r="N68" s="918"/>
      <c r="O68" s="918"/>
      <c r="P68" s="919"/>
      <c r="Q68" s="920">
        <v>15308</v>
      </c>
      <c r="R68" s="914"/>
      <c r="S68" s="914"/>
      <c r="T68" s="914"/>
      <c r="U68" s="914"/>
      <c r="V68" s="914">
        <v>14789</v>
      </c>
      <c r="W68" s="914"/>
      <c r="X68" s="914"/>
      <c r="Y68" s="914"/>
      <c r="Z68" s="914"/>
      <c r="AA68" s="914">
        <v>519</v>
      </c>
      <c r="AB68" s="914"/>
      <c r="AC68" s="914"/>
      <c r="AD68" s="914"/>
      <c r="AE68" s="914"/>
      <c r="AF68" s="914">
        <v>515</v>
      </c>
      <c r="AG68" s="914"/>
      <c r="AH68" s="914"/>
      <c r="AI68" s="914"/>
      <c r="AJ68" s="914"/>
      <c r="AK68" s="914">
        <v>1469</v>
      </c>
      <c r="AL68" s="914"/>
      <c r="AM68" s="914"/>
      <c r="AN68" s="914"/>
      <c r="AO68" s="914"/>
      <c r="AP68" s="914">
        <v>2379</v>
      </c>
      <c r="AQ68" s="914"/>
      <c r="AR68" s="914"/>
      <c r="AS68" s="914"/>
      <c r="AT68" s="914"/>
      <c r="AU68" s="914">
        <v>147</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c r="A69" s="263">
        <v>2</v>
      </c>
      <c r="B69" s="921" t="s">
        <v>580</v>
      </c>
      <c r="C69" s="922"/>
      <c r="D69" s="922"/>
      <c r="E69" s="922"/>
      <c r="F69" s="922"/>
      <c r="G69" s="922"/>
      <c r="H69" s="922"/>
      <c r="I69" s="922"/>
      <c r="J69" s="922"/>
      <c r="K69" s="922"/>
      <c r="L69" s="922"/>
      <c r="M69" s="922"/>
      <c r="N69" s="922"/>
      <c r="O69" s="922"/>
      <c r="P69" s="923"/>
      <c r="Q69" s="924">
        <v>480</v>
      </c>
      <c r="R69" s="879"/>
      <c r="S69" s="879"/>
      <c r="T69" s="879"/>
      <c r="U69" s="879"/>
      <c r="V69" s="879">
        <v>465</v>
      </c>
      <c r="W69" s="879"/>
      <c r="X69" s="879"/>
      <c r="Y69" s="879"/>
      <c r="Z69" s="879"/>
      <c r="AA69" s="879">
        <v>15</v>
      </c>
      <c r="AB69" s="879"/>
      <c r="AC69" s="879"/>
      <c r="AD69" s="879"/>
      <c r="AE69" s="879"/>
      <c r="AF69" s="879">
        <v>15</v>
      </c>
      <c r="AG69" s="879"/>
      <c r="AH69" s="879"/>
      <c r="AI69" s="879"/>
      <c r="AJ69" s="879"/>
      <c r="AK69" s="879" t="s">
        <v>588</v>
      </c>
      <c r="AL69" s="879"/>
      <c r="AM69" s="879"/>
      <c r="AN69" s="879"/>
      <c r="AO69" s="879"/>
      <c r="AP69" s="879">
        <v>22</v>
      </c>
      <c r="AQ69" s="879"/>
      <c r="AR69" s="879"/>
      <c r="AS69" s="879"/>
      <c r="AT69" s="879"/>
      <c r="AU69" s="879">
        <v>12</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c r="A70" s="263">
        <v>3</v>
      </c>
      <c r="B70" s="921" t="s">
        <v>581</v>
      </c>
      <c r="C70" s="922"/>
      <c r="D70" s="922"/>
      <c r="E70" s="922"/>
      <c r="F70" s="922"/>
      <c r="G70" s="922"/>
      <c r="H70" s="922"/>
      <c r="I70" s="922"/>
      <c r="J70" s="922"/>
      <c r="K70" s="922"/>
      <c r="L70" s="922"/>
      <c r="M70" s="922"/>
      <c r="N70" s="922"/>
      <c r="O70" s="922"/>
      <c r="P70" s="923"/>
      <c r="Q70" s="924">
        <v>5026</v>
      </c>
      <c r="R70" s="879"/>
      <c r="S70" s="879"/>
      <c r="T70" s="879"/>
      <c r="U70" s="879"/>
      <c r="V70" s="879">
        <v>5010</v>
      </c>
      <c r="W70" s="879"/>
      <c r="X70" s="879"/>
      <c r="Y70" s="879"/>
      <c r="Z70" s="879"/>
      <c r="AA70" s="879">
        <v>16</v>
      </c>
      <c r="AB70" s="879"/>
      <c r="AC70" s="879"/>
      <c r="AD70" s="879"/>
      <c r="AE70" s="879"/>
      <c r="AF70" s="879">
        <v>16</v>
      </c>
      <c r="AG70" s="879"/>
      <c r="AH70" s="879"/>
      <c r="AI70" s="879"/>
      <c r="AJ70" s="879"/>
      <c r="AK70" s="879">
        <v>64</v>
      </c>
      <c r="AL70" s="879"/>
      <c r="AM70" s="879"/>
      <c r="AN70" s="879"/>
      <c r="AO70" s="879"/>
      <c r="AP70" s="879" t="s">
        <v>588</v>
      </c>
      <c r="AQ70" s="879"/>
      <c r="AR70" s="879"/>
      <c r="AS70" s="879"/>
      <c r="AT70" s="879"/>
      <c r="AU70" s="879" t="s">
        <v>588</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c r="A71" s="263">
        <v>4</v>
      </c>
      <c r="B71" s="921" t="s">
        <v>582</v>
      </c>
      <c r="C71" s="922"/>
      <c r="D71" s="922"/>
      <c r="E71" s="922"/>
      <c r="F71" s="922"/>
      <c r="G71" s="922"/>
      <c r="H71" s="922"/>
      <c r="I71" s="922"/>
      <c r="J71" s="922"/>
      <c r="K71" s="922"/>
      <c r="L71" s="922"/>
      <c r="M71" s="922"/>
      <c r="N71" s="922"/>
      <c r="O71" s="922"/>
      <c r="P71" s="923"/>
      <c r="Q71" s="924">
        <v>134</v>
      </c>
      <c r="R71" s="879"/>
      <c r="S71" s="879"/>
      <c r="T71" s="879"/>
      <c r="U71" s="879"/>
      <c r="V71" s="879">
        <v>92</v>
      </c>
      <c r="W71" s="879"/>
      <c r="X71" s="879"/>
      <c r="Y71" s="879"/>
      <c r="Z71" s="879"/>
      <c r="AA71" s="879">
        <v>42</v>
      </c>
      <c r="AB71" s="879"/>
      <c r="AC71" s="879"/>
      <c r="AD71" s="879"/>
      <c r="AE71" s="879"/>
      <c r="AF71" s="879">
        <v>42</v>
      </c>
      <c r="AG71" s="879"/>
      <c r="AH71" s="879"/>
      <c r="AI71" s="879"/>
      <c r="AJ71" s="879"/>
      <c r="AK71" s="879" t="s">
        <v>588</v>
      </c>
      <c r="AL71" s="879"/>
      <c r="AM71" s="879"/>
      <c r="AN71" s="879"/>
      <c r="AO71" s="879"/>
      <c r="AP71" s="879" t="s">
        <v>588</v>
      </c>
      <c r="AQ71" s="879"/>
      <c r="AR71" s="879"/>
      <c r="AS71" s="879"/>
      <c r="AT71" s="879"/>
      <c r="AU71" s="879" t="s">
        <v>588</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c r="A72" s="263">
        <v>5</v>
      </c>
      <c r="B72" s="921" t="s">
        <v>583</v>
      </c>
      <c r="C72" s="922"/>
      <c r="D72" s="922"/>
      <c r="E72" s="922"/>
      <c r="F72" s="922"/>
      <c r="G72" s="922"/>
      <c r="H72" s="922"/>
      <c r="I72" s="922"/>
      <c r="J72" s="922"/>
      <c r="K72" s="922"/>
      <c r="L72" s="922"/>
      <c r="M72" s="922"/>
      <c r="N72" s="922"/>
      <c r="O72" s="922"/>
      <c r="P72" s="923"/>
      <c r="Q72" s="924">
        <v>107</v>
      </c>
      <c r="R72" s="879"/>
      <c r="S72" s="879"/>
      <c r="T72" s="879"/>
      <c r="U72" s="879"/>
      <c r="V72" s="879">
        <v>101</v>
      </c>
      <c r="W72" s="879"/>
      <c r="X72" s="879"/>
      <c r="Y72" s="879"/>
      <c r="Z72" s="879"/>
      <c r="AA72" s="879">
        <v>6</v>
      </c>
      <c r="AB72" s="879"/>
      <c r="AC72" s="879"/>
      <c r="AD72" s="879"/>
      <c r="AE72" s="879"/>
      <c r="AF72" s="879">
        <v>6</v>
      </c>
      <c r="AG72" s="879"/>
      <c r="AH72" s="879"/>
      <c r="AI72" s="879"/>
      <c r="AJ72" s="879"/>
      <c r="AK72" s="879">
        <v>14</v>
      </c>
      <c r="AL72" s="879"/>
      <c r="AM72" s="879"/>
      <c r="AN72" s="879"/>
      <c r="AO72" s="879"/>
      <c r="AP72" s="879" t="s">
        <v>588</v>
      </c>
      <c r="AQ72" s="879"/>
      <c r="AR72" s="879"/>
      <c r="AS72" s="879"/>
      <c r="AT72" s="879"/>
      <c r="AU72" s="879" t="s">
        <v>588</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c r="A73" s="263">
        <v>6</v>
      </c>
      <c r="B73" s="921" t="s">
        <v>584</v>
      </c>
      <c r="C73" s="922"/>
      <c r="D73" s="922"/>
      <c r="E73" s="922"/>
      <c r="F73" s="922"/>
      <c r="G73" s="922"/>
      <c r="H73" s="922"/>
      <c r="I73" s="922"/>
      <c r="J73" s="922"/>
      <c r="K73" s="922"/>
      <c r="L73" s="922"/>
      <c r="M73" s="922"/>
      <c r="N73" s="922"/>
      <c r="O73" s="922"/>
      <c r="P73" s="923"/>
      <c r="Q73" s="924">
        <v>10757</v>
      </c>
      <c r="R73" s="879"/>
      <c r="S73" s="879"/>
      <c r="T73" s="879"/>
      <c r="U73" s="879"/>
      <c r="V73" s="879">
        <v>10644</v>
      </c>
      <c r="W73" s="879"/>
      <c r="X73" s="879"/>
      <c r="Y73" s="879"/>
      <c r="Z73" s="879"/>
      <c r="AA73" s="879">
        <v>113</v>
      </c>
      <c r="AB73" s="879"/>
      <c r="AC73" s="879"/>
      <c r="AD73" s="879"/>
      <c r="AE73" s="879"/>
      <c r="AF73" s="879">
        <v>2083</v>
      </c>
      <c r="AG73" s="879"/>
      <c r="AH73" s="879"/>
      <c r="AI73" s="879"/>
      <c r="AJ73" s="879"/>
      <c r="AK73" s="879">
        <v>839</v>
      </c>
      <c r="AL73" s="879"/>
      <c r="AM73" s="879"/>
      <c r="AN73" s="879"/>
      <c r="AO73" s="879"/>
      <c r="AP73" s="879">
        <v>4812</v>
      </c>
      <c r="AQ73" s="879"/>
      <c r="AR73" s="879"/>
      <c r="AS73" s="879"/>
      <c r="AT73" s="879"/>
      <c r="AU73" s="879">
        <v>1497</v>
      </c>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c r="A74" s="263">
        <v>7</v>
      </c>
      <c r="B74" s="921" t="s">
        <v>585</v>
      </c>
      <c r="C74" s="922"/>
      <c r="D74" s="922"/>
      <c r="E74" s="922"/>
      <c r="F74" s="922"/>
      <c r="G74" s="922"/>
      <c r="H74" s="922"/>
      <c r="I74" s="922"/>
      <c r="J74" s="922"/>
      <c r="K74" s="922"/>
      <c r="L74" s="922"/>
      <c r="M74" s="922"/>
      <c r="N74" s="922"/>
      <c r="O74" s="922"/>
      <c r="P74" s="923"/>
      <c r="Q74" s="924">
        <v>822</v>
      </c>
      <c r="R74" s="879"/>
      <c r="S74" s="879"/>
      <c r="T74" s="879"/>
      <c r="U74" s="879"/>
      <c r="V74" s="879">
        <v>633</v>
      </c>
      <c r="W74" s="879"/>
      <c r="X74" s="879"/>
      <c r="Y74" s="879"/>
      <c r="Z74" s="879"/>
      <c r="AA74" s="879">
        <v>189</v>
      </c>
      <c r="AB74" s="879"/>
      <c r="AC74" s="879"/>
      <c r="AD74" s="879"/>
      <c r="AE74" s="879"/>
      <c r="AF74" s="879">
        <v>188</v>
      </c>
      <c r="AG74" s="879"/>
      <c r="AH74" s="879"/>
      <c r="AI74" s="879"/>
      <c r="AJ74" s="879"/>
      <c r="AK74" s="879" t="s">
        <v>588</v>
      </c>
      <c r="AL74" s="879"/>
      <c r="AM74" s="879"/>
      <c r="AN74" s="879"/>
      <c r="AO74" s="879"/>
      <c r="AP74" s="879" t="s">
        <v>588</v>
      </c>
      <c r="AQ74" s="879"/>
      <c r="AR74" s="879"/>
      <c r="AS74" s="879"/>
      <c r="AT74" s="879"/>
      <c r="AU74" s="879" t="s">
        <v>588</v>
      </c>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c r="A75" s="263">
        <v>8</v>
      </c>
      <c r="B75" s="921"/>
      <c r="C75" s="922"/>
      <c r="D75" s="922"/>
      <c r="E75" s="922"/>
      <c r="F75" s="922"/>
      <c r="G75" s="922"/>
      <c r="H75" s="922"/>
      <c r="I75" s="922"/>
      <c r="J75" s="922"/>
      <c r="K75" s="922"/>
      <c r="L75" s="922"/>
      <c r="M75" s="922"/>
      <c r="N75" s="922"/>
      <c r="O75" s="922"/>
      <c r="P75" s="923"/>
      <c r="Q75" s="927"/>
      <c r="R75" s="928"/>
      <c r="S75" s="928"/>
      <c r="T75" s="928"/>
      <c r="U75" s="878"/>
      <c r="V75" s="929"/>
      <c r="W75" s="928"/>
      <c r="X75" s="928"/>
      <c r="Y75" s="928"/>
      <c r="Z75" s="878"/>
      <c r="AA75" s="929"/>
      <c r="AB75" s="928"/>
      <c r="AC75" s="928"/>
      <c r="AD75" s="928"/>
      <c r="AE75" s="878"/>
      <c r="AF75" s="929"/>
      <c r="AG75" s="928"/>
      <c r="AH75" s="928"/>
      <c r="AI75" s="928"/>
      <c r="AJ75" s="878"/>
      <c r="AK75" s="929"/>
      <c r="AL75" s="928"/>
      <c r="AM75" s="928"/>
      <c r="AN75" s="928"/>
      <c r="AO75" s="878"/>
      <c r="AP75" s="929"/>
      <c r="AQ75" s="928"/>
      <c r="AR75" s="928"/>
      <c r="AS75" s="928"/>
      <c r="AT75" s="878"/>
      <c r="AU75" s="929"/>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c r="A88" s="266" t="s">
        <v>394</v>
      </c>
      <c r="B88" s="838" t="s">
        <v>421</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2865</v>
      </c>
      <c r="AG88" s="890"/>
      <c r="AH88" s="890"/>
      <c r="AI88" s="890"/>
      <c r="AJ88" s="890"/>
      <c r="AK88" s="887"/>
      <c r="AL88" s="887"/>
      <c r="AM88" s="887"/>
      <c r="AN88" s="887"/>
      <c r="AO88" s="887"/>
      <c r="AP88" s="890">
        <v>7213</v>
      </c>
      <c r="AQ88" s="890"/>
      <c r="AR88" s="890"/>
      <c r="AS88" s="890"/>
      <c r="AT88" s="890"/>
      <c r="AU88" s="890">
        <v>1656</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394</v>
      </c>
      <c r="BR102" s="838" t="s">
        <v>422</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v>20</v>
      </c>
      <c r="CS102" s="898"/>
      <c r="CT102" s="898"/>
      <c r="CU102" s="898"/>
      <c r="CV102" s="941"/>
      <c r="CW102" s="940" t="s">
        <v>588</v>
      </c>
      <c r="CX102" s="898"/>
      <c r="CY102" s="898"/>
      <c r="CZ102" s="898"/>
      <c r="DA102" s="941"/>
      <c r="DB102" s="940">
        <v>463</v>
      </c>
      <c r="DC102" s="898"/>
      <c r="DD102" s="898"/>
      <c r="DE102" s="898"/>
      <c r="DF102" s="941"/>
      <c r="DG102" s="940" t="s">
        <v>512</v>
      </c>
      <c r="DH102" s="898"/>
      <c r="DI102" s="898"/>
      <c r="DJ102" s="898"/>
      <c r="DK102" s="941"/>
      <c r="DL102" s="940" t="s">
        <v>512</v>
      </c>
      <c r="DM102" s="898"/>
      <c r="DN102" s="898"/>
      <c r="DO102" s="898"/>
      <c r="DP102" s="941"/>
      <c r="DQ102" s="940" t="s">
        <v>512</v>
      </c>
      <c r="DR102" s="898"/>
      <c r="DS102" s="898"/>
      <c r="DT102" s="898"/>
      <c r="DU102" s="941"/>
      <c r="DV102" s="964"/>
      <c r="DW102" s="965"/>
      <c r="DX102" s="965"/>
      <c r="DY102" s="965"/>
      <c r="DZ102" s="966"/>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423</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424</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969" t="s">
        <v>427</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428</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c r="A109" s="962" t="s">
        <v>429</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430</v>
      </c>
      <c r="AB109" s="943"/>
      <c r="AC109" s="943"/>
      <c r="AD109" s="943"/>
      <c r="AE109" s="944"/>
      <c r="AF109" s="942" t="s">
        <v>431</v>
      </c>
      <c r="AG109" s="943"/>
      <c r="AH109" s="943"/>
      <c r="AI109" s="943"/>
      <c r="AJ109" s="944"/>
      <c r="AK109" s="942" t="s">
        <v>307</v>
      </c>
      <c r="AL109" s="943"/>
      <c r="AM109" s="943"/>
      <c r="AN109" s="943"/>
      <c r="AO109" s="944"/>
      <c r="AP109" s="942" t="s">
        <v>432</v>
      </c>
      <c r="AQ109" s="943"/>
      <c r="AR109" s="943"/>
      <c r="AS109" s="943"/>
      <c r="AT109" s="945"/>
      <c r="AU109" s="962" t="s">
        <v>429</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430</v>
      </c>
      <c r="BR109" s="943"/>
      <c r="BS109" s="943"/>
      <c r="BT109" s="943"/>
      <c r="BU109" s="944"/>
      <c r="BV109" s="942" t="s">
        <v>431</v>
      </c>
      <c r="BW109" s="943"/>
      <c r="BX109" s="943"/>
      <c r="BY109" s="943"/>
      <c r="BZ109" s="944"/>
      <c r="CA109" s="942" t="s">
        <v>307</v>
      </c>
      <c r="CB109" s="943"/>
      <c r="CC109" s="943"/>
      <c r="CD109" s="943"/>
      <c r="CE109" s="944"/>
      <c r="CF109" s="963" t="s">
        <v>432</v>
      </c>
      <c r="CG109" s="963"/>
      <c r="CH109" s="963"/>
      <c r="CI109" s="963"/>
      <c r="CJ109" s="963"/>
      <c r="CK109" s="942" t="s">
        <v>433</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430</v>
      </c>
      <c r="DH109" s="943"/>
      <c r="DI109" s="943"/>
      <c r="DJ109" s="943"/>
      <c r="DK109" s="944"/>
      <c r="DL109" s="942" t="s">
        <v>431</v>
      </c>
      <c r="DM109" s="943"/>
      <c r="DN109" s="943"/>
      <c r="DO109" s="943"/>
      <c r="DP109" s="944"/>
      <c r="DQ109" s="942" t="s">
        <v>307</v>
      </c>
      <c r="DR109" s="943"/>
      <c r="DS109" s="943"/>
      <c r="DT109" s="943"/>
      <c r="DU109" s="944"/>
      <c r="DV109" s="942" t="s">
        <v>432</v>
      </c>
      <c r="DW109" s="943"/>
      <c r="DX109" s="943"/>
      <c r="DY109" s="943"/>
      <c r="DZ109" s="945"/>
    </row>
    <row r="110" spans="1:131" s="248" customFormat="1" ht="26.25" customHeight="1">
      <c r="A110" s="946" t="s">
        <v>434</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681697</v>
      </c>
      <c r="AB110" s="950"/>
      <c r="AC110" s="950"/>
      <c r="AD110" s="950"/>
      <c r="AE110" s="951"/>
      <c r="AF110" s="952">
        <v>676325</v>
      </c>
      <c r="AG110" s="950"/>
      <c r="AH110" s="950"/>
      <c r="AI110" s="950"/>
      <c r="AJ110" s="951"/>
      <c r="AK110" s="952">
        <v>640525</v>
      </c>
      <c r="AL110" s="950"/>
      <c r="AM110" s="950"/>
      <c r="AN110" s="950"/>
      <c r="AO110" s="951"/>
      <c r="AP110" s="953">
        <v>15</v>
      </c>
      <c r="AQ110" s="954"/>
      <c r="AR110" s="954"/>
      <c r="AS110" s="954"/>
      <c r="AT110" s="955"/>
      <c r="AU110" s="956" t="s">
        <v>73</v>
      </c>
      <c r="AV110" s="957"/>
      <c r="AW110" s="957"/>
      <c r="AX110" s="957"/>
      <c r="AY110" s="957"/>
      <c r="AZ110" s="998" t="s">
        <v>435</v>
      </c>
      <c r="BA110" s="947"/>
      <c r="BB110" s="947"/>
      <c r="BC110" s="947"/>
      <c r="BD110" s="947"/>
      <c r="BE110" s="947"/>
      <c r="BF110" s="947"/>
      <c r="BG110" s="947"/>
      <c r="BH110" s="947"/>
      <c r="BI110" s="947"/>
      <c r="BJ110" s="947"/>
      <c r="BK110" s="947"/>
      <c r="BL110" s="947"/>
      <c r="BM110" s="947"/>
      <c r="BN110" s="947"/>
      <c r="BO110" s="947"/>
      <c r="BP110" s="948"/>
      <c r="BQ110" s="984">
        <v>6513301</v>
      </c>
      <c r="BR110" s="985"/>
      <c r="BS110" s="985"/>
      <c r="BT110" s="985"/>
      <c r="BU110" s="985"/>
      <c r="BV110" s="985">
        <v>6294878</v>
      </c>
      <c r="BW110" s="985"/>
      <c r="BX110" s="985"/>
      <c r="BY110" s="985"/>
      <c r="BZ110" s="985"/>
      <c r="CA110" s="985">
        <v>6283976</v>
      </c>
      <c r="CB110" s="985"/>
      <c r="CC110" s="985"/>
      <c r="CD110" s="985"/>
      <c r="CE110" s="985"/>
      <c r="CF110" s="999">
        <v>147.30000000000001</v>
      </c>
      <c r="CG110" s="1000"/>
      <c r="CH110" s="1000"/>
      <c r="CI110" s="1000"/>
      <c r="CJ110" s="1000"/>
      <c r="CK110" s="1001" t="s">
        <v>436</v>
      </c>
      <c r="CL110" s="1002"/>
      <c r="CM110" s="981" t="s">
        <v>437</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238</v>
      </c>
      <c r="DH110" s="985"/>
      <c r="DI110" s="985"/>
      <c r="DJ110" s="985"/>
      <c r="DK110" s="985"/>
      <c r="DL110" s="985" t="s">
        <v>438</v>
      </c>
      <c r="DM110" s="985"/>
      <c r="DN110" s="985"/>
      <c r="DO110" s="985"/>
      <c r="DP110" s="985"/>
      <c r="DQ110" s="985" t="s">
        <v>438</v>
      </c>
      <c r="DR110" s="985"/>
      <c r="DS110" s="985"/>
      <c r="DT110" s="985"/>
      <c r="DU110" s="985"/>
      <c r="DV110" s="986" t="s">
        <v>439</v>
      </c>
      <c r="DW110" s="986"/>
      <c r="DX110" s="986"/>
      <c r="DY110" s="986"/>
      <c r="DZ110" s="987"/>
    </row>
    <row r="111" spans="1:131" s="248" customFormat="1" ht="26.25" customHeight="1">
      <c r="A111" s="988" t="s">
        <v>440</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238</v>
      </c>
      <c r="AB111" s="992"/>
      <c r="AC111" s="992"/>
      <c r="AD111" s="992"/>
      <c r="AE111" s="993"/>
      <c r="AF111" s="994" t="s">
        <v>438</v>
      </c>
      <c r="AG111" s="992"/>
      <c r="AH111" s="992"/>
      <c r="AI111" s="992"/>
      <c r="AJ111" s="993"/>
      <c r="AK111" s="994" t="s">
        <v>238</v>
      </c>
      <c r="AL111" s="992"/>
      <c r="AM111" s="992"/>
      <c r="AN111" s="992"/>
      <c r="AO111" s="993"/>
      <c r="AP111" s="995" t="s">
        <v>441</v>
      </c>
      <c r="AQ111" s="996"/>
      <c r="AR111" s="996"/>
      <c r="AS111" s="996"/>
      <c r="AT111" s="997"/>
      <c r="AU111" s="958"/>
      <c r="AV111" s="959"/>
      <c r="AW111" s="959"/>
      <c r="AX111" s="959"/>
      <c r="AY111" s="959"/>
      <c r="AZ111" s="1007" t="s">
        <v>442</v>
      </c>
      <c r="BA111" s="1008"/>
      <c r="BB111" s="1008"/>
      <c r="BC111" s="1008"/>
      <c r="BD111" s="1008"/>
      <c r="BE111" s="1008"/>
      <c r="BF111" s="1008"/>
      <c r="BG111" s="1008"/>
      <c r="BH111" s="1008"/>
      <c r="BI111" s="1008"/>
      <c r="BJ111" s="1008"/>
      <c r="BK111" s="1008"/>
      <c r="BL111" s="1008"/>
      <c r="BM111" s="1008"/>
      <c r="BN111" s="1008"/>
      <c r="BO111" s="1008"/>
      <c r="BP111" s="1009"/>
      <c r="BQ111" s="977" t="s">
        <v>441</v>
      </c>
      <c r="BR111" s="978"/>
      <c r="BS111" s="978"/>
      <c r="BT111" s="978"/>
      <c r="BU111" s="978"/>
      <c r="BV111" s="978" t="s">
        <v>441</v>
      </c>
      <c r="BW111" s="978"/>
      <c r="BX111" s="978"/>
      <c r="BY111" s="978"/>
      <c r="BZ111" s="978"/>
      <c r="CA111" s="978" t="s">
        <v>439</v>
      </c>
      <c r="CB111" s="978"/>
      <c r="CC111" s="978"/>
      <c r="CD111" s="978"/>
      <c r="CE111" s="978"/>
      <c r="CF111" s="972" t="s">
        <v>438</v>
      </c>
      <c r="CG111" s="973"/>
      <c r="CH111" s="973"/>
      <c r="CI111" s="973"/>
      <c r="CJ111" s="973"/>
      <c r="CK111" s="1003"/>
      <c r="CL111" s="1004"/>
      <c r="CM111" s="974" t="s">
        <v>443</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438</v>
      </c>
      <c r="DH111" s="978"/>
      <c r="DI111" s="978"/>
      <c r="DJ111" s="978"/>
      <c r="DK111" s="978"/>
      <c r="DL111" s="978" t="s">
        <v>441</v>
      </c>
      <c r="DM111" s="978"/>
      <c r="DN111" s="978"/>
      <c r="DO111" s="978"/>
      <c r="DP111" s="978"/>
      <c r="DQ111" s="978" t="s">
        <v>438</v>
      </c>
      <c r="DR111" s="978"/>
      <c r="DS111" s="978"/>
      <c r="DT111" s="978"/>
      <c r="DU111" s="978"/>
      <c r="DV111" s="979" t="s">
        <v>441</v>
      </c>
      <c r="DW111" s="979"/>
      <c r="DX111" s="979"/>
      <c r="DY111" s="979"/>
      <c r="DZ111" s="980"/>
    </row>
    <row r="112" spans="1:131" s="248" customFormat="1" ht="26.25" customHeight="1">
      <c r="A112" s="1010" t="s">
        <v>444</v>
      </c>
      <c r="B112" s="1011"/>
      <c r="C112" s="1008" t="s">
        <v>445</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438</v>
      </c>
      <c r="AB112" s="1017"/>
      <c r="AC112" s="1017"/>
      <c r="AD112" s="1017"/>
      <c r="AE112" s="1018"/>
      <c r="AF112" s="1019" t="s">
        <v>238</v>
      </c>
      <c r="AG112" s="1017"/>
      <c r="AH112" s="1017"/>
      <c r="AI112" s="1017"/>
      <c r="AJ112" s="1018"/>
      <c r="AK112" s="1019" t="s">
        <v>438</v>
      </c>
      <c r="AL112" s="1017"/>
      <c r="AM112" s="1017"/>
      <c r="AN112" s="1017"/>
      <c r="AO112" s="1018"/>
      <c r="AP112" s="1020" t="s">
        <v>238</v>
      </c>
      <c r="AQ112" s="1021"/>
      <c r="AR112" s="1021"/>
      <c r="AS112" s="1021"/>
      <c r="AT112" s="1022"/>
      <c r="AU112" s="958"/>
      <c r="AV112" s="959"/>
      <c r="AW112" s="959"/>
      <c r="AX112" s="959"/>
      <c r="AY112" s="959"/>
      <c r="AZ112" s="1007" t="s">
        <v>446</v>
      </c>
      <c r="BA112" s="1008"/>
      <c r="BB112" s="1008"/>
      <c r="BC112" s="1008"/>
      <c r="BD112" s="1008"/>
      <c r="BE112" s="1008"/>
      <c r="BF112" s="1008"/>
      <c r="BG112" s="1008"/>
      <c r="BH112" s="1008"/>
      <c r="BI112" s="1008"/>
      <c r="BJ112" s="1008"/>
      <c r="BK112" s="1008"/>
      <c r="BL112" s="1008"/>
      <c r="BM112" s="1008"/>
      <c r="BN112" s="1008"/>
      <c r="BO112" s="1008"/>
      <c r="BP112" s="1009"/>
      <c r="BQ112" s="977">
        <v>3811860</v>
      </c>
      <c r="BR112" s="978"/>
      <c r="BS112" s="978"/>
      <c r="BT112" s="978"/>
      <c r="BU112" s="978"/>
      <c r="BV112" s="978">
        <v>3855012</v>
      </c>
      <c r="BW112" s="978"/>
      <c r="BX112" s="978"/>
      <c r="BY112" s="978"/>
      <c r="BZ112" s="978"/>
      <c r="CA112" s="978">
        <v>3562948</v>
      </c>
      <c r="CB112" s="978"/>
      <c r="CC112" s="978"/>
      <c r="CD112" s="978"/>
      <c r="CE112" s="978"/>
      <c r="CF112" s="972">
        <v>83.5</v>
      </c>
      <c r="CG112" s="973"/>
      <c r="CH112" s="973"/>
      <c r="CI112" s="973"/>
      <c r="CJ112" s="973"/>
      <c r="CK112" s="1003"/>
      <c r="CL112" s="1004"/>
      <c r="CM112" s="974" t="s">
        <v>447</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441</v>
      </c>
      <c r="DH112" s="978"/>
      <c r="DI112" s="978"/>
      <c r="DJ112" s="978"/>
      <c r="DK112" s="978"/>
      <c r="DL112" s="978" t="s">
        <v>438</v>
      </c>
      <c r="DM112" s="978"/>
      <c r="DN112" s="978"/>
      <c r="DO112" s="978"/>
      <c r="DP112" s="978"/>
      <c r="DQ112" s="978" t="s">
        <v>238</v>
      </c>
      <c r="DR112" s="978"/>
      <c r="DS112" s="978"/>
      <c r="DT112" s="978"/>
      <c r="DU112" s="978"/>
      <c r="DV112" s="979" t="s">
        <v>441</v>
      </c>
      <c r="DW112" s="979"/>
      <c r="DX112" s="979"/>
      <c r="DY112" s="979"/>
      <c r="DZ112" s="980"/>
    </row>
    <row r="113" spans="1:130" s="248" customFormat="1" ht="26.25" customHeight="1">
      <c r="A113" s="1012"/>
      <c r="B113" s="1013"/>
      <c r="C113" s="1008" t="s">
        <v>448</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225055</v>
      </c>
      <c r="AB113" s="992"/>
      <c r="AC113" s="992"/>
      <c r="AD113" s="992"/>
      <c r="AE113" s="993"/>
      <c r="AF113" s="994">
        <v>231003</v>
      </c>
      <c r="AG113" s="992"/>
      <c r="AH113" s="992"/>
      <c r="AI113" s="992"/>
      <c r="AJ113" s="993"/>
      <c r="AK113" s="994">
        <v>215512</v>
      </c>
      <c r="AL113" s="992"/>
      <c r="AM113" s="992"/>
      <c r="AN113" s="992"/>
      <c r="AO113" s="993"/>
      <c r="AP113" s="995">
        <v>5.0999999999999996</v>
      </c>
      <c r="AQ113" s="996"/>
      <c r="AR113" s="996"/>
      <c r="AS113" s="996"/>
      <c r="AT113" s="997"/>
      <c r="AU113" s="958"/>
      <c r="AV113" s="959"/>
      <c r="AW113" s="959"/>
      <c r="AX113" s="959"/>
      <c r="AY113" s="959"/>
      <c r="AZ113" s="1007" t="s">
        <v>449</v>
      </c>
      <c r="BA113" s="1008"/>
      <c r="BB113" s="1008"/>
      <c r="BC113" s="1008"/>
      <c r="BD113" s="1008"/>
      <c r="BE113" s="1008"/>
      <c r="BF113" s="1008"/>
      <c r="BG113" s="1008"/>
      <c r="BH113" s="1008"/>
      <c r="BI113" s="1008"/>
      <c r="BJ113" s="1008"/>
      <c r="BK113" s="1008"/>
      <c r="BL113" s="1008"/>
      <c r="BM113" s="1008"/>
      <c r="BN113" s="1008"/>
      <c r="BO113" s="1008"/>
      <c r="BP113" s="1009"/>
      <c r="BQ113" s="977">
        <v>2404643</v>
      </c>
      <c r="BR113" s="978"/>
      <c r="BS113" s="978"/>
      <c r="BT113" s="978"/>
      <c r="BU113" s="978"/>
      <c r="BV113" s="978">
        <v>1894919</v>
      </c>
      <c r="BW113" s="978"/>
      <c r="BX113" s="978"/>
      <c r="BY113" s="978"/>
      <c r="BZ113" s="978"/>
      <c r="CA113" s="978">
        <v>1656025</v>
      </c>
      <c r="CB113" s="978"/>
      <c r="CC113" s="978"/>
      <c r="CD113" s="978"/>
      <c r="CE113" s="978"/>
      <c r="CF113" s="972">
        <v>38.799999999999997</v>
      </c>
      <c r="CG113" s="973"/>
      <c r="CH113" s="973"/>
      <c r="CI113" s="973"/>
      <c r="CJ113" s="973"/>
      <c r="CK113" s="1003"/>
      <c r="CL113" s="1004"/>
      <c r="CM113" s="974" t="s">
        <v>450</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438</v>
      </c>
      <c r="DH113" s="1017"/>
      <c r="DI113" s="1017"/>
      <c r="DJ113" s="1017"/>
      <c r="DK113" s="1018"/>
      <c r="DL113" s="1019" t="s">
        <v>238</v>
      </c>
      <c r="DM113" s="1017"/>
      <c r="DN113" s="1017"/>
      <c r="DO113" s="1017"/>
      <c r="DP113" s="1018"/>
      <c r="DQ113" s="1019" t="s">
        <v>238</v>
      </c>
      <c r="DR113" s="1017"/>
      <c r="DS113" s="1017"/>
      <c r="DT113" s="1017"/>
      <c r="DU113" s="1018"/>
      <c r="DV113" s="1020" t="s">
        <v>438</v>
      </c>
      <c r="DW113" s="1021"/>
      <c r="DX113" s="1021"/>
      <c r="DY113" s="1021"/>
      <c r="DZ113" s="1022"/>
    </row>
    <row r="114" spans="1:130" s="248" customFormat="1" ht="26.25" customHeight="1">
      <c r="A114" s="1012"/>
      <c r="B114" s="1013"/>
      <c r="C114" s="1008" t="s">
        <v>451</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277635</v>
      </c>
      <c r="AB114" s="1017"/>
      <c r="AC114" s="1017"/>
      <c r="AD114" s="1017"/>
      <c r="AE114" s="1018"/>
      <c r="AF114" s="1019">
        <v>232345</v>
      </c>
      <c r="AG114" s="1017"/>
      <c r="AH114" s="1017"/>
      <c r="AI114" s="1017"/>
      <c r="AJ114" s="1018"/>
      <c r="AK114" s="1019">
        <v>249567</v>
      </c>
      <c r="AL114" s="1017"/>
      <c r="AM114" s="1017"/>
      <c r="AN114" s="1017"/>
      <c r="AO114" s="1018"/>
      <c r="AP114" s="1020">
        <v>5.8</v>
      </c>
      <c r="AQ114" s="1021"/>
      <c r="AR114" s="1021"/>
      <c r="AS114" s="1021"/>
      <c r="AT114" s="1022"/>
      <c r="AU114" s="958"/>
      <c r="AV114" s="959"/>
      <c r="AW114" s="959"/>
      <c r="AX114" s="959"/>
      <c r="AY114" s="959"/>
      <c r="AZ114" s="1007" t="s">
        <v>452</v>
      </c>
      <c r="BA114" s="1008"/>
      <c r="BB114" s="1008"/>
      <c r="BC114" s="1008"/>
      <c r="BD114" s="1008"/>
      <c r="BE114" s="1008"/>
      <c r="BF114" s="1008"/>
      <c r="BG114" s="1008"/>
      <c r="BH114" s="1008"/>
      <c r="BI114" s="1008"/>
      <c r="BJ114" s="1008"/>
      <c r="BK114" s="1008"/>
      <c r="BL114" s="1008"/>
      <c r="BM114" s="1008"/>
      <c r="BN114" s="1008"/>
      <c r="BO114" s="1008"/>
      <c r="BP114" s="1009"/>
      <c r="BQ114" s="977">
        <v>1750241</v>
      </c>
      <c r="BR114" s="978"/>
      <c r="BS114" s="978"/>
      <c r="BT114" s="978"/>
      <c r="BU114" s="978"/>
      <c r="BV114" s="978">
        <v>1304815</v>
      </c>
      <c r="BW114" s="978"/>
      <c r="BX114" s="978"/>
      <c r="BY114" s="978"/>
      <c r="BZ114" s="978"/>
      <c r="CA114" s="978">
        <v>1193165</v>
      </c>
      <c r="CB114" s="978"/>
      <c r="CC114" s="978"/>
      <c r="CD114" s="978"/>
      <c r="CE114" s="978"/>
      <c r="CF114" s="972">
        <v>28</v>
      </c>
      <c r="CG114" s="973"/>
      <c r="CH114" s="973"/>
      <c r="CI114" s="973"/>
      <c r="CJ114" s="973"/>
      <c r="CK114" s="1003"/>
      <c r="CL114" s="1004"/>
      <c r="CM114" s="974" t="s">
        <v>453</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238</v>
      </c>
      <c r="DH114" s="1017"/>
      <c r="DI114" s="1017"/>
      <c r="DJ114" s="1017"/>
      <c r="DK114" s="1018"/>
      <c r="DL114" s="1019" t="s">
        <v>441</v>
      </c>
      <c r="DM114" s="1017"/>
      <c r="DN114" s="1017"/>
      <c r="DO114" s="1017"/>
      <c r="DP114" s="1018"/>
      <c r="DQ114" s="1019" t="s">
        <v>441</v>
      </c>
      <c r="DR114" s="1017"/>
      <c r="DS114" s="1017"/>
      <c r="DT114" s="1017"/>
      <c r="DU114" s="1018"/>
      <c r="DV114" s="1020" t="s">
        <v>441</v>
      </c>
      <c r="DW114" s="1021"/>
      <c r="DX114" s="1021"/>
      <c r="DY114" s="1021"/>
      <c r="DZ114" s="1022"/>
    </row>
    <row r="115" spans="1:130" s="248" customFormat="1" ht="26.25" customHeight="1">
      <c r="A115" s="1012"/>
      <c r="B115" s="1013"/>
      <c r="C115" s="1008" t="s">
        <v>454</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t="s">
        <v>238</v>
      </c>
      <c r="AB115" s="992"/>
      <c r="AC115" s="992"/>
      <c r="AD115" s="992"/>
      <c r="AE115" s="993"/>
      <c r="AF115" s="994" t="s">
        <v>238</v>
      </c>
      <c r="AG115" s="992"/>
      <c r="AH115" s="992"/>
      <c r="AI115" s="992"/>
      <c r="AJ115" s="993"/>
      <c r="AK115" s="994" t="s">
        <v>438</v>
      </c>
      <c r="AL115" s="992"/>
      <c r="AM115" s="992"/>
      <c r="AN115" s="992"/>
      <c r="AO115" s="993"/>
      <c r="AP115" s="995" t="s">
        <v>438</v>
      </c>
      <c r="AQ115" s="996"/>
      <c r="AR115" s="996"/>
      <c r="AS115" s="996"/>
      <c r="AT115" s="997"/>
      <c r="AU115" s="958"/>
      <c r="AV115" s="959"/>
      <c r="AW115" s="959"/>
      <c r="AX115" s="959"/>
      <c r="AY115" s="959"/>
      <c r="AZ115" s="1007" t="s">
        <v>455</v>
      </c>
      <c r="BA115" s="1008"/>
      <c r="BB115" s="1008"/>
      <c r="BC115" s="1008"/>
      <c r="BD115" s="1008"/>
      <c r="BE115" s="1008"/>
      <c r="BF115" s="1008"/>
      <c r="BG115" s="1008"/>
      <c r="BH115" s="1008"/>
      <c r="BI115" s="1008"/>
      <c r="BJ115" s="1008"/>
      <c r="BK115" s="1008"/>
      <c r="BL115" s="1008"/>
      <c r="BM115" s="1008"/>
      <c r="BN115" s="1008"/>
      <c r="BO115" s="1008"/>
      <c r="BP115" s="1009"/>
      <c r="BQ115" s="977">
        <v>47473</v>
      </c>
      <c r="BR115" s="978"/>
      <c r="BS115" s="978"/>
      <c r="BT115" s="978"/>
      <c r="BU115" s="978"/>
      <c r="BV115" s="978">
        <v>35358</v>
      </c>
      <c r="BW115" s="978"/>
      <c r="BX115" s="978"/>
      <c r="BY115" s="978"/>
      <c r="BZ115" s="978"/>
      <c r="CA115" s="978">
        <v>23120</v>
      </c>
      <c r="CB115" s="978"/>
      <c r="CC115" s="978"/>
      <c r="CD115" s="978"/>
      <c r="CE115" s="978"/>
      <c r="CF115" s="972">
        <v>0.5</v>
      </c>
      <c r="CG115" s="973"/>
      <c r="CH115" s="973"/>
      <c r="CI115" s="973"/>
      <c r="CJ115" s="973"/>
      <c r="CK115" s="1003"/>
      <c r="CL115" s="1004"/>
      <c r="CM115" s="1007" t="s">
        <v>456</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441</v>
      </c>
      <c r="DH115" s="1017"/>
      <c r="DI115" s="1017"/>
      <c r="DJ115" s="1017"/>
      <c r="DK115" s="1018"/>
      <c r="DL115" s="1019" t="s">
        <v>441</v>
      </c>
      <c r="DM115" s="1017"/>
      <c r="DN115" s="1017"/>
      <c r="DO115" s="1017"/>
      <c r="DP115" s="1018"/>
      <c r="DQ115" s="1019" t="s">
        <v>441</v>
      </c>
      <c r="DR115" s="1017"/>
      <c r="DS115" s="1017"/>
      <c r="DT115" s="1017"/>
      <c r="DU115" s="1018"/>
      <c r="DV115" s="1020" t="s">
        <v>238</v>
      </c>
      <c r="DW115" s="1021"/>
      <c r="DX115" s="1021"/>
      <c r="DY115" s="1021"/>
      <c r="DZ115" s="1022"/>
    </row>
    <row r="116" spans="1:130" s="248" customFormat="1" ht="26.25" customHeight="1">
      <c r="A116" s="1014"/>
      <c r="B116" s="1015"/>
      <c r="C116" s="1023" t="s">
        <v>457</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238</v>
      </c>
      <c r="AB116" s="1017"/>
      <c r="AC116" s="1017"/>
      <c r="AD116" s="1017"/>
      <c r="AE116" s="1018"/>
      <c r="AF116" s="1019" t="s">
        <v>238</v>
      </c>
      <c r="AG116" s="1017"/>
      <c r="AH116" s="1017"/>
      <c r="AI116" s="1017"/>
      <c r="AJ116" s="1018"/>
      <c r="AK116" s="1019" t="s">
        <v>438</v>
      </c>
      <c r="AL116" s="1017"/>
      <c r="AM116" s="1017"/>
      <c r="AN116" s="1017"/>
      <c r="AO116" s="1018"/>
      <c r="AP116" s="1020" t="s">
        <v>238</v>
      </c>
      <c r="AQ116" s="1021"/>
      <c r="AR116" s="1021"/>
      <c r="AS116" s="1021"/>
      <c r="AT116" s="1022"/>
      <c r="AU116" s="958"/>
      <c r="AV116" s="959"/>
      <c r="AW116" s="959"/>
      <c r="AX116" s="959"/>
      <c r="AY116" s="959"/>
      <c r="AZ116" s="1025" t="s">
        <v>458</v>
      </c>
      <c r="BA116" s="1026"/>
      <c r="BB116" s="1026"/>
      <c r="BC116" s="1026"/>
      <c r="BD116" s="1026"/>
      <c r="BE116" s="1026"/>
      <c r="BF116" s="1026"/>
      <c r="BG116" s="1026"/>
      <c r="BH116" s="1026"/>
      <c r="BI116" s="1026"/>
      <c r="BJ116" s="1026"/>
      <c r="BK116" s="1026"/>
      <c r="BL116" s="1026"/>
      <c r="BM116" s="1026"/>
      <c r="BN116" s="1026"/>
      <c r="BO116" s="1026"/>
      <c r="BP116" s="1027"/>
      <c r="BQ116" s="977" t="s">
        <v>238</v>
      </c>
      <c r="BR116" s="978"/>
      <c r="BS116" s="978"/>
      <c r="BT116" s="978"/>
      <c r="BU116" s="978"/>
      <c r="BV116" s="978" t="s">
        <v>441</v>
      </c>
      <c r="BW116" s="978"/>
      <c r="BX116" s="978"/>
      <c r="BY116" s="978"/>
      <c r="BZ116" s="978"/>
      <c r="CA116" s="978" t="s">
        <v>441</v>
      </c>
      <c r="CB116" s="978"/>
      <c r="CC116" s="978"/>
      <c r="CD116" s="978"/>
      <c r="CE116" s="978"/>
      <c r="CF116" s="972" t="s">
        <v>238</v>
      </c>
      <c r="CG116" s="973"/>
      <c r="CH116" s="973"/>
      <c r="CI116" s="973"/>
      <c r="CJ116" s="973"/>
      <c r="CK116" s="1003"/>
      <c r="CL116" s="1004"/>
      <c r="CM116" s="974" t="s">
        <v>459</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238</v>
      </c>
      <c r="DH116" s="1017"/>
      <c r="DI116" s="1017"/>
      <c r="DJ116" s="1017"/>
      <c r="DK116" s="1018"/>
      <c r="DL116" s="1019" t="s">
        <v>238</v>
      </c>
      <c r="DM116" s="1017"/>
      <c r="DN116" s="1017"/>
      <c r="DO116" s="1017"/>
      <c r="DP116" s="1018"/>
      <c r="DQ116" s="1019" t="s">
        <v>438</v>
      </c>
      <c r="DR116" s="1017"/>
      <c r="DS116" s="1017"/>
      <c r="DT116" s="1017"/>
      <c r="DU116" s="1018"/>
      <c r="DV116" s="1020" t="s">
        <v>441</v>
      </c>
      <c r="DW116" s="1021"/>
      <c r="DX116" s="1021"/>
      <c r="DY116" s="1021"/>
      <c r="DZ116" s="1022"/>
    </row>
    <row r="117" spans="1:130" s="248" customFormat="1" ht="26.25" customHeight="1">
      <c r="A117" s="962" t="s">
        <v>188</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460</v>
      </c>
      <c r="Z117" s="944"/>
      <c r="AA117" s="1034">
        <v>1184387</v>
      </c>
      <c r="AB117" s="1035"/>
      <c r="AC117" s="1035"/>
      <c r="AD117" s="1035"/>
      <c r="AE117" s="1036"/>
      <c r="AF117" s="1037">
        <v>1139673</v>
      </c>
      <c r="AG117" s="1035"/>
      <c r="AH117" s="1035"/>
      <c r="AI117" s="1035"/>
      <c r="AJ117" s="1036"/>
      <c r="AK117" s="1037">
        <v>1105604</v>
      </c>
      <c r="AL117" s="1035"/>
      <c r="AM117" s="1035"/>
      <c r="AN117" s="1035"/>
      <c r="AO117" s="1036"/>
      <c r="AP117" s="1038"/>
      <c r="AQ117" s="1039"/>
      <c r="AR117" s="1039"/>
      <c r="AS117" s="1039"/>
      <c r="AT117" s="1040"/>
      <c r="AU117" s="958"/>
      <c r="AV117" s="959"/>
      <c r="AW117" s="959"/>
      <c r="AX117" s="959"/>
      <c r="AY117" s="959"/>
      <c r="AZ117" s="1025" t="s">
        <v>461</v>
      </c>
      <c r="BA117" s="1026"/>
      <c r="BB117" s="1026"/>
      <c r="BC117" s="1026"/>
      <c r="BD117" s="1026"/>
      <c r="BE117" s="1026"/>
      <c r="BF117" s="1026"/>
      <c r="BG117" s="1026"/>
      <c r="BH117" s="1026"/>
      <c r="BI117" s="1026"/>
      <c r="BJ117" s="1026"/>
      <c r="BK117" s="1026"/>
      <c r="BL117" s="1026"/>
      <c r="BM117" s="1026"/>
      <c r="BN117" s="1026"/>
      <c r="BO117" s="1026"/>
      <c r="BP117" s="1027"/>
      <c r="BQ117" s="977" t="s">
        <v>238</v>
      </c>
      <c r="BR117" s="978"/>
      <c r="BS117" s="978"/>
      <c r="BT117" s="978"/>
      <c r="BU117" s="978"/>
      <c r="BV117" s="978" t="s">
        <v>238</v>
      </c>
      <c r="BW117" s="978"/>
      <c r="BX117" s="978"/>
      <c r="BY117" s="978"/>
      <c r="BZ117" s="978"/>
      <c r="CA117" s="978" t="s">
        <v>441</v>
      </c>
      <c r="CB117" s="978"/>
      <c r="CC117" s="978"/>
      <c r="CD117" s="978"/>
      <c r="CE117" s="978"/>
      <c r="CF117" s="972" t="s">
        <v>441</v>
      </c>
      <c r="CG117" s="973"/>
      <c r="CH117" s="973"/>
      <c r="CI117" s="973"/>
      <c r="CJ117" s="973"/>
      <c r="CK117" s="1003"/>
      <c r="CL117" s="1004"/>
      <c r="CM117" s="974" t="s">
        <v>462</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441</v>
      </c>
      <c r="DH117" s="1017"/>
      <c r="DI117" s="1017"/>
      <c r="DJ117" s="1017"/>
      <c r="DK117" s="1018"/>
      <c r="DL117" s="1019" t="s">
        <v>238</v>
      </c>
      <c r="DM117" s="1017"/>
      <c r="DN117" s="1017"/>
      <c r="DO117" s="1017"/>
      <c r="DP117" s="1018"/>
      <c r="DQ117" s="1019" t="s">
        <v>441</v>
      </c>
      <c r="DR117" s="1017"/>
      <c r="DS117" s="1017"/>
      <c r="DT117" s="1017"/>
      <c r="DU117" s="1018"/>
      <c r="DV117" s="1020" t="s">
        <v>438</v>
      </c>
      <c r="DW117" s="1021"/>
      <c r="DX117" s="1021"/>
      <c r="DY117" s="1021"/>
      <c r="DZ117" s="1022"/>
    </row>
    <row r="118" spans="1:130" s="248" customFormat="1" ht="26.25" customHeight="1">
      <c r="A118" s="962" t="s">
        <v>433</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430</v>
      </c>
      <c r="AB118" s="943"/>
      <c r="AC118" s="943"/>
      <c r="AD118" s="943"/>
      <c r="AE118" s="944"/>
      <c r="AF118" s="942" t="s">
        <v>431</v>
      </c>
      <c r="AG118" s="943"/>
      <c r="AH118" s="943"/>
      <c r="AI118" s="943"/>
      <c r="AJ118" s="944"/>
      <c r="AK118" s="942" t="s">
        <v>307</v>
      </c>
      <c r="AL118" s="943"/>
      <c r="AM118" s="943"/>
      <c r="AN118" s="943"/>
      <c r="AO118" s="944"/>
      <c r="AP118" s="1029" t="s">
        <v>432</v>
      </c>
      <c r="AQ118" s="1030"/>
      <c r="AR118" s="1030"/>
      <c r="AS118" s="1030"/>
      <c r="AT118" s="1031"/>
      <c r="AU118" s="958"/>
      <c r="AV118" s="959"/>
      <c r="AW118" s="959"/>
      <c r="AX118" s="959"/>
      <c r="AY118" s="959"/>
      <c r="AZ118" s="1032" t="s">
        <v>463</v>
      </c>
      <c r="BA118" s="1023"/>
      <c r="BB118" s="1023"/>
      <c r="BC118" s="1023"/>
      <c r="BD118" s="1023"/>
      <c r="BE118" s="1023"/>
      <c r="BF118" s="1023"/>
      <c r="BG118" s="1023"/>
      <c r="BH118" s="1023"/>
      <c r="BI118" s="1023"/>
      <c r="BJ118" s="1023"/>
      <c r="BK118" s="1023"/>
      <c r="BL118" s="1023"/>
      <c r="BM118" s="1023"/>
      <c r="BN118" s="1023"/>
      <c r="BO118" s="1023"/>
      <c r="BP118" s="1024"/>
      <c r="BQ118" s="1055" t="s">
        <v>441</v>
      </c>
      <c r="BR118" s="1056"/>
      <c r="BS118" s="1056"/>
      <c r="BT118" s="1056"/>
      <c r="BU118" s="1056"/>
      <c r="BV118" s="1056" t="s">
        <v>238</v>
      </c>
      <c r="BW118" s="1056"/>
      <c r="BX118" s="1056"/>
      <c r="BY118" s="1056"/>
      <c r="BZ118" s="1056"/>
      <c r="CA118" s="1056" t="s">
        <v>238</v>
      </c>
      <c r="CB118" s="1056"/>
      <c r="CC118" s="1056"/>
      <c r="CD118" s="1056"/>
      <c r="CE118" s="1056"/>
      <c r="CF118" s="972" t="s">
        <v>238</v>
      </c>
      <c r="CG118" s="973"/>
      <c r="CH118" s="973"/>
      <c r="CI118" s="973"/>
      <c r="CJ118" s="973"/>
      <c r="CK118" s="1003"/>
      <c r="CL118" s="1004"/>
      <c r="CM118" s="974" t="s">
        <v>464</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438</v>
      </c>
      <c r="DH118" s="1017"/>
      <c r="DI118" s="1017"/>
      <c r="DJ118" s="1017"/>
      <c r="DK118" s="1018"/>
      <c r="DL118" s="1019" t="s">
        <v>238</v>
      </c>
      <c r="DM118" s="1017"/>
      <c r="DN118" s="1017"/>
      <c r="DO118" s="1017"/>
      <c r="DP118" s="1018"/>
      <c r="DQ118" s="1019" t="s">
        <v>238</v>
      </c>
      <c r="DR118" s="1017"/>
      <c r="DS118" s="1017"/>
      <c r="DT118" s="1017"/>
      <c r="DU118" s="1018"/>
      <c r="DV118" s="1020" t="s">
        <v>238</v>
      </c>
      <c r="DW118" s="1021"/>
      <c r="DX118" s="1021"/>
      <c r="DY118" s="1021"/>
      <c r="DZ118" s="1022"/>
    </row>
    <row r="119" spans="1:130" s="248" customFormat="1" ht="26.25" customHeight="1">
      <c r="A119" s="1116" t="s">
        <v>436</v>
      </c>
      <c r="B119" s="1002"/>
      <c r="C119" s="981" t="s">
        <v>437</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238</v>
      </c>
      <c r="AB119" s="950"/>
      <c r="AC119" s="950"/>
      <c r="AD119" s="950"/>
      <c r="AE119" s="951"/>
      <c r="AF119" s="952" t="s">
        <v>238</v>
      </c>
      <c r="AG119" s="950"/>
      <c r="AH119" s="950"/>
      <c r="AI119" s="950"/>
      <c r="AJ119" s="951"/>
      <c r="AK119" s="952" t="s">
        <v>238</v>
      </c>
      <c r="AL119" s="950"/>
      <c r="AM119" s="950"/>
      <c r="AN119" s="950"/>
      <c r="AO119" s="951"/>
      <c r="AP119" s="953" t="s">
        <v>441</v>
      </c>
      <c r="AQ119" s="954"/>
      <c r="AR119" s="954"/>
      <c r="AS119" s="954"/>
      <c r="AT119" s="955"/>
      <c r="AU119" s="960"/>
      <c r="AV119" s="961"/>
      <c r="AW119" s="961"/>
      <c r="AX119" s="961"/>
      <c r="AY119" s="961"/>
      <c r="AZ119" s="279" t="s">
        <v>188</v>
      </c>
      <c r="BA119" s="279"/>
      <c r="BB119" s="279"/>
      <c r="BC119" s="279"/>
      <c r="BD119" s="279"/>
      <c r="BE119" s="279"/>
      <c r="BF119" s="279"/>
      <c r="BG119" s="279"/>
      <c r="BH119" s="279"/>
      <c r="BI119" s="279"/>
      <c r="BJ119" s="279"/>
      <c r="BK119" s="279"/>
      <c r="BL119" s="279"/>
      <c r="BM119" s="279"/>
      <c r="BN119" s="279"/>
      <c r="BO119" s="1033" t="s">
        <v>465</v>
      </c>
      <c r="BP119" s="1064"/>
      <c r="BQ119" s="1055">
        <v>14527518</v>
      </c>
      <c r="BR119" s="1056"/>
      <c r="BS119" s="1056"/>
      <c r="BT119" s="1056"/>
      <c r="BU119" s="1056"/>
      <c r="BV119" s="1056">
        <v>13384982</v>
      </c>
      <c r="BW119" s="1056"/>
      <c r="BX119" s="1056"/>
      <c r="BY119" s="1056"/>
      <c r="BZ119" s="1056"/>
      <c r="CA119" s="1056">
        <v>12719234</v>
      </c>
      <c r="CB119" s="1056"/>
      <c r="CC119" s="1056"/>
      <c r="CD119" s="1056"/>
      <c r="CE119" s="1056"/>
      <c r="CF119" s="1057"/>
      <c r="CG119" s="1058"/>
      <c r="CH119" s="1058"/>
      <c r="CI119" s="1058"/>
      <c r="CJ119" s="1059"/>
      <c r="CK119" s="1005"/>
      <c r="CL119" s="1006"/>
      <c r="CM119" s="1060" t="s">
        <v>466</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441</v>
      </c>
      <c r="DH119" s="1042"/>
      <c r="DI119" s="1042"/>
      <c r="DJ119" s="1042"/>
      <c r="DK119" s="1043"/>
      <c r="DL119" s="1041" t="s">
        <v>441</v>
      </c>
      <c r="DM119" s="1042"/>
      <c r="DN119" s="1042"/>
      <c r="DO119" s="1042"/>
      <c r="DP119" s="1043"/>
      <c r="DQ119" s="1041" t="s">
        <v>441</v>
      </c>
      <c r="DR119" s="1042"/>
      <c r="DS119" s="1042"/>
      <c r="DT119" s="1042"/>
      <c r="DU119" s="1043"/>
      <c r="DV119" s="1044" t="s">
        <v>441</v>
      </c>
      <c r="DW119" s="1045"/>
      <c r="DX119" s="1045"/>
      <c r="DY119" s="1045"/>
      <c r="DZ119" s="1046"/>
    </row>
    <row r="120" spans="1:130" s="248" customFormat="1" ht="26.25" customHeight="1">
      <c r="A120" s="1117"/>
      <c r="B120" s="1004"/>
      <c r="C120" s="974" t="s">
        <v>443</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438</v>
      </c>
      <c r="AB120" s="1017"/>
      <c r="AC120" s="1017"/>
      <c r="AD120" s="1017"/>
      <c r="AE120" s="1018"/>
      <c r="AF120" s="1019" t="s">
        <v>441</v>
      </c>
      <c r="AG120" s="1017"/>
      <c r="AH120" s="1017"/>
      <c r="AI120" s="1017"/>
      <c r="AJ120" s="1018"/>
      <c r="AK120" s="1019" t="s">
        <v>441</v>
      </c>
      <c r="AL120" s="1017"/>
      <c r="AM120" s="1017"/>
      <c r="AN120" s="1017"/>
      <c r="AO120" s="1018"/>
      <c r="AP120" s="1020" t="s">
        <v>238</v>
      </c>
      <c r="AQ120" s="1021"/>
      <c r="AR120" s="1021"/>
      <c r="AS120" s="1021"/>
      <c r="AT120" s="1022"/>
      <c r="AU120" s="1047" t="s">
        <v>467</v>
      </c>
      <c r="AV120" s="1048"/>
      <c r="AW120" s="1048"/>
      <c r="AX120" s="1048"/>
      <c r="AY120" s="1049"/>
      <c r="AZ120" s="998" t="s">
        <v>468</v>
      </c>
      <c r="BA120" s="947"/>
      <c r="BB120" s="947"/>
      <c r="BC120" s="947"/>
      <c r="BD120" s="947"/>
      <c r="BE120" s="947"/>
      <c r="BF120" s="947"/>
      <c r="BG120" s="947"/>
      <c r="BH120" s="947"/>
      <c r="BI120" s="947"/>
      <c r="BJ120" s="947"/>
      <c r="BK120" s="947"/>
      <c r="BL120" s="947"/>
      <c r="BM120" s="947"/>
      <c r="BN120" s="947"/>
      <c r="BO120" s="947"/>
      <c r="BP120" s="948"/>
      <c r="BQ120" s="984">
        <v>3802160</v>
      </c>
      <c r="BR120" s="985"/>
      <c r="BS120" s="985"/>
      <c r="BT120" s="985"/>
      <c r="BU120" s="985"/>
      <c r="BV120" s="985">
        <v>3237224</v>
      </c>
      <c r="BW120" s="985"/>
      <c r="BX120" s="985"/>
      <c r="BY120" s="985"/>
      <c r="BZ120" s="985"/>
      <c r="CA120" s="985">
        <v>3365853</v>
      </c>
      <c r="CB120" s="985"/>
      <c r="CC120" s="985"/>
      <c r="CD120" s="985"/>
      <c r="CE120" s="985"/>
      <c r="CF120" s="999">
        <v>78.900000000000006</v>
      </c>
      <c r="CG120" s="1000"/>
      <c r="CH120" s="1000"/>
      <c r="CI120" s="1000"/>
      <c r="CJ120" s="1000"/>
      <c r="CK120" s="1065" t="s">
        <v>469</v>
      </c>
      <c r="CL120" s="1066"/>
      <c r="CM120" s="1066"/>
      <c r="CN120" s="1066"/>
      <c r="CO120" s="1067"/>
      <c r="CP120" s="1073" t="s">
        <v>470</v>
      </c>
      <c r="CQ120" s="1074"/>
      <c r="CR120" s="1074"/>
      <c r="CS120" s="1074"/>
      <c r="CT120" s="1074"/>
      <c r="CU120" s="1074"/>
      <c r="CV120" s="1074"/>
      <c r="CW120" s="1074"/>
      <c r="CX120" s="1074"/>
      <c r="CY120" s="1074"/>
      <c r="CZ120" s="1074"/>
      <c r="DA120" s="1074"/>
      <c r="DB120" s="1074"/>
      <c r="DC120" s="1074"/>
      <c r="DD120" s="1074"/>
      <c r="DE120" s="1074"/>
      <c r="DF120" s="1075"/>
      <c r="DG120" s="984">
        <v>3811860</v>
      </c>
      <c r="DH120" s="985"/>
      <c r="DI120" s="985"/>
      <c r="DJ120" s="985"/>
      <c r="DK120" s="985"/>
      <c r="DL120" s="985">
        <v>3851025</v>
      </c>
      <c r="DM120" s="985"/>
      <c r="DN120" s="985"/>
      <c r="DO120" s="985"/>
      <c r="DP120" s="985"/>
      <c r="DQ120" s="985">
        <v>3562948</v>
      </c>
      <c r="DR120" s="985"/>
      <c r="DS120" s="985"/>
      <c r="DT120" s="985"/>
      <c r="DU120" s="985"/>
      <c r="DV120" s="986">
        <v>83.5</v>
      </c>
      <c r="DW120" s="986"/>
      <c r="DX120" s="986"/>
      <c r="DY120" s="986"/>
      <c r="DZ120" s="987"/>
    </row>
    <row r="121" spans="1:130" s="248" customFormat="1" ht="26.25" customHeight="1">
      <c r="A121" s="1117"/>
      <c r="B121" s="1004"/>
      <c r="C121" s="1025" t="s">
        <v>471</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441</v>
      </c>
      <c r="AB121" s="1017"/>
      <c r="AC121" s="1017"/>
      <c r="AD121" s="1017"/>
      <c r="AE121" s="1018"/>
      <c r="AF121" s="1019" t="s">
        <v>238</v>
      </c>
      <c r="AG121" s="1017"/>
      <c r="AH121" s="1017"/>
      <c r="AI121" s="1017"/>
      <c r="AJ121" s="1018"/>
      <c r="AK121" s="1019" t="s">
        <v>438</v>
      </c>
      <c r="AL121" s="1017"/>
      <c r="AM121" s="1017"/>
      <c r="AN121" s="1017"/>
      <c r="AO121" s="1018"/>
      <c r="AP121" s="1020" t="s">
        <v>441</v>
      </c>
      <c r="AQ121" s="1021"/>
      <c r="AR121" s="1021"/>
      <c r="AS121" s="1021"/>
      <c r="AT121" s="1022"/>
      <c r="AU121" s="1050"/>
      <c r="AV121" s="1051"/>
      <c r="AW121" s="1051"/>
      <c r="AX121" s="1051"/>
      <c r="AY121" s="1052"/>
      <c r="AZ121" s="1007" t="s">
        <v>472</v>
      </c>
      <c r="BA121" s="1008"/>
      <c r="BB121" s="1008"/>
      <c r="BC121" s="1008"/>
      <c r="BD121" s="1008"/>
      <c r="BE121" s="1008"/>
      <c r="BF121" s="1008"/>
      <c r="BG121" s="1008"/>
      <c r="BH121" s="1008"/>
      <c r="BI121" s="1008"/>
      <c r="BJ121" s="1008"/>
      <c r="BK121" s="1008"/>
      <c r="BL121" s="1008"/>
      <c r="BM121" s="1008"/>
      <c r="BN121" s="1008"/>
      <c r="BO121" s="1008"/>
      <c r="BP121" s="1009"/>
      <c r="BQ121" s="977">
        <v>1715250</v>
      </c>
      <c r="BR121" s="978"/>
      <c r="BS121" s="978"/>
      <c r="BT121" s="978"/>
      <c r="BU121" s="978"/>
      <c r="BV121" s="978">
        <v>1598479</v>
      </c>
      <c r="BW121" s="978"/>
      <c r="BX121" s="978"/>
      <c r="BY121" s="978"/>
      <c r="BZ121" s="978"/>
      <c r="CA121" s="978">
        <v>1101764</v>
      </c>
      <c r="CB121" s="978"/>
      <c r="CC121" s="978"/>
      <c r="CD121" s="978"/>
      <c r="CE121" s="978"/>
      <c r="CF121" s="972">
        <v>25.8</v>
      </c>
      <c r="CG121" s="973"/>
      <c r="CH121" s="973"/>
      <c r="CI121" s="973"/>
      <c r="CJ121" s="973"/>
      <c r="CK121" s="1068"/>
      <c r="CL121" s="1069"/>
      <c r="CM121" s="1069"/>
      <c r="CN121" s="1069"/>
      <c r="CO121" s="1070"/>
      <c r="CP121" s="1078" t="s">
        <v>473</v>
      </c>
      <c r="CQ121" s="1079"/>
      <c r="CR121" s="1079"/>
      <c r="CS121" s="1079"/>
      <c r="CT121" s="1079"/>
      <c r="CU121" s="1079"/>
      <c r="CV121" s="1079"/>
      <c r="CW121" s="1079"/>
      <c r="CX121" s="1079"/>
      <c r="CY121" s="1079"/>
      <c r="CZ121" s="1079"/>
      <c r="DA121" s="1079"/>
      <c r="DB121" s="1079"/>
      <c r="DC121" s="1079"/>
      <c r="DD121" s="1079"/>
      <c r="DE121" s="1079"/>
      <c r="DF121" s="1080"/>
      <c r="DG121" s="977" t="s">
        <v>238</v>
      </c>
      <c r="DH121" s="978"/>
      <c r="DI121" s="978"/>
      <c r="DJ121" s="978"/>
      <c r="DK121" s="978"/>
      <c r="DL121" s="978" t="s">
        <v>441</v>
      </c>
      <c r="DM121" s="978"/>
      <c r="DN121" s="978"/>
      <c r="DO121" s="978"/>
      <c r="DP121" s="978"/>
      <c r="DQ121" s="978" t="s">
        <v>441</v>
      </c>
      <c r="DR121" s="978"/>
      <c r="DS121" s="978"/>
      <c r="DT121" s="978"/>
      <c r="DU121" s="978"/>
      <c r="DV121" s="979" t="s">
        <v>441</v>
      </c>
      <c r="DW121" s="979"/>
      <c r="DX121" s="979"/>
      <c r="DY121" s="979"/>
      <c r="DZ121" s="980"/>
    </row>
    <row r="122" spans="1:130" s="248" customFormat="1" ht="26.25" customHeight="1">
      <c r="A122" s="1117"/>
      <c r="B122" s="1004"/>
      <c r="C122" s="974" t="s">
        <v>453</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441</v>
      </c>
      <c r="AB122" s="1017"/>
      <c r="AC122" s="1017"/>
      <c r="AD122" s="1017"/>
      <c r="AE122" s="1018"/>
      <c r="AF122" s="1019" t="s">
        <v>441</v>
      </c>
      <c r="AG122" s="1017"/>
      <c r="AH122" s="1017"/>
      <c r="AI122" s="1017"/>
      <c r="AJ122" s="1018"/>
      <c r="AK122" s="1019" t="s">
        <v>441</v>
      </c>
      <c r="AL122" s="1017"/>
      <c r="AM122" s="1017"/>
      <c r="AN122" s="1017"/>
      <c r="AO122" s="1018"/>
      <c r="AP122" s="1020" t="s">
        <v>441</v>
      </c>
      <c r="AQ122" s="1021"/>
      <c r="AR122" s="1021"/>
      <c r="AS122" s="1021"/>
      <c r="AT122" s="1022"/>
      <c r="AU122" s="1050"/>
      <c r="AV122" s="1051"/>
      <c r="AW122" s="1051"/>
      <c r="AX122" s="1051"/>
      <c r="AY122" s="1052"/>
      <c r="AZ122" s="1032" t="s">
        <v>474</v>
      </c>
      <c r="BA122" s="1023"/>
      <c r="BB122" s="1023"/>
      <c r="BC122" s="1023"/>
      <c r="BD122" s="1023"/>
      <c r="BE122" s="1023"/>
      <c r="BF122" s="1023"/>
      <c r="BG122" s="1023"/>
      <c r="BH122" s="1023"/>
      <c r="BI122" s="1023"/>
      <c r="BJ122" s="1023"/>
      <c r="BK122" s="1023"/>
      <c r="BL122" s="1023"/>
      <c r="BM122" s="1023"/>
      <c r="BN122" s="1023"/>
      <c r="BO122" s="1023"/>
      <c r="BP122" s="1024"/>
      <c r="BQ122" s="1055">
        <v>8449911</v>
      </c>
      <c r="BR122" s="1056"/>
      <c r="BS122" s="1056"/>
      <c r="BT122" s="1056"/>
      <c r="BU122" s="1056"/>
      <c r="BV122" s="1056">
        <v>8254987</v>
      </c>
      <c r="BW122" s="1056"/>
      <c r="BX122" s="1056"/>
      <c r="BY122" s="1056"/>
      <c r="BZ122" s="1056"/>
      <c r="CA122" s="1056">
        <v>7950412</v>
      </c>
      <c r="CB122" s="1056"/>
      <c r="CC122" s="1056"/>
      <c r="CD122" s="1056"/>
      <c r="CE122" s="1056"/>
      <c r="CF122" s="1076">
        <v>186.3</v>
      </c>
      <c r="CG122" s="1077"/>
      <c r="CH122" s="1077"/>
      <c r="CI122" s="1077"/>
      <c r="CJ122" s="1077"/>
      <c r="CK122" s="1068"/>
      <c r="CL122" s="1069"/>
      <c r="CM122" s="1069"/>
      <c r="CN122" s="1069"/>
      <c r="CO122" s="1070"/>
      <c r="CP122" s="1078"/>
      <c r="CQ122" s="1079"/>
      <c r="CR122" s="1079"/>
      <c r="CS122" s="1079"/>
      <c r="CT122" s="1079"/>
      <c r="CU122" s="1079"/>
      <c r="CV122" s="1079"/>
      <c r="CW122" s="1079"/>
      <c r="CX122" s="1079"/>
      <c r="CY122" s="1079"/>
      <c r="CZ122" s="1079"/>
      <c r="DA122" s="1079"/>
      <c r="DB122" s="1079"/>
      <c r="DC122" s="1079"/>
      <c r="DD122" s="1079"/>
      <c r="DE122" s="1079"/>
      <c r="DF122" s="1080"/>
      <c r="DG122" s="977"/>
      <c r="DH122" s="978"/>
      <c r="DI122" s="978"/>
      <c r="DJ122" s="978"/>
      <c r="DK122" s="978"/>
      <c r="DL122" s="978"/>
      <c r="DM122" s="978"/>
      <c r="DN122" s="978"/>
      <c r="DO122" s="978"/>
      <c r="DP122" s="978"/>
      <c r="DQ122" s="978"/>
      <c r="DR122" s="978"/>
      <c r="DS122" s="978"/>
      <c r="DT122" s="978"/>
      <c r="DU122" s="978"/>
      <c r="DV122" s="979"/>
      <c r="DW122" s="979"/>
      <c r="DX122" s="979"/>
      <c r="DY122" s="979"/>
      <c r="DZ122" s="980"/>
    </row>
    <row r="123" spans="1:130" s="248" customFormat="1" ht="26.25" customHeight="1">
      <c r="A123" s="1117"/>
      <c r="B123" s="1004"/>
      <c r="C123" s="974" t="s">
        <v>459</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438</v>
      </c>
      <c r="AB123" s="1017"/>
      <c r="AC123" s="1017"/>
      <c r="AD123" s="1017"/>
      <c r="AE123" s="1018"/>
      <c r="AF123" s="1019" t="s">
        <v>441</v>
      </c>
      <c r="AG123" s="1017"/>
      <c r="AH123" s="1017"/>
      <c r="AI123" s="1017"/>
      <c r="AJ123" s="1018"/>
      <c r="AK123" s="1019" t="s">
        <v>441</v>
      </c>
      <c r="AL123" s="1017"/>
      <c r="AM123" s="1017"/>
      <c r="AN123" s="1017"/>
      <c r="AO123" s="1018"/>
      <c r="AP123" s="1020" t="s">
        <v>441</v>
      </c>
      <c r="AQ123" s="1021"/>
      <c r="AR123" s="1021"/>
      <c r="AS123" s="1021"/>
      <c r="AT123" s="1022"/>
      <c r="AU123" s="1053"/>
      <c r="AV123" s="1054"/>
      <c r="AW123" s="1054"/>
      <c r="AX123" s="1054"/>
      <c r="AY123" s="1054"/>
      <c r="AZ123" s="279" t="s">
        <v>188</v>
      </c>
      <c r="BA123" s="279"/>
      <c r="BB123" s="279"/>
      <c r="BC123" s="279"/>
      <c r="BD123" s="279"/>
      <c r="BE123" s="279"/>
      <c r="BF123" s="279"/>
      <c r="BG123" s="279"/>
      <c r="BH123" s="279"/>
      <c r="BI123" s="279"/>
      <c r="BJ123" s="279"/>
      <c r="BK123" s="279"/>
      <c r="BL123" s="279"/>
      <c r="BM123" s="279"/>
      <c r="BN123" s="279"/>
      <c r="BO123" s="1033" t="s">
        <v>475</v>
      </c>
      <c r="BP123" s="1064"/>
      <c r="BQ123" s="1123">
        <v>13967321</v>
      </c>
      <c r="BR123" s="1124"/>
      <c r="BS123" s="1124"/>
      <c r="BT123" s="1124"/>
      <c r="BU123" s="1124"/>
      <c r="BV123" s="1124">
        <v>13090690</v>
      </c>
      <c r="BW123" s="1124"/>
      <c r="BX123" s="1124"/>
      <c r="BY123" s="1124"/>
      <c r="BZ123" s="1124"/>
      <c r="CA123" s="1124">
        <v>12418029</v>
      </c>
      <c r="CB123" s="1124"/>
      <c r="CC123" s="1124"/>
      <c r="CD123" s="1124"/>
      <c r="CE123" s="1124"/>
      <c r="CF123" s="1057"/>
      <c r="CG123" s="1058"/>
      <c r="CH123" s="1058"/>
      <c r="CI123" s="1058"/>
      <c r="CJ123" s="1059"/>
      <c r="CK123" s="1068"/>
      <c r="CL123" s="1069"/>
      <c r="CM123" s="1069"/>
      <c r="CN123" s="1069"/>
      <c r="CO123" s="1070"/>
      <c r="CP123" s="1078"/>
      <c r="CQ123" s="1079"/>
      <c r="CR123" s="1079"/>
      <c r="CS123" s="1079"/>
      <c r="CT123" s="1079"/>
      <c r="CU123" s="1079"/>
      <c r="CV123" s="1079"/>
      <c r="CW123" s="1079"/>
      <c r="CX123" s="1079"/>
      <c r="CY123" s="1079"/>
      <c r="CZ123" s="1079"/>
      <c r="DA123" s="1079"/>
      <c r="DB123" s="1079"/>
      <c r="DC123" s="1079"/>
      <c r="DD123" s="1079"/>
      <c r="DE123" s="1079"/>
      <c r="DF123" s="1080"/>
      <c r="DG123" s="1016"/>
      <c r="DH123" s="1017"/>
      <c r="DI123" s="1017"/>
      <c r="DJ123" s="1017"/>
      <c r="DK123" s="1018"/>
      <c r="DL123" s="1019"/>
      <c r="DM123" s="1017"/>
      <c r="DN123" s="1017"/>
      <c r="DO123" s="1017"/>
      <c r="DP123" s="1018"/>
      <c r="DQ123" s="1019"/>
      <c r="DR123" s="1017"/>
      <c r="DS123" s="1017"/>
      <c r="DT123" s="1017"/>
      <c r="DU123" s="1018"/>
      <c r="DV123" s="1020"/>
      <c r="DW123" s="1021"/>
      <c r="DX123" s="1021"/>
      <c r="DY123" s="1021"/>
      <c r="DZ123" s="1022"/>
    </row>
    <row r="124" spans="1:130" s="248" customFormat="1" ht="26.25" customHeight="1" thickBot="1">
      <c r="A124" s="1117"/>
      <c r="B124" s="1004"/>
      <c r="C124" s="974" t="s">
        <v>462</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441</v>
      </c>
      <c r="AB124" s="1017"/>
      <c r="AC124" s="1017"/>
      <c r="AD124" s="1017"/>
      <c r="AE124" s="1018"/>
      <c r="AF124" s="1019" t="s">
        <v>441</v>
      </c>
      <c r="AG124" s="1017"/>
      <c r="AH124" s="1017"/>
      <c r="AI124" s="1017"/>
      <c r="AJ124" s="1018"/>
      <c r="AK124" s="1019" t="s">
        <v>238</v>
      </c>
      <c r="AL124" s="1017"/>
      <c r="AM124" s="1017"/>
      <c r="AN124" s="1017"/>
      <c r="AO124" s="1018"/>
      <c r="AP124" s="1020" t="s">
        <v>441</v>
      </c>
      <c r="AQ124" s="1021"/>
      <c r="AR124" s="1021"/>
      <c r="AS124" s="1021"/>
      <c r="AT124" s="1022"/>
      <c r="AU124" s="1119" t="s">
        <v>476</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v>13.5</v>
      </c>
      <c r="BR124" s="1086"/>
      <c r="BS124" s="1086"/>
      <c r="BT124" s="1086"/>
      <c r="BU124" s="1086"/>
      <c r="BV124" s="1086">
        <v>7.1</v>
      </c>
      <c r="BW124" s="1086"/>
      <c r="BX124" s="1086"/>
      <c r="BY124" s="1086"/>
      <c r="BZ124" s="1086"/>
      <c r="CA124" s="1086">
        <v>7</v>
      </c>
      <c r="CB124" s="1086"/>
      <c r="CC124" s="1086"/>
      <c r="CD124" s="1086"/>
      <c r="CE124" s="1086"/>
      <c r="CF124" s="1087"/>
      <c r="CG124" s="1088"/>
      <c r="CH124" s="1088"/>
      <c r="CI124" s="1088"/>
      <c r="CJ124" s="1089"/>
      <c r="CK124" s="1071"/>
      <c r="CL124" s="1071"/>
      <c r="CM124" s="1071"/>
      <c r="CN124" s="1071"/>
      <c r="CO124" s="1072"/>
      <c r="CP124" s="1078" t="s">
        <v>477</v>
      </c>
      <c r="CQ124" s="1079"/>
      <c r="CR124" s="1079"/>
      <c r="CS124" s="1079"/>
      <c r="CT124" s="1079"/>
      <c r="CU124" s="1079"/>
      <c r="CV124" s="1079"/>
      <c r="CW124" s="1079"/>
      <c r="CX124" s="1079"/>
      <c r="CY124" s="1079"/>
      <c r="CZ124" s="1079"/>
      <c r="DA124" s="1079"/>
      <c r="DB124" s="1079"/>
      <c r="DC124" s="1079"/>
      <c r="DD124" s="1079"/>
      <c r="DE124" s="1079"/>
      <c r="DF124" s="1080"/>
      <c r="DG124" s="1063" t="s">
        <v>438</v>
      </c>
      <c r="DH124" s="1042"/>
      <c r="DI124" s="1042"/>
      <c r="DJ124" s="1042"/>
      <c r="DK124" s="1043"/>
      <c r="DL124" s="1041" t="s">
        <v>438</v>
      </c>
      <c r="DM124" s="1042"/>
      <c r="DN124" s="1042"/>
      <c r="DO124" s="1042"/>
      <c r="DP124" s="1043"/>
      <c r="DQ124" s="1041" t="s">
        <v>438</v>
      </c>
      <c r="DR124" s="1042"/>
      <c r="DS124" s="1042"/>
      <c r="DT124" s="1042"/>
      <c r="DU124" s="1043"/>
      <c r="DV124" s="1044" t="s">
        <v>438</v>
      </c>
      <c r="DW124" s="1045"/>
      <c r="DX124" s="1045"/>
      <c r="DY124" s="1045"/>
      <c r="DZ124" s="1046"/>
    </row>
    <row r="125" spans="1:130" s="248" customFormat="1" ht="26.25" customHeight="1">
      <c r="A125" s="1117"/>
      <c r="B125" s="1004"/>
      <c r="C125" s="974" t="s">
        <v>464</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438</v>
      </c>
      <c r="AB125" s="1017"/>
      <c r="AC125" s="1017"/>
      <c r="AD125" s="1017"/>
      <c r="AE125" s="1018"/>
      <c r="AF125" s="1019" t="s">
        <v>438</v>
      </c>
      <c r="AG125" s="1017"/>
      <c r="AH125" s="1017"/>
      <c r="AI125" s="1017"/>
      <c r="AJ125" s="1018"/>
      <c r="AK125" s="1019" t="s">
        <v>438</v>
      </c>
      <c r="AL125" s="1017"/>
      <c r="AM125" s="1017"/>
      <c r="AN125" s="1017"/>
      <c r="AO125" s="1018"/>
      <c r="AP125" s="1020" t="s">
        <v>438</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478</v>
      </c>
      <c r="CL125" s="1066"/>
      <c r="CM125" s="1066"/>
      <c r="CN125" s="1066"/>
      <c r="CO125" s="1067"/>
      <c r="CP125" s="998" t="s">
        <v>479</v>
      </c>
      <c r="CQ125" s="947"/>
      <c r="CR125" s="947"/>
      <c r="CS125" s="947"/>
      <c r="CT125" s="947"/>
      <c r="CU125" s="947"/>
      <c r="CV125" s="947"/>
      <c r="CW125" s="947"/>
      <c r="CX125" s="947"/>
      <c r="CY125" s="947"/>
      <c r="CZ125" s="947"/>
      <c r="DA125" s="947"/>
      <c r="DB125" s="947"/>
      <c r="DC125" s="947"/>
      <c r="DD125" s="947"/>
      <c r="DE125" s="947"/>
      <c r="DF125" s="948"/>
      <c r="DG125" s="984" t="s">
        <v>438</v>
      </c>
      <c r="DH125" s="985"/>
      <c r="DI125" s="985"/>
      <c r="DJ125" s="985"/>
      <c r="DK125" s="985"/>
      <c r="DL125" s="985" t="s">
        <v>438</v>
      </c>
      <c r="DM125" s="985"/>
      <c r="DN125" s="985"/>
      <c r="DO125" s="985"/>
      <c r="DP125" s="985"/>
      <c r="DQ125" s="985" t="s">
        <v>441</v>
      </c>
      <c r="DR125" s="985"/>
      <c r="DS125" s="985"/>
      <c r="DT125" s="985"/>
      <c r="DU125" s="985"/>
      <c r="DV125" s="986" t="s">
        <v>438</v>
      </c>
      <c r="DW125" s="986"/>
      <c r="DX125" s="986"/>
      <c r="DY125" s="986"/>
      <c r="DZ125" s="987"/>
    </row>
    <row r="126" spans="1:130" s="248" customFormat="1" ht="26.25" customHeight="1" thickBot="1">
      <c r="A126" s="1117"/>
      <c r="B126" s="1004"/>
      <c r="C126" s="974" t="s">
        <v>466</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438</v>
      </c>
      <c r="AB126" s="1017"/>
      <c r="AC126" s="1017"/>
      <c r="AD126" s="1017"/>
      <c r="AE126" s="1018"/>
      <c r="AF126" s="1019" t="s">
        <v>438</v>
      </c>
      <c r="AG126" s="1017"/>
      <c r="AH126" s="1017"/>
      <c r="AI126" s="1017"/>
      <c r="AJ126" s="1018"/>
      <c r="AK126" s="1019" t="s">
        <v>438</v>
      </c>
      <c r="AL126" s="1017"/>
      <c r="AM126" s="1017"/>
      <c r="AN126" s="1017"/>
      <c r="AO126" s="1018"/>
      <c r="AP126" s="1020" t="s">
        <v>438</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480</v>
      </c>
      <c r="CQ126" s="1008"/>
      <c r="CR126" s="1008"/>
      <c r="CS126" s="1008"/>
      <c r="CT126" s="1008"/>
      <c r="CU126" s="1008"/>
      <c r="CV126" s="1008"/>
      <c r="CW126" s="1008"/>
      <c r="CX126" s="1008"/>
      <c r="CY126" s="1008"/>
      <c r="CZ126" s="1008"/>
      <c r="DA126" s="1008"/>
      <c r="DB126" s="1008"/>
      <c r="DC126" s="1008"/>
      <c r="DD126" s="1008"/>
      <c r="DE126" s="1008"/>
      <c r="DF126" s="1009"/>
      <c r="DG126" s="977">
        <v>47473</v>
      </c>
      <c r="DH126" s="978"/>
      <c r="DI126" s="978"/>
      <c r="DJ126" s="978"/>
      <c r="DK126" s="978"/>
      <c r="DL126" s="978">
        <v>35358</v>
      </c>
      <c r="DM126" s="978"/>
      <c r="DN126" s="978"/>
      <c r="DO126" s="978"/>
      <c r="DP126" s="978"/>
      <c r="DQ126" s="978">
        <v>23120</v>
      </c>
      <c r="DR126" s="978"/>
      <c r="DS126" s="978"/>
      <c r="DT126" s="978"/>
      <c r="DU126" s="978"/>
      <c r="DV126" s="979">
        <v>0.5</v>
      </c>
      <c r="DW126" s="979"/>
      <c r="DX126" s="979"/>
      <c r="DY126" s="979"/>
      <c r="DZ126" s="980"/>
    </row>
    <row r="127" spans="1:130" s="248" customFormat="1" ht="26.25" customHeight="1">
      <c r="A127" s="1118"/>
      <c r="B127" s="1006"/>
      <c r="C127" s="1060" t="s">
        <v>481</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438</v>
      </c>
      <c r="AB127" s="1017"/>
      <c r="AC127" s="1017"/>
      <c r="AD127" s="1017"/>
      <c r="AE127" s="1018"/>
      <c r="AF127" s="1019" t="s">
        <v>438</v>
      </c>
      <c r="AG127" s="1017"/>
      <c r="AH127" s="1017"/>
      <c r="AI127" s="1017"/>
      <c r="AJ127" s="1018"/>
      <c r="AK127" s="1019" t="s">
        <v>438</v>
      </c>
      <c r="AL127" s="1017"/>
      <c r="AM127" s="1017"/>
      <c r="AN127" s="1017"/>
      <c r="AO127" s="1018"/>
      <c r="AP127" s="1020" t="s">
        <v>438</v>
      </c>
      <c r="AQ127" s="1021"/>
      <c r="AR127" s="1021"/>
      <c r="AS127" s="1021"/>
      <c r="AT127" s="1022"/>
      <c r="AU127" s="284"/>
      <c r="AV127" s="284"/>
      <c r="AW127" s="284"/>
      <c r="AX127" s="1090" t="s">
        <v>482</v>
      </c>
      <c r="AY127" s="1091"/>
      <c r="AZ127" s="1091"/>
      <c r="BA127" s="1091"/>
      <c r="BB127" s="1091"/>
      <c r="BC127" s="1091"/>
      <c r="BD127" s="1091"/>
      <c r="BE127" s="1092"/>
      <c r="BF127" s="1093" t="s">
        <v>483</v>
      </c>
      <c r="BG127" s="1091"/>
      <c r="BH127" s="1091"/>
      <c r="BI127" s="1091"/>
      <c r="BJ127" s="1091"/>
      <c r="BK127" s="1091"/>
      <c r="BL127" s="1092"/>
      <c r="BM127" s="1093" t="s">
        <v>484</v>
      </c>
      <c r="BN127" s="1091"/>
      <c r="BO127" s="1091"/>
      <c r="BP127" s="1091"/>
      <c r="BQ127" s="1091"/>
      <c r="BR127" s="1091"/>
      <c r="BS127" s="1092"/>
      <c r="BT127" s="1093" t="s">
        <v>485</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486</v>
      </c>
      <c r="CQ127" s="1008"/>
      <c r="CR127" s="1008"/>
      <c r="CS127" s="1008"/>
      <c r="CT127" s="1008"/>
      <c r="CU127" s="1008"/>
      <c r="CV127" s="1008"/>
      <c r="CW127" s="1008"/>
      <c r="CX127" s="1008"/>
      <c r="CY127" s="1008"/>
      <c r="CZ127" s="1008"/>
      <c r="DA127" s="1008"/>
      <c r="DB127" s="1008"/>
      <c r="DC127" s="1008"/>
      <c r="DD127" s="1008"/>
      <c r="DE127" s="1008"/>
      <c r="DF127" s="1009"/>
      <c r="DG127" s="977" t="s">
        <v>438</v>
      </c>
      <c r="DH127" s="978"/>
      <c r="DI127" s="978"/>
      <c r="DJ127" s="978"/>
      <c r="DK127" s="978"/>
      <c r="DL127" s="978" t="s">
        <v>438</v>
      </c>
      <c r="DM127" s="978"/>
      <c r="DN127" s="978"/>
      <c r="DO127" s="978"/>
      <c r="DP127" s="978"/>
      <c r="DQ127" s="978" t="s">
        <v>438</v>
      </c>
      <c r="DR127" s="978"/>
      <c r="DS127" s="978"/>
      <c r="DT127" s="978"/>
      <c r="DU127" s="978"/>
      <c r="DV127" s="979" t="s">
        <v>438</v>
      </c>
      <c r="DW127" s="979"/>
      <c r="DX127" s="979"/>
      <c r="DY127" s="979"/>
      <c r="DZ127" s="980"/>
    </row>
    <row r="128" spans="1:130" s="248" customFormat="1" ht="26.25" customHeight="1" thickBot="1">
      <c r="A128" s="1101" t="s">
        <v>487</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488</v>
      </c>
      <c r="X128" s="1103"/>
      <c r="Y128" s="1103"/>
      <c r="Z128" s="1104"/>
      <c r="AA128" s="1105">
        <v>80388</v>
      </c>
      <c r="AB128" s="1106"/>
      <c r="AC128" s="1106"/>
      <c r="AD128" s="1106"/>
      <c r="AE128" s="1107"/>
      <c r="AF128" s="1108">
        <v>76429</v>
      </c>
      <c r="AG128" s="1106"/>
      <c r="AH128" s="1106"/>
      <c r="AI128" s="1106"/>
      <c r="AJ128" s="1107"/>
      <c r="AK128" s="1108">
        <v>84124</v>
      </c>
      <c r="AL128" s="1106"/>
      <c r="AM128" s="1106"/>
      <c r="AN128" s="1106"/>
      <c r="AO128" s="1107"/>
      <c r="AP128" s="1109"/>
      <c r="AQ128" s="1110"/>
      <c r="AR128" s="1110"/>
      <c r="AS128" s="1110"/>
      <c r="AT128" s="1111"/>
      <c r="AU128" s="284"/>
      <c r="AV128" s="284"/>
      <c r="AW128" s="284"/>
      <c r="AX128" s="946" t="s">
        <v>489</v>
      </c>
      <c r="AY128" s="947"/>
      <c r="AZ128" s="947"/>
      <c r="BA128" s="947"/>
      <c r="BB128" s="947"/>
      <c r="BC128" s="947"/>
      <c r="BD128" s="947"/>
      <c r="BE128" s="948"/>
      <c r="BF128" s="1112" t="s">
        <v>238</v>
      </c>
      <c r="BG128" s="1113"/>
      <c r="BH128" s="1113"/>
      <c r="BI128" s="1113"/>
      <c r="BJ128" s="1113"/>
      <c r="BK128" s="1113"/>
      <c r="BL128" s="1114"/>
      <c r="BM128" s="1112">
        <v>15</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490</v>
      </c>
      <c r="CQ128" s="1095"/>
      <c r="CR128" s="1095"/>
      <c r="CS128" s="1095"/>
      <c r="CT128" s="1095"/>
      <c r="CU128" s="1095"/>
      <c r="CV128" s="1095"/>
      <c r="CW128" s="1095"/>
      <c r="CX128" s="1095"/>
      <c r="CY128" s="1095"/>
      <c r="CZ128" s="1095"/>
      <c r="DA128" s="1095"/>
      <c r="DB128" s="1095"/>
      <c r="DC128" s="1095"/>
      <c r="DD128" s="1095"/>
      <c r="DE128" s="1095"/>
      <c r="DF128" s="1096"/>
      <c r="DG128" s="1097" t="s">
        <v>238</v>
      </c>
      <c r="DH128" s="1098"/>
      <c r="DI128" s="1098"/>
      <c r="DJ128" s="1098"/>
      <c r="DK128" s="1098"/>
      <c r="DL128" s="1098" t="s">
        <v>238</v>
      </c>
      <c r="DM128" s="1098"/>
      <c r="DN128" s="1098"/>
      <c r="DO128" s="1098"/>
      <c r="DP128" s="1098"/>
      <c r="DQ128" s="1098" t="s">
        <v>438</v>
      </c>
      <c r="DR128" s="1098"/>
      <c r="DS128" s="1098"/>
      <c r="DT128" s="1098"/>
      <c r="DU128" s="1098"/>
      <c r="DV128" s="1099" t="s">
        <v>238</v>
      </c>
      <c r="DW128" s="1099"/>
      <c r="DX128" s="1099"/>
      <c r="DY128" s="1099"/>
      <c r="DZ128" s="1100"/>
    </row>
    <row r="129" spans="1:131" s="248" customFormat="1" ht="26.25" customHeight="1">
      <c r="A129" s="988" t="s">
        <v>107</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491</v>
      </c>
      <c r="X129" s="1132"/>
      <c r="Y129" s="1132"/>
      <c r="Z129" s="1133"/>
      <c r="AA129" s="1016">
        <v>4817705</v>
      </c>
      <c r="AB129" s="1017"/>
      <c r="AC129" s="1017"/>
      <c r="AD129" s="1017"/>
      <c r="AE129" s="1018"/>
      <c r="AF129" s="1019">
        <v>4780948</v>
      </c>
      <c r="AG129" s="1017"/>
      <c r="AH129" s="1017"/>
      <c r="AI129" s="1017"/>
      <c r="AJ129" s="1018"/>
      <c r="AK129" s="1019">
        <v>4944323</v>
      </c>
      <c r="AL129" s="1017"/>
      <c r="AM129" s="1017"/>
      <c r="AN129" s="1017"/>
      <c r="AO129" s="1018"/>
      <c r="AP129" s="1134"/>
      <c r="AQ129" s="1135"/>
      <c r="AR129" s="1135"/>
      <c r="AS129" s="1135"/>
      <c r="AT129" s="1136"/>
      <c r="AU129" s="286"/>
      <c r="AV129" s="286"/>
      <c r="AW129" s="286"/>
      <c r="AX129" s="1125" t="s">
        <v>492</v>
      </c>
      <c r="AY129" s="1008"/>
      <c r="AZ129" s="1008"/>
      <c r="BA129" s="1008"/>
      <c r="BB129" s="1008"/>
      <c r="BC129" s="1008"/>
      <c r="BD129" s="1008"/>
      <c r="BE129" s="1009"/>
      <c r="BF129" s="1126" t="s">
        <v>438</v>
      </c>
      <c r="BG129" s="1127"/>
      <c r="BH129" s="1127"/>
      <c r="BI129" s="1127"/>
      <c r="BJ129" s="1127"/>
      <c r="BK129" s="1127"/>
      <c r="BL129" s="1128"/>
      <c r="BM129" s="1126">
        <v>20</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988" t="s">
        <v>493</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494</v>
      </c>
      <c r="X130" s="1132"/>
      <c r="Y130" s="1132"/>
      <c r="Z130" s="1133"/>
      <c r="AA130" s="1016">
        <v>677602</v>
      </c>
      <c r="AB130" s="1017"/>
      <c r="AC130" s="1017"/>
      <c r="AD130" s="1017"/>
      <c r="AE130" s="1018"/>
      <c r="AF130" s="1019">
        <v>679589</v>
      </c>
      <c r="AG130" s="1017"/>
      <c r="AH130" s="1017"/>
      <c r="AI130" s="1017"/>
      <c r="AJ130" s="1018"/>
      <c r="AK130" s="1019">
        <v>677016</v>
      </c>
      <c r="AL130" s="1017"/>
      <c r="AM130" s="1017"/>
      <c r="AN130" s="1017"/>
      <c r="AO130" s="1018"/>
      <c r="AP130" s="1134"/>
      <c r="AQ130" s="1135"/>
      <c r="AR130" s="1135"/>
      <c r="AS130" s="1135"/>
      <c r="AT130" s="1136"/>
      <c r="AU130" s="286"/>
      <c r="AV130" s="286"/>
      <c r="AW130" s="286"/>
      <c r="AX130" s="1125" t="s">
        <v>495</v>
      </c>
      <c r="AY130" s="1008"/>
      <c r="AZ130" s="1008"/>
      <c r="BA130" s="1008"/>
      <c r="BB130" s="1008"/>
      <c r="BC130" s="1008"/>
      <c r="BD130" s="1008"/>
      <c r="BE130" s="1009"/>
      <c r="BF130" s="1162">
        <v>9.1999999999999993</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496</v>
      </c>
      <c r="X131" s="1170"/>
      <c r="Y131" s="1170"/>
      <c r="Z131" s="1171"/>
      <c r="AA131" s="1063">
        <v>4140103</v>
      </c>
      <c r="AB131" s="1042"/>
      <c r="AC131" s="1042"/>
      <c r="AD131" s="1042"/>
      <c r="AE131" s="1043"/>
      <c r="AF131" s="1041">
        <v>4101359</v>
      </c>
      <c r="AG131" s="1042"/>
      <c r="AH131" s="1042"/>
      <c r="AI131" s="1042"/>
      <c r="AJ131" s="1043"/>
      <c r="AK131" s="1041">
        <v>4267307</v>
      </c>
      <c r="AL131" s="1042"/>
      <c r="AM131" s="1042"/>
      <c r="AN131" s="1042"/>
      <c r="AO131" s="1043"/>
      <c r="AP131" s="1172"/>
      <c r="AQ131" s="1173"/>
      <c r="AR131" s="1173"/>
      <c r="AS131" s="1173"/>
      <c r="AT131" s="1174"/>
      <c r="AU131" s="286"/>
      <c r="AV131" s="286"/>
      <c r="AW131" s="286"/>
      <c r="AX131" s="1144" t="s">
        <v>497</v>
      </c>
      <c r="AY131" s="1095"/>
      <c r="AZ131" s="1095"/>
      <c r="BA131" s="1095"/>
      <c r="BB131" s="1095"/>
      <c r="BC131" s="1095"/>
      <c r="BD131" s="1095"/>
      <c r="BE131" s="1096"/>
      <c r="BF131" s="1145">
        <v>7</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51" t="s">
        <v>498</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499</v>
      </c>
      <c r="W132" s="1155"/>
      <c r="X132" s="1155"/>
      <c r="Y132" s="1155"/>
      <c r="Z132" s="1156"/>
      <c r="AA132" s="1157">
        <v>10.299188210000001</v>
      </c>
      <c r="AB132" s="1158"/>
      <c r="AC132" s="1158"/>
      <c r="AD132" s="1158"/>
      <c r="AE132" s="1159"/>
      <c r="AF132" s="1160">
        <v>9.3543384029999999</v>
      </c>
      <c r="AG132" s="1158"/>
      <c r="AH132" s="1158"/>
      <c r="AI132" s="1158"/>
      <c r="AJ132" s="1159"/>
      <c r="AK132" s="1160">
        <v>8.0721635450000004</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500</v>
      </c>
      <c r="W133" s="1138"/>
      <c r="X133" s="1138"/>
      <c r="Y133" s="1138"/>
      <c r="Z133" s="1139"/>
      <c r="AA133" s="1140">
        <v>9</v>
      </c>
      <c r="AB133" s="1141"/>
      <c r="AC133" s="1141"/>
      <c r="AD133" s="1141"/>
      <c r="AE133" s="1142"/>
      <c r="AF133" s="1140">
        <v>9.4</v>
      </c>
      <c r="AG133" s="1141"/>
      <c r="AH133" s="1141"/>
      <c r="AI133" s="1141"/>
      <c r="AJ133" s="1142"/>
      <c r="AK133" s="1140">
        <v>9.1999999999999993</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yjtT8k+L7/TXMm76qxOSwL/PbeVvBAmlIeMd+iQE+YIKso9JkEBEhlkV7zwYjfPmxZY7YX/l590wByW1MuDrXA==" saltValue="Vfdm7EyyvolqzuoVSnwfE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 right="0" top="0.39370078740157483" bottom="0.39370078740157483" header="0.19685039370078741" footer="0.19685039370078741"/>
  <pageSetup paperSize="9" scale="25"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501</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ooogXRIOKRiJuq/jzfE1JExrAyNxda5TQ9fBjFiGv9SB7cbOBft1YvRMNmkct6GRNF1kbpsW9fdGJ55v6wVAgg==" saltValue="aKA5/ND40XNlwwKg8SGgFg=="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TDrPyQrR/Tkn1tZMQf88F/YZWMOBLKOojfVCn65RDokEw/eVAFnpdv0QCrUZ9nGyEQfOZIxw/C/VvZVG/R3i5g==" saltValue="7ZjFoiv18ts2aX7GQa1nkg==" spinCount="100000"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503</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504</v>
      </c>
      <c r="AP7" s="305"/>
      <c r="AQ7" s="306" t="s">
        <v>505</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506</v>
      </c>
      <c r="AQ8" s="312" t="s">
        <v>507</v>
      </c>
      <c r="AR8" s="313" t="s">
        <v>508</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509</v>
      </c>
      <c r="AL9" s="1178"/>
      <c r="AM9" s="1178"/>
      <c r="AN9" s="1179"/>
      <c r="AO9" s="314">
        <v>1628681</v>
      </c>
      <c r="AP9" s="314">
        <v>95117</v>
      </c>
      <c r="AQ9" s="315">
        <v>90403</v>
      </c>
      <c r="AR9" s="316">
        <v>5.2</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510</v>
      </c>
      <c r="AL10" s="1178"/>
      <c r="AM10" s="1178"/>
      <c r="AN10" s="1179"/>
      <c r="AO10" s="317">
        <v>482473</v>
      </c>
      <c r="AP10" s="317">
        <v>28177</v>
      </c>
      <c r="AQ10" s="318">
        <v>12167</v>
      </c>
      <c r="AR10" s="319">
        <v>131.6</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511</v>
      </c>
      <c r="AL11" s="1178"/>
      <c r="AM11" s="1178"/>
      <c r="AN11" s="1179"/>
      <c r="AO11" s="317" t="s">
        <v>512</v>
      </c>
      <c r="AP11" s="317" t="s">
        <v>512</v>
      </c>
      <c r="AQ11" s="318">
        <v>380</v>
      </c>
      <c r="AR11" s="319" t="s">
        <v>512</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513</v>
      </c>
      <c r="AL12" s="1178"/>
      <c r="AM12" s="1178"/>
      <c r="AN12" s="1179"/>
      <c r="AO12" s="317" t="s">
        <v>512</v>
      </c>
      <c r="AP12" s="317" t="s">
        <v>512</v>
      </c>
      <c r="AQ12" s="318">
        <v>15</v>
      </c>
      <c r="AR12" s="319" t="s">
        <v>512</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514</v>
      </c>
      <c r="AL13" s="1178"/>
      <c r="AM13" s="1178"/>
      <c r="AN13" s="1179"/>
      <c r="AO13" s="317">
        <v>53351</v>
      </c>
      <c r="AP13" s="317">
        <v>3116</v>
      </c>
      <c r="AQ13" s="318">
        <v>3760</v>
      </c>
      <c r="AR13" s="319">
        <v>-17.100000000000001</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515</v>
      </c>
      <c r="AL14" s="1178"/>
      <c r="AM14" s="1178"/>
      <c r="AN14" s="1179"/>
      <c r="AO14" s="317">
        <v>5663</v>
      </c>
      <c r="AP14" s="317">
        <v>331</v>
      </c>
      <c r="AQ14" s="318">
        <v>1994</v>
      </c>
      <c r="AR14" s="319">
        <v>-83.4</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516</v>
      </c>
      <c r="AL15" s="1184"/>
      <c r="AM15" s="1184"/>
      <c r="AN15" s="1185"/>
      <c r="AO15" s="317">
        <v>-204514</v>
      </c>
      <c r="AP15" s="317">
        <v>-11944</v>
      </c>
      <c r="AQ15" s="318">
        <v>-7282</v>
      </c>
      <c r="AR15" s="319">
        <v>64</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188</v>
      </c>
      <c r="AL16" s="1184"/>
      <c r="AM16" s="1184"/>
      <c r="AN16" s="1185"/>
      <c r="AO16" s="317">
        <v>1965654</v>
      </c>
      <c r="AP16" s="317">
        <v>114796</v>
      </c>
      <c r="AQ16" s="318">
        <v>101438</v>
      </c>
      <c r="AR16" s="319">
        <v>13.2</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517</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518</v>
      </c>
      <c r="AP20" s="326" t="s">
        <v>519</v>
      </c>
      <c r="AQ20" s="327" t="s">
        <v>520</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521</v>
      </c>
      <c r="AL21" s="1187"/>
      <c r="AM21" s="1187"/>
      <c r="AN21" s="1188"/>
      <c r="AO21" s="330">
        <v>9.2899999999999991</v>
      </c>
      <c r="AP21" s="331">
        <v>9.1999999999999993</v>
      </c>
      <c r="AQ21" s="332">
        <v>0.09</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522</v>
      </c>
      <c r="AL22" s="1187"/>
      <c r="AM22" s="1187"/>
      <c r="AN22" s="1188"/>
      <c r="AO22" s="335">
        <v>96</v>
      </c>
      <c r="AP22" s="336">
        <v>97</v>
      </c>
      <c r="AQ22" s="337">
        <v>-1</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525</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504</v>
      </c>
      <c r="AP30" s="305"/>
      <c r="AQ30" s="306" t="s">
        <v>505</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506</v>
      </c>
      <c r="AQ31" s="312" t="s">
        <v>507</v>
      </c>
      <c r="AR31" s="313" t="s">
        <v>508</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526</v>
      </c>
      <c r="AL32" s="1181"/>
      <c r="AM32" s="1181"/>
      <c r="AN32" s="1182"/>
      <c r="AO32" s="345">
        <v>640525</v>
      </c>
      <c r="AP32" s="345">
        <v>37407</v>
      </c>
      <c r="AQ32" s="346">
        <v>48014</v>
      </c>
      <c r="AR32" s="347">
        <v>-22.1</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527</v>
      </c>
      <c r="AL33" s="1181"/>
      <c r="AM33" s="1181"/>
      <c r="AN33" s="1182"/>
      <c r="AO33" s="345" t="s">
        <v>512</v>
      </c>
      <c r="AP33" s="345" t="s">
        <v>512</v>
      </c>
      <c r="AQ33" s="346" t="s">
        <v>512</v>
      </c>
      <c r="AR33" s="347" t="s">
        <v>512</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528</v>
      </c>
      <c r="AL34" s="1181"/>
      <c r="AM34" s="1181"/>
      <c r="AN34" s="1182"/>
      <c r="AO34" s="345" t="s">
        <v>512</v>
      </c>
      <c r="AP34" s="345" t="s">
        <v>512</v>
      </c>
      <c r="AQ34" s="346" t="s">
        <v>512</v>
      </c>
      <c r="AR34" s="347" t="s">
        <v>512</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529</v>
      </c>
      <c r="AL35" s="1181"/>
      <c r="AM35" s="1181"/>
      <c r="AN35" s="1182"/>
      <c r="AO35" s="345">
        <v>215512</v>
      </c>
      <c r="AP35" s="345">
        <v>12586</v>
      </c>
      <c r="AQ35" s="346">
        <v>14725</v>
      </c>
      <c r="AR35" s="347">
        <v>-14.5</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530</v>
      </c>
      <c r="AL36" s="1181"/>
      <c r="AM36" s="1181"/>
      <c r="AN36" s="1182"/>
      <c r="AO36" s="345">
        <v>249567</v>
      </c>
      <c r="AP36" s="345">
        <v>14575</v>
      </c>
      <c r="AQ36" s="346">
        <v>3255</v>
      </c>
      <c r="AR36" s="347">
        <v>347.8</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531</v>
      </c>
      <c r="AL37" s="1181"/>
      <c r="AM37" s="1181"/>
      <c r="AN37" s="1182"/>
      <c r="AO37" s="345" t="s">
        <v>512</v>
      </c>
      <c r="AP37" s="345" t="s">
        <v>512</v>
      </c>
      <c r="AQ37" s="346">
        <v>482</v>
      </c>
      <c r="AR37" s="347" t="s">
        <v>512</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532</v>
      </c>
      <c r="AL38" s="1190"/>
      <c r="AM38" s="1190"/>
      <c r="AN38" s="1191"/>
      <c r="AO38" s="348" t="s">
        <v>512</v>
      </c>
      <c r="AP38" s="348" t="s">
        <v>512</v>
      </c>
      <c r="AQ38" s="349">
        <v>3</v>
      </c>
      <c r="AR38" s="337" t="s">
        <v>512</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533</v>
      </c>
      <c r="AL39" s="1190"/>
      <c r="AM39" s="1190"/>
      <c r="AN39" s="1191"/>
      <c r="AO39" s="345">
        <v>-84124</v>
      </c>
      <c r="AP39" s="345">
        <v>-4913</v>
      </c>
      <c r="AQ39" s="346">
        <v>-3561</v>
      </c>
      <c r="AR39" s="347">
        <v>38</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534</v>
      </c>
      <c r="AL40" s="1181"/>
      <c r="AM40" s="1181"/>
      <c r="AN40" s="1182"/>
      <c r="AO40" s="345">
        <v>-677016</v>
      </c>
      <c r="AP40" s="345">
        <v>-39538</v>
      </c>
      <c r="AQ40" s="346">
        <v>-44235</v>
      </c>
      <c r="AR40" s="347">
        <v>-10.6</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299</v>
      </c>
      <c r="AL41" s="1193"/>
      <c r="AM41" s="1193"/>
      <c r="AN41" s="1194"/>
      <c r="AO41" s="345">
        <v>344464</v>
      </c>
      <c r="AP41" s="345">
        <v>20117</v>
      </c>
      <c r="AQ41" s="346">
        <v>18685</v>
      </c>
      <c r="AR41" s="347">
        <v>7.7</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535</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537</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504</v>
      </c>
      <c r="AN49" s="1197" t="s">
        <v>538</v>
      </c>
      <c r="AO49" s="1198"/>
      <c r="AP49" s="1198"/>
      <c r="AQ49" s="1198"/>
      <c r="AR49" s="1199"/>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539</v>
      </c>
      <c r="AO50" s="362" t="s">
        <v>540</v>
      </c>
      <c r="AP50" s="363" t="s">
        <v>541</v>
      </c>
      <c r="AQ50" s="364" t="s">
        <v>542</v>
      </c>
      <c r="AR50" s="365" t="s">
        <v>543</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544</v>
      </c>
      <c r="AL51" s="358"/>
      <c r="AM51" s="366">
        <v>429300</v>
      </c>
      <c r="AN51" s="367">
        <v>23507</v>
      </c>
      <c r="AO51" s="368">
        <v>-30.4</v>
      </c>
      <c r="AP51" s="369">
        <v>67293</v>
      </c>
      <c r="AQ51" s="370">
        <v>-3.1</v>
      </c>
      <c r="AR51" s="371">
        <v>-27.3</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545</v>
      </c>
      <c r="AM52" s="374">
        <v>350798</v>
      </c>
      <c r="AN52" s="375">
        <v>19208</v>
      </c>
      <c r="AO52" s="376">
        <v>42.7</v>
      </c>
      <c r="AP52" s="377">
        <v>35076</v>
      </c>
      <c r="AQ52" s="378">
        <v>-8.1999999999999993</v>
      </c>
      <c r="AR52" s="379">
        <v>50.9</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546</v>
      </c>
      <c r="AL53" s="358"/>
      <c r="AM53" s="366">
        <v>306331</v>
      </c>
      <c r="AN53" s="367">
        <v>16990</v>
      </c>
      <c r="AO53" s="368">
        <v>-27.7</v>
      </c>
      <c r="AP53" s="369">
        <v>67343</v>
      </c>
      <c r="AQ53" s="370">
        <v>0.1</v>
      </c>
      <c r="AR53" s="371">
        <v>-27.8</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545</v>
      </c>
      <c r="AM54" s="374">
        <v>194029</v>
      </c>
      <c r="AN54" s="375">
        <v>10761</v>
      </c>
      <c r="AO54" s="376">
        <v>-44</v>
      </c>
      <c r="AP54" s="377">
        <v>32865</v>
      </c>
      <c r="AQ54" s="378">
        <v>-6.3</v>
      </c>
      <c r="AR54" s="379">
        <v>-37.700000000000003</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547</v>
      </c>
      <c r="AL55" s="358"/>
      <c r="AM55" s="366">
        <v>372186</v>
      </c>
      <c r="AN55" s="367">
        <v>21004</v>
      </c>
      <c r="AO55" s="368">
        <v>23.6</v>
      </c>
      <c r="AP55" s="369">
        <v>73475</v>
      </c>
      <c r="AQ55" s="370">
        <v>9.1</v>
      </c>
      <c r="AR55" s="371">
        <v>14.5</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545</v>
      </c>
      <c r="AM56" s="374">
        <v>227167</v>
      </c>
      <c r="AN56" s="375">
        <v>12820</v>
      </c>
      <c r="AO56" s="376">
        <v>19.100000000000001</v>
      </c>
      <c r="AP56" s="377">
        <v>43072</v>
      </c>
      <c r="AQ56" s="378">
        <v>31.1</v>
      </c>
      <c r="AR56" s="379">
        <v>-12</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548</v>
      </c>
      <c r="AL57" s="358"/>
      <c r="AM57" s="366">
        <v>458083</v>
      </c>
      <c r="AN57" s="367">
        <v>26242</v>
      </c>
      <c r="AO57" s="368">
        <v>24.9</v>
      </c>
      <c r="AP57" s="369">
        <v>87464</v>
      </c>
      <c r="AQ57" s="370">
        <v>19</v>
      </c>
      <c r="AR57" s="371">
        <v>5.9</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545</v>
      </c>
      <c r="AM58" s="374">
        <v>289297</v>
      </c>
      <c r="AN58" s="375">
        <v>16573</v>
      </c>
      <c r="AO58" s="376">
        <v>29.3</v>
      </c>
      <c r="AP58" s="377">
        <v>47479</v>
      </c>
      <c r="AQ58" s="378">
        <v>10.199999999999999</v>
      </c>
      <c r="AR58" s="379">
        <v>19.100000000000001</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549</v>
      </c>
      <c r="AL59" s="358"/>
      <c r="AM59" s="366">
        <v>481223</v>
      </c>
      <c r="AN59" s="367">
        <v>28104</v>
      </c>
      <c r="AO59" s="368">
        <v>7.1</v>
      </c>
      <c r="AP59" s="369">
        <v>96248</v>
      </c>
      <c r="AQ59" s="370">
        <v>10</v>
      </c>
      <c r="AR59" s="371">
        <v>-2.9</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545</v>
      </c>
      <c r="AM60" s="374">
        <v>234191</v>
      </c>
      <c r="AN60" s="375">
        <v>13677</v>
      </c>
      <c r="AO60" s="376">
        <v>-17.5</v>
      </c>
      <c r="AP60" s="377">
        <v>55768</v>
      </c>
      <c r="AQ60" s="378">
        <v>17.5</v>
      </c>
      <c r="AR60" s="379">
        <v>-35</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550</v>
      </c>
      <c r="AL61" s="380"/>
      <c r="AM61" s="381">
        <v>409425</v>
      </c>
      <c r="AN61" s="382">
        <v>23169</v>
      </c>
      <c r="AO61" s="383">
        <v>-0.5</v>
      </c>
      <c r="AP61" s="384">
        <v>78365</v>
      </c>
      <c r="AQ61" s="385">
        <v>7</v>
      </c>
      <c r="AR61" s="371">
        <v>-7.5</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545</v>
      </c>
      <c r="AM62" s="374">
        <v>259096</v>
      </c>
      <c r="AN62" s="375">
        <v>14608</v>
      </c>
      <c r="AO62" s="376">
        <v>5.9</v>
      </c>
      <c r="AP62" s="377">
        <v>42852</v>
      </c>
      <c r="AQ62" s="378">
        <v>8.9</v>
      </c>
      <c r="AR62" s="379">
        <v>-3</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MY9WjxjkaU0WNccLZTXRPqaAJqrI4xyzyA0EZBFm3EzfjTFVXrlLcMAGBqiJGZz+mJstaAcSFTssPYRytunXEQ==" saltValue="xH37ByXsgOXH2e1QaK6M3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552</v>
      </c>
    </row>
    <row r="121" spans="125:125" ht="13.5" hidden="1" customHeight="1">
      <c r="DU121" s="292"/>
    </row>
  </sheetData>
  <sheetProtection algorithmName="SHA-512" hashValue="wYAlq4BOmhDRsvyfRMQf6crRzXh04nuRiZPzidzHMPy/JDUr8rPGS5XwbyUL48tewjgUMXhynoCuYOKc4fjSiw==" saltValue="pK11BaJzUXPhPFLWr8O8dQ=="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553</v>
      </c>
    </row>
  </sheetData>
  <sheetProtection algorithmName="SHA-512" hashValue="HqXFcmh+n1use0bcMrkDDMn7c5y2FokB/vgStMgTI2skAmouglqA/83atnsUejw2BW/6NOpqTCTZoICvPdsVPQ==" saltValue="UW0g9TGXa9Sm8yl1Mcny+w=="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554</v>
      </c>
      <c r="G46" s="8" t="s">
        <v>555</v>
      </c>
      <c r="H46" s="8" t="s">
        <v>556</v>
      </c>
      <c r="I46" s="8" t="s">
        <v>557</v>
      </c>
      <c r="J46" s="9" t="s">
        <v>558</v>
      </c>
    </row>
    <row r="47" spans="2:10" ht="57.75" customHeight="1">
      <c r="B47" s="10"/>
      <c r="C47" s="1200" t="s">
        <v>3</v>
      </c>
      <c r="D47" s="1200"/>
      <c r="E47" s="1201"/>
      <c r="F47" s="11">
        <v>41.26</v>
      </c>
      <c r="G47" s="12">
        <v>35.57</v>
      </c>
      <c r="H47" s="12">
        <v>30.02</v>
      </c>
      <c r="I47" s="12">
        <v>23.23</v>
      </c>
      <c r="J47" s="13">
        <v>28.66</v>
      </c>
    </row>
    <row r="48" spans="2:10" ht="57.75" customHeight="1">
      <c r="B48" s="14"/>
      <c r="C48" s="1202" t="s">
        <v>4</v>
      </c>
      <c r="D48" s="1202"/>
      <c r="E48" s="1203"/>
      <c r="F48" s="15">
        <v>1.28</v>
      </c>
      <c r="G48" s="16">
        <v>1.05</v>
      </c>
      <c r="H48" s="16">
        <v>1.08</v>
      </c>
      <c r="I48" s="16">
        <v>1.1399999999999999</v>
      </c>
      <c r="J48" s="17">
        <v>1.25</v>
      </c>
    </row>
    <row r="49" spans="2:10" ht="57.75" customHeight="1" thickBot="1">
      <c r="B49" s="18"/>
      <c r="C49" s="1204" t="s">
        <v>5</v>
      </c>
      <c r="D49" s="1204"/>
      <c r="E49" s="1205"/>
      <c r="F49" s="19" t="s">
        <v>559</v>
      </c>
      <c r="G49" s="20" t="s">
        <v>560</v>
      </c>
      <c r="H49" s="20" t="s">
        <v>561</v>
      </c>
      <c r="I49" s="20" t="s">
        <v>562</v>
      </c>
      <c r="J49" s="21">
        <v>5.74</v>
      </c>
    </row>
    <row r="50" spans="2:10" ht="13.5" customHeight="1"/>
  </sheetData>
  <sheetProtection algorithmName="SHA-512" hashValue="dHX/9+E60jxKP2+ra2Y+vQ+DoLiJjw9q5lyh0V1vinPVeTHMAT4GZ35MEajZ/Bn31qZaSPKyw+VvHpH8NeL58Q==" saltValue="5YDuXQwZ03HYAGxnLzOal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2022-03-02T05:10:00Z</cp:lastPrinted>
  <dcterms:created xsi:type="dcterms:W3CDTF">2022-02-02T06:09:59Z</dcterms:created>
  <dcterms:modified xsi:type="dcterms:W3CDTF">2022-03-10T01:07:06Z</dcterms:modified>
  <cp:category/>
</cp:coreProperties>
</file>