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B2545529-FCC6-42A8-BF0C-D08D92A667D4}" xr6:coauthVersionLast="47" xr6:coauthVersionMax="47" xr10:uidLastSave="{00000000-0000-0000-0000-000000000000}"/>
  <bookViews>
    <workbookView xWindow="5850" yWindow="72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AA23" i="12" l="1"/>
  <c r="AA10" i="12"/>
  <c r="AA28" i="12" l="1"/>
  <c r="AA29" i="12"/>
  <c r="AA30" i="12"/>
  <c r="AA31" i="12"/>
  <c r="AA32" i="12"/>
  <c r="AA33" i="12"/>
  <c r="AA34" i="12"/>
  <c r="AA35" i="12"/>
  <c r="AA7" i="12"/>
  <c r="AA8" i="12"/>
  <c r="AA9" i="12"/>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O36" i="10"/>
  <c r="BE36" i="10"/>
  <c r="CO35" i="10"/>
  <c r="BE35" i="10"/>
  <c r="BE34"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AM35" i="10" l="1"/>
  <c r="AM36" i="10" s="1"/>
  <c r="AM37" i="10" s="1"/>
  <c r="AM38" i="10" s="1"/>
  <c r="BW34" i="10" s="1"/>
  <c r="BW35" i="10" l="1"/>
  <c r="BW36" i="10" s="1"/>
  <c r="BW37" i="10" s="1"/>
  <c r="BW38" i="10" s="1"/>
  <c r="BW39" i="10" s="1"/>
  <c r="BW40" i="10" s="1"/>
  <c r="BW41" i="10" s="1"/>
  <c r="CO34" i="10"/>
</calcChain>
</file>

<file path=xl/sharedStrings.xml><?xml version="1.0" encoding="utf-8"?>
<sst xmlns="http://schemas.openxmlformats.org/spreadsheetml/2006/main" count="1101" uniqueCount="618">
  <si>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</si>
  <si>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</si>
  <si>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</si>
  <si>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</si>
  <si>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</si>
  <si>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</si>
  <si>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</si>
  <si>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</si>
  <si>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</si>
  <si>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</si>
  <si>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</si>
  <si>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</si>
  <si>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</si>
  <si>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</si>
  <si>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</si>
  <si>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</si>
  <si>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</si>
  <si>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</si>
  <si>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</si>
  <si>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</si>
  <si>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</si>
  <si>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</si>
  <si>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</si>
  <si>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</si>
  <si>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</si>
  <si>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</si>
  <si>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</si>
  <si>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</si>
  <si>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</si>
  <si>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</si>
  <si>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</si>
  <si>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</si>
  <si>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</si>
  <si>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</si>
  <si>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</si>
  <si>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</si>
  <si>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</si>
  <si>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</si>
  <si>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</si>
  <si>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</si>
  <si>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</si>
  <si>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</si>
  <si>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</si>
  <si>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</si>
  <si>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</si>
  <si>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</si>
  <si>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</si>
  <si>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</si>
  <si>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</si>
  <si>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</si>
  <si>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</si>
  <si>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</si>
  <si>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</si>
  <si>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</si>
  <si>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</si>
  <si>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</si>
  <si>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</si>
  <si>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</si>
  <si>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</si>
  <si>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</si>
  <si>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</si>
  <si>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</si>
  <si>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</si>
  <si>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</si>
  <si>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</si>
  <si>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</si>
  <si>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</si>
  <si>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</si>
  <si>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</si>
  <si>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</si>
  <si>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</si>
  <si>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</si>
  <si>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</si>
  <si>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</si>
  <si>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</si>
  <si>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</si>
  <si>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</si>
  <si>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</si>
  <si>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</si>
  <si>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</si>
  <si>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</si>
  <si>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</si>
  <si>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</si>
  <si>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</si>
  <si>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</si>
  <si>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</si>
  <si>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</si>
  <si>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</si>
  <si>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</si>
  <si>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</si>
  <si>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</si>
  <si>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</si>
  <si>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</si>
  <si>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</si>
  <si>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</si>
  <si>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</si>
  <si>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</si>
  <si>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</si>
  <si>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</si>
  <si>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</si>
  <si>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</si>
  <si>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</si>
  <si>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</si>
  <si>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</si>
  <si>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</si>
  <si>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</si>
  <si>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</si>
  <si>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</si>
  <si>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</si>
  <si>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</si>
  <si>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</si>
  <si>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</si>
  <si>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</si>
  <si>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</si>
  <si>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</si>
  <si>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</si>
  <si>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</si>
  <si>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</si>
  <si>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</si>
  <si>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</si>
  <si>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</si>
  <si>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</si>
  <si>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</si>
  <si>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</si>
  <si>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</si>
  <si>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</si>
  <si>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</si>
  <si>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</si>
  <si>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</si>
  <si>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</si>
  <si>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</si>
  <si>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</si>
  <si>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</si>
  <si>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</si>
  <si>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</si>
  <si>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</si>
  <si>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</si>
  <si>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</si>
  <si>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</si>
  <si>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</si>
  <si>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</si>
  <si>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</si>
  <si>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</si>
  <si>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</si>
  <si>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</si>
  <si>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</si>
  <si>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</si>
  <si>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</si>
  <si>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</si>
  <si>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</si>
  <si>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</si>
  <si>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</si>
  <si>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</si>
  <si>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</si>
  <si>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</si>
  <si>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</si>
  <si>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</si>
  <si>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</si>
  <si>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</si>
  <si>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</si>
  <si>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</si>
  <si>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</si>
  <si>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</si>
  <si>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</si>
  <si>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</si>
  <si>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</si>
  <si>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</si>
  <si>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</si>
  <si>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</si>
  <si>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</si>
  <si>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</si>
  <si>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</si>
  <si>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</si>
  <si>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</si>
  <si>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</si>
  <si>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</si>
  <si>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</si>
  <si>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</si>
  <si>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</si>
  <si>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</si>
  <si>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</si>
  <si>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</si>
  <si>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</si>
  <si>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</si>
  <si>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</si>
  <si>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</si>
  <si>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</si>
  <si>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</si>
  <si>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</si>
  <si>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</si>
  <si>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</si>
  <si>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</si>
  <si>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</si>
  <si>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</si>
  <si>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</si>
  <si>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</si>
  <si>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</si>
  <si>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</si>
  <si>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</si>
  <si>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</si>
  <si>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</si>
  <si>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</si>
  <si>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</si>
  <si>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</si>
  <si>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</si>
  <si>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</si>
  <si>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</si>
  <si>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</si>
  <si>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</si>
  <si>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</si>
  <si>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</si>
  <si>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</si>
  <si>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</si>
  <si>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</si>
  <si>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</si>
  <si>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奈良県宇陀市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</si>
  <si>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</si>
  <si>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</si>
  <si>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</si>
  <si>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</si>
  <si>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</si>
  <si>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</si>
  <si>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</si>
  <si>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</si>
  <si>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</si>
  <si>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</si>
  <si>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</si>
  <si>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</si>
  <si>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</si>
  <si>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</si>
  <si>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</si>
  <si>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</si>
  <si>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</si>
  <si>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</si>
  <si>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</si>
  <si>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</si>
  <si>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</si>
  <si>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</si>
  <si>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</si>
  <si>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</si>
  <si>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</si>
  <si>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</si>
  <si>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</si>
  <si>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</si>
  <si>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</si>
  <si>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</si>
  <si>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</si>
  <si>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</si>
  <si>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</si>
  <si>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</si>
  <si>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</si>
  <si>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</si>
  <si>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</si>
  <si>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</si>
  <si>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</si>
  <si>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</si>
  <si>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</si>
  <si>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</si>
  <si>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</si>
  <si>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</si>
  <si>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</si>
  <si>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</si>
  <si>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</si>
  <si>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</si>
  <si>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</si>
  <si>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</si>
  <si>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</si>
  <si>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</si>
  <si>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</si>
  <si>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</si>
  <si>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</si>
  <si>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</si>
  <si>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</si>
  <si>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</si>
  <si>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</si>
  <si>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</si>
  <si>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</si>
  <si>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</si>
  <si>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</si>
  <si>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</si>
  <si>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</si>
  <si>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</si>
  <si>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</si>
  <si>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</si>
  <si>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</si>
  <si>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</si>
  <si>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</si>
  <si>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</si>
  <si>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</si>
  <si>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</si>
  <si>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</si>
  <si>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</si>
  <si>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</si>
  <si>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</si>
  <si>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</si>
  <si>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</si>
  <si>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</si>
  <si>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</si>
  <si>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</si>
  <si>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</si>
  <si>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</si>
  <si>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</si>
  <si>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</si>
  <si>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</si>
  <si>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</si>
  <si>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</si>
  <si>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</si>
  <si>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</si>
  <si>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</si>
  <si>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</si>
  <si>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</si>
  <si>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</si>
  <si>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</si>
  <si>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</si>
  <si>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</si>
  <si>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</si>
  <si>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</si>
  <si>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</si>
  <si>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</si>
  <si>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</si>
  <si>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</si>
  <si>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</si>
  <si>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</si>
  <si>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</si>
  <si>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</si>
  <si>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</si>
  <si>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</si>
  <si>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</si>
  <si>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</si>
  <si>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</si>
  <si>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</si>
  <si>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</si>
  <si>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</si>
  <si>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</si>
  <si>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</si>
  <si>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</si>
  <si>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</si>
  <si>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</si>
  <si>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</si>
  <si>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</si>
  <si>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</si>
  <si>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</si>
  <si>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</si>
  <si>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</si>
  <si>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</si>
  <si>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</si>
  <si>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</si>
  <si>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</si>
  <si>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</si>
  <si>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</si>
  <si>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</si>
  <si>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</si>
  <si>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</si>
  <si>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</si>
  <si>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</si>
  <si>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</si>
  <si>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</si>
  <si>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</si>
  <si>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</si>
  <si>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</si>
  <si>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</si>
  <si>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</si>
  <si>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</si>
  <si>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</si>
  <si>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</si>
  <si>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</si>
  <si>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</si>
  <si>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</si>
  <si>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</si>
  <si>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</si>
  <si>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奈良県宇陀市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</si>
  <si>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</si>
  <si>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</si>
  <si>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</si>
  <si>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</si>
  <si>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</si>
  <si>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</si>
  <si>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</si>
  <si>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</si>
  <si>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</si>
  <si>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</si>
  <si>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</si>
  <si>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</si>
  <si>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</si>
  <si>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</si>
  <si>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</si>
  <si>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</si>
  <si>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</si>
  <si>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</si>
  <si>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</si>
  <si>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</si>
  <si>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</si>
  <si>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</si>
  <si>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</si>
  <si>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</si>
  <si>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</si>
  <si>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</si>
  <si>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</si>
  <si>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</si>
  <si>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</si>
  <si>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</si>
  <si>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</si>
  <si>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</si>
  <si>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</si>
  <si>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</si>
  <si>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</si>
  <si>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</si>
  <si>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</si>
  <si>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</si>
  <si>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</si>
  <si>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</si>
  <si>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</si>
  <si>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法適用企業</t>
    <phoneticPr fontId="5"/>
  </si>
  <si>
    <t>病院事業特別会計</t>
    <phoneticPr fontId="5"/>
  </si>
  <si>
    <t>法適用企業</t>
    <phoneticPr fontId="5"/>
  </si>
  <si>
    <t>介護老人保健施設事業特別会計</t>
    <phoneticPr fontId="5"/>
  </si>
  <si>
    <t>法適用企業</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</si>
  <si>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</si>
  <si>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</si>
  <si>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</si>
  <si>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</si>
  <si>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</si>
  <si>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</si>
  <si>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</si>
  <si>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</si>
  <si>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</si>
  <si>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</si>
  <si>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</si>
  <si>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</si>
  <si>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</si>
  <si>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</si>
  <si>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</si>
  <si>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</si>
  <si>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</si>
  <si>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</si>
  <si>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</si>
  <si>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</si>
  <si>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</si>
  <si>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</si>
  <si>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</si>
  <si>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</si>
  <si>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</si>
  <si>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</si>
  <si>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</si>
  <si>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</si>
  <si>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</si>
  <si>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</si>
  <si>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</si>
  <si>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</si>
  <si>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</si>
  <si>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</si>
  <si>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</si>
  <si>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</si>
  <si>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</si>
  <si>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</si>
  <si>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</si>
  <si>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</si>
  <si>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</si>
  <si>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</si>
  <si>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</si>
  <si>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</si>
  <si>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</si>
  <si>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</si>
  <si>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</si>
  <si>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</si>
  <si>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</si>
  <si>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</si>
  <si>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</si>
  <si>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</si>
  <si>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</si>
  <si>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</si>
  <si>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</si>
  <si>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</si>
  <si>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</si>
  <si>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</si>
  <si>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</si>
  <si>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</si>
  <si>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</si>
  <si>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</si>
  <si>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</si>
  <si>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</si>
  <si>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</si>
  <si>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</si>
  <si>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</si>
  <si>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</si>
  <si>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</si>
  <si>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</si>
  <si>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</si>
  <si>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</si>
  <si>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</si>
  <si>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</si>
  <si>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</si>
  <si>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</si>
  <si>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</si>
  <si>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</si>
  <si>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</si>
  <si>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</si>
  <si>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</si>
  <si>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</si>
  <si>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</si>
  <si>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</si>
  <si>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</si>
  <si>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</si>
  <si>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</si>
  <si>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</si>
  <si>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</si>
  <si>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</si>
  <si>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</si>
  <si>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</si>
  <si>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</si>
  <si>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</si>
  <si>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</si>
  <si>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</si>
  <si>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</si>
  <si>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</si>
  <si>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</si>
  <si>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</si>
  <si>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</si>
  <si>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</si>
  <si>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</si>
  <si>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</si>
  <si>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</si>
  <si>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</si>
  <si>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</si>
  <si>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</si>
  <si>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</si>
  <si>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</si>
  <si>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</si>
  <si>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</si>
  <si>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</si>
  <si>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</si>
  <si>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</si>
  <si>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</si>
  <si>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</si>
  <si>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</si>
  <si>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</si>
  <si>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</si>
  <si>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</si>
  <si>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</si>
  <si>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</si>
  <si>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</si>
  <si>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</si>
  <si>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</si>
  <si>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</si>
  <si>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</si>
  <si>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</si>
  <si>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</si>
  <si>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</si>
  <si>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</si>
  <si>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</si>
  <si>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</si>
  <si>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</si>
  <si>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</si>
  <si>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</si>
  <si>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</si>
  <si>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</si>
  <si>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</si>
  <si>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</si>
  <si>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</si>
  <si>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</si>
  <si>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</si>
  <si>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</si>
  <si>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</si>
  <si>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</si>
  <si>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</si>
  <si>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</si>
  <si>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</si>
  <si>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</si>
  <si>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H28</t>
  </si>
  <si>
    <t>H29</t>
  </si>
  <si>
    <t>H30</t>
  </si>
  <si>
    <t>R01</t>
  </si>
  <si>
    <t>R02</t>
  </si>
  <si>
    <t>▲ 1.46</t>
  </si>
  <si>
    <t>▲ 3.20</t>
  </si>
  <si>
    <t>▲ 2.26</t>
  </si>
  <si>
    <t>▲ 2.15</t>
  </si>
  <si>
    <t>▲ 1.33</t>
  </si>
  <si>
    <t>住宅新築資金等貸付事業特別会計</t>
  </si>
  <si>
    <t>▲ 2.67</t>
  </si>
  <si>
    <t>▲ 2.72</t>
  </si>
  <si>
    <t>▲ 2.65</t>
  </si>
  <si>
    <t>▲ 2.56</t>
  </si>
  <si>
    <t>▲ 2.43</t>
  </si>
  <si>
    <t>水道事業特別会計</t>
  </si>
  <si>
    <t>病院事業特別会計</t>
  </si>
  <si>
    <t>一般会計</t>
  </si>
  <si>
    <t>介護老人保健施設事業特別会計</t>
  </si>
  <si>
    <t>介護保険事業特別会計</t>
  </si>
  <si>
    <t>下水道事業特別会計</t>
  </si>
  <si>
    <t>国民健康保険事業特別会計</t>
  </si>
  <si>
    <t>その他会計（赤字）</t>
  </si>
  <si>
    <t>▲ 2.95</t>
  </si>
  <si>
    <t>▲ 1.82</t>
  </si>
  <si>
    <t>▲ 0.70</t>
  </si>
  <si>
    <t>その他会計（黒字）</t>
  </si>
  <si>
    <t>（百万円）</t>
    <phoneticPr fontId="5"/>
  </si>
  <si>
    <t>H27末</t>
    <phoneticPr fontId="5"/>
  </si>
  <si>
    <t>H28末</t>
    <phoneticPr fontId="5"/>
  </si>
  <si>
    <t>H29末</t>
    <phoneticPr fontId="5"/>
  </si>
  <si>
    <t>H30末</t>
    <phoneticPr fontId="5"/>
  </si>
  <si>
    <t>R01末</t>
    <phoneticPr fontId="5"/>
  </si>
  <si>
    <t>地域づくり推進基金</t>
    <phoneticPr fontId="5"/>
  </si>
  <si>
    <t>ふるさと応援基金</t>
    <phoneticPr fontId="5"/>
  </si>
  <si>
    <t>森林環境整備促進基金</t>
    <phoneticPr fontId="5"/>
  </si>
  <si>
    <t>地域福祉基金</t>
    <phoneticPr fontId="5"/>
  </si>
  <si>
    <t>市営霊苑基金</t>
    <phoneticPr fontId="5"/>
  </si>
  <si>
    <t>-</t>
    <phoneticPr fontId="2"/>
  </si>
  <si>
    <t>宇陀市土地開発公社</t>
    <rPh sb="0" eb="3">
      <t>ウダシ</t>
    </rPh>
    <rPh sb="3" eb="5">
      <t>トチ</t>
    </rPh>
    <rPh sb="5" eb="7">
      <t>カイハツ</t>
    </rPh>
    <rPh sb="7" eb="9">
      <t>コウシャ</t>
    </rPh>
    <phoneticPr fontId="2"/>
  </si>
  <si>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</si>
  <si>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</si>
  <si>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</si>
  <si>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</si>
  <si>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</si>
  <si>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</si>
  <si>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3">
      <t>ナラケン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</si>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</sst>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2B2A-4B70-B5DB-AEFE5AA5FF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59189</c:v>
                </c:pt>
                <c:pt idx="1">
                  <c:v>59527</c:v>
                </c:pt>
                <c:pt idx="2">
                  <c:v>37314</c:v>
                </c:pt>
                <c:pt idx="3">
                  <c:v>56429</c:v>
                </c:pt>
                <c:pt idx="4">
                  <c:v>79343</c:v>
                </c:pt>
              </c:numCache>
            </c:numRef>
          </c:val>
          <c:smooth val="0"/>
          <c:extLst>
            <c:ext xmlns:c16="http://schemas.microsoft.com/office/drawing/2014/chart" uri="{C3380CC4-5D6E-409C-BE32-E72D297353CC}">
              <c16:uniqueId val="{00000001-2B2A-4B70-B5DB-AEFE5AA5FF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3.17</c:v>
                </c:pt>
                <c:pt idx="1">
                  <c:v>3.25</c:v>
                </c:pt>
                <c:pt idx="2">
                  <c:v>2.14</c:v>
                </c:pt>
                <c:pt idx="3">
                  <c:v>1.64</c:v>
                </c:pt>
                <c:pt idx="4">
                  <c:v>1.17</c:v>
                </c:pt>
              </c:numCache>
            </c:numRef>
          </c:val>
          <c:extLst>
            <c:ext xmlns:c16="http://schemas.microsoft.com/office/drawing/2014/chart" uri="{C3380CC4-5D6E-409C-BE32-E72D297353CC}">
              <c16:uniqueId val="{00000000-6E97-4C40-AC37-985F8B1B12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20.95</c:v>
                </c:pt>
                <c:pt idx="1">
                  <c:v>18.48</c:v>
                </c:pt>
                <c:pt idx="2">
                  <c:v>17.8</c:v>
                </c:pt>
                <c:pt idx="3">
                  <c:v>16.29</c:v>
                </c:pt>
                <c:pt idx="4">
                  <c:v>15.09</c:v>
                </c:pt>
              </c:numCache>
            </c:numRef>
          </c:val>
          <c:extLst>
            <c:ext xmlns:c16="http://schemas.microsoft.com/office/drawing/2014/chart" uri="{C3380CC4-5D6E-409C-BE32-E72D297353CC}">
              <c16:uniqueId val="{00000001-6E97-4C40-AC37-985F8B1B12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-1.46</c:v>
                </c:pt>
                <c:pt idx="1">
                  <c:v>-3.2</c:v>
                </c:pt>
                <c:pt idx="2">
                  <c:v>-2.2599999999999998</c:v>
                </c:pt>
                <c:pt idx="3">
                  <c:v>-2.15</c:v>
                </c:pt>
                <c:pt idx="4">
                  <c:v>-1.33</c:v>
                </c:pt>
              </c:numCache>
            </c:numRef>
          </c:val>
          <c:smooth val="0"/>
          <c:extLst>
            <c:ext xmlns:c16="http://schemas.microsoft.com/office/drawing/2014/chart" uri="{C3380CC4-5D6E-409C-BE32-E72D297353CC}">
              <c16:uniqueId val="{00000002-6E97-4C40-AC37-985F8B1B12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0.34</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0-99C8-4FCF-95DA-571D71B5E6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2.95</c:v>
                </c:pt>
                <c:pt idx="1">
                  <c:v>#N/A</c:v>
                </c:pt>
                <c:pt idx="2">
                  <c:v>1.82</c:v>
                </c:pt>
                <c:pt idx="3">
                  <c:v>#N/A</c:v>
                </c:pt>
                <c:pt idx="4">
                  <c:v>0.7</c:v>
                </c:pt>
                <c:pt idx="5">
                  <c:v>#N/A</c:v>
                </c:pt>
                <c:pt idx="6">
                  <c:v>0</c:v>
                </c:pt>
                <c:pt idx="7">
                  <c:v>0</c:v>
                </c:pt>
                <c:pt idx="8">
                  <c:v>0</c:v>
                </c:pt>
                <c:pt idx="9">
                  <c:v>0</c:v>
                </c:pt>
              </c:numCache>
            </c:numRef>
          </c:val>
          <c:extLst>
            <c:ext xmlns:c16="http://schemas.microsoft.com/office/drawing/2014/chart" uri="{C3380CC4-5D6E-409C-BE32-E72D297353CC}">
              <c16:uniqueId val="{00000001-99C8-4FCF-95DA-571D71B5E635}"/>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2.4900000000000002</c:v>
                </c:pt>
                <c:pt idx="2">
                  <c:v>#N/A</c:v>
                </c:pt>
                <c:pt idx="3">
                  <c:v>1.35</c:v>
                </c:pt>
                <c:pt idx="4">
                  <c:v>#N/A</c:v>
                </c:pt>
                <c:pt idx="5">
                  <c:v>0.96</c:v>
                </c:pt>
                <c:pt idx="6">
                  <c:v>#N/A</c:v>
                </c:pt>
                <c:pt idx="7">
                  <c:v>0.91</c:v>
                </c:pt>
                <c:pt idx="8">
                  <c:v>#N/A</c:v>
                </c:pt>
                <c:pt idx="9">
                  <c:v>0.25</c:v>
                </c:pt>
              </c:numCache>
            </c:numRef>
          </c:val>
          <c:extLst>
            <c:ext xmlns:c16="http://schemas.microsoft.com/office/drawing/2014/chart" uri="{C3380CC4-5D6E-409C-BE32-E72D297353CC}">
              <c16:uniqueId val="{00000002-99C8-4FCF-95DA-571D71B5E635}"/>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0.05</c:v>
                </c:pt>
                <c:pt idx="4">
                  <c:v>#N/A</c:v>
                </c:pt>
                <c:pt idx="5">
                  <c:v>0.06</c:v>
                </c:pt>
                <c:pt idx="6">
                  <c:v>#N/A</c:v>
                </c:pt>
                <c:pt idx="7">
                  <c:v>0.06</c:v>
                </c:pt>
                <c:pt idx="8">
                  <c:v>#N/A</c:v>
                </c:pt>
                <c:pt idx="9">
                  <c:v>0.41</c:v>
                </c:pt>
              </c:numCache>
            </c:numRef>
          </c:val>
          <c:extLst>
            <c:ext xmlns:c16="http://schemas.microsoft.com/office/drawing/2014/chart" uri="{C3380CC4-5D6E-409C-BE32-E72D297353CC}">
              <c16:uniqueId val="{00000003-99C8-4FCF-95DA-571D71B5E63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1.04</c:v>
                </c:pt>
                <c:pt idx="2">
                  <c:v>#N/A</c:v>
                </c:pt>
                <c:pt idx="3">
                  <c:v>0.79</c:v>
                </c:pt>
                <c:pt idx="4">
                  <c:v>#N/A</c:v>
                </c:pt>
                <c:pt idx="5">
                  <c:v>0.82</c:v>
                </c:pt>
                <c:pt idx="6">
                  <c:v>#N/A</c:v>
                </c:pt>
                <c:pt idx="7">
                  <c:v>1.01</c:v>
                </c:pt>
                <c:pt idx="8">
                  <c:v>#N/A</c:v>
                </c:pt>
                <c:pt idx="9">
                  <c:v>0.9</c:v>
                </c:pt>
              </c:numCache>
            </c:numRef>
          </c:val>
          <c:extLst>
            <c:ext xmlns:c16="http://schemas.microsoft.com/office/drawing/2014/chart" uri="{C3380CC4-5D6E-409C-BE32-E72D297353CC}">
              <c16:uniqueId val="{00000004-99C8-4FCF-95DA-571D71B5E635}"/>
            </c:ext>
          </c:extLst>
        </c:ser>
        <c:ser>
          <c:idx val="5"/>
          <c:order val="5"/>
          <c:tx>
            <c:strRef>
              <c:f>データシート!$A$32</c:f>
              <c:strCache>
                <c:ptCount val="1"/>
                <c:pt idx="0">
                  <c:v>介護老人保健施設事業特別会計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3.79</c:v>
                </c:pt>
                <c:pt idx="2">
                  <c:v>#N/A</c:v>
                </c:pt>
                <c:pt idx="3">
                  <c:v>3.32</c:v>
                </c:pt>
                <c:pt idx="4">
                  <c:v>#N/A</c:v>
                </c:pt>
                <c:pt idx="5">
                  <c:v>2.78</c:v>
                </c:pt>
                <c:pt idx="6">
                  <c:v>#N/A</c:v>
                </c:pt>
                <c:pt idx="7">
                  <c:v>2.1800000000000002</c:v>
                </c:pt>
                <c:pt idx="8">
                  <c:v>#N/A</c:v>
                </c:pt>
                <c:pt idx="9">
                  <c:v>1.68</c:v>
                </c:pt>
              </c:numCache>
            </c:numRef>
          </c:val>
          <c:extLst>
            <c:ext xmlns:c16="http://schemas.microsoft.com/office/drawing/2014/chart" uri="{C3380CC4-5D6E-409C-BE32-E72D297353CC}">
              <c16:uniqueId val="{00000005-99C8-4FCF-95DA-571D71B5E63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5.82</c:v>
                </c:pt>
                <c:pt idx="2">
                  <c:v>#N/A</c:v>
                </c:pt>
                <c:pt idx="3">
                  <c:v>5.95</c:v>
                </c:pt>
                <c:pt idx="4">
                  <c:v>#N/A</c:v>
                </c:pt>
                <c:pt idx="5">
                  <c:v>4.78</c:v>
                </c:pt>
                <c:pt idx="6">
                  <c:v>#N/A</c:v>
                </c:pt>
                <c:pt idx="7">
                  <c:v>4.18</c:v>
                </c:pt>
                <c:pt idx="8">
                  <c:v>#N/A</c:v>
                </c:pt>
                <c:pt idx="9">
                  <c:v>3.59</c:v>
                </c:pt>
              </c:numCache>
            </c:numRef>
          </c:val>
          <c:extLst>
            <c:ext xmlns:c16="http://schemas.microsoft.com/office/drawing/2014/chart" uri="{C3380CC4-5D6E-409C-BE32-E72D297353CC}">
              <c16:uniqueId val="{00000006-99C8-4FCF-95DA-571D71B5E635}"/>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6.53</c:v>
                </c:pt>
                <c:pt idx="2">
                  <c:v>#N/A</c:v>
                </c:pt>
                <c:pt idx="3">
                  <c:v>5.55</c:v>
                </c:pt>
                <c:pt idx="4">
                  <c:v>#N/A</c:v>
                </c:pt>
                <c:pt idx="5">
                  <c:v>3.96</c:v>
                </c:pt>
                <c:pt idx="6">
                  <c:v>#N/A</c:v>
                </c:pt>
                <c:pt idx="7">
                  <c:v>3.45</c:v>
                </c:pt>
                <c:pt idx="8">
                  <c:v>#N/A</c:v>
                </c:pt>
                <c:pt idx="9">
                  <c:v>4.7699999999999996</c:v>
                </c:pt>
              </c:numCache>
            </c:numRef>
          </c:val>
          <c:extLst>
            <c:ext xmlns:c16="http://schemas.microsoft.com/office/drawing/2014/chart" uri="{C3380CC4-5D6E-409C-BE32-E72D297353CC}">
              <c16:uniqueId val="{00000007-99C8-4FCF-95DA-571D71B5E635}"/>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8.39</c:v>
                </c:pt>
                <c:pt idx="2">
                  <c:v>#N/A</c:v>
                </c:pt>
                <c:pt idx="3">
                  <c:v>9.24</c:v>
                </c:pt>
                <c:pt idx="4">
                  <c:v>#N/A</c:v>
                </c:pt>
                <c:pt idx="5">
                  <c:v>9.74</c:v>
                </c:pt>
                <c:pt idx="6">
                  <c:v>#N/A</c:v>
                </c:pt>
                <c:pt idx="7">
                  <c:v>9.75</c:v>
                </c:pt>
                <c:pt idx="8">
                  <c:v>#N/A</c:v>
                </c:pt>
                <c:pt idx="9">
                  <c:v>9.23</c:v>
                </c:pt>
              </c:numCache>
            </c:numRef>
          </c:val>
          <c:extLst>
            <c:ext xmlns:c16="http://schemas.microsoft.com/office/drawing/2014/chart" uri="{C3380CC4-5D6E-409C-BE32-E72D297353CC}">
              <c16:uniqueId val="{00000008-99C8-4FCF-95DA-571D71B5E635}"/>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2.67</c:v>
                </c:pt>
                <c:pt idx="1">
                  <c:v>#N/A</c:v>
                </c:pt>
                <c:pt idx="2">
                  <c:v>2.72</c:v>
                </c:pt>
                <c:pt idx="3">
                  <c:v>#N/A</c:v>
                </c:pt>
                <c:pt idx="4">
                  <c:v>2.65</c:v>
                </c:pt>
                <c:pt idx="5">
                  <c:v>#N/A</c:v>
                </c:pt>
                <c:pt idx="6">
                  <c:v>2.56</c:v>
                </c:pt>
                <c:pt idx="7">
                  <c:v>#N/A</c:v>
                </c:pt>
                <c:pt idx="8">
                  <c:v>2.4300000000000002</c:v>
                </c:pt>
                <c:pt idx="9">
                  <c:v>#N/A</c:v>
                </c:pt>
              </c:numCache>
            </c:numRef>
          </c:val>
          <c:extLst>
            <c:ext xmlns:c16="http://schemas.microsoft.com/office/drawing/2014/chart" uri="{C3380CC4-5D6E-409C-BE32-E72D297353CC}">
              <c16:uniqueId val="{00000009-99C8-4FCF-95DA-571D71B5E6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2357</c:v>
                </c:pt>
                <c:pt idx="5">
                  <c:v>2215</c:v>
                </c:pt>
                <c:pt idx="8">
                  <c:v>2091</c:v>
                </c:pt>
                <c:pt idx="11">
                  <c:v>2103</c:v>
                </c:pt>
                <c:pt idx="14">
                  <c:v>2050</c:v>
                </c:pt>
              </c:numCache>
            </c:numRef>
          </c:val>
          <c:extLst>
            <c:ext xmlns:c16="http://schemas.microsoft.com/office/drawing/2014/chart" uri="{C3380CC4-5D6E-409C-BE32-E72D297353CC}">
              <c16:uniqueId val="{00000000-FC39-468F-AD11-1B835658B6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39-468F-AD11-1B835658B6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c:v>
                </c:pt>
                <c:pt idx="3">
                  <c:v>48</c:v>
                </c:pt>
                <c:pt idx="6">
                  <c:v>67</c:v>
                </c:pt>
                <c:pt idx="9">
                  <c:v>70</c:v>
                </c:pt>
                <c:pt idx="12">
                  <c:v>74</c:v>
                </c:pt>
              </c:numCache>
            </c:numRef>
          </c:val>
          <c:extLst>
            <c:ext xmlns:c16="http://schemas.microsoft.com/office/drawing/2014/chart" uri="{C3380CC4-5D6E-409C-BE32-E72D297353CC}">
              <c16:uniqueId val="{00000002-FC39-468F-AD11-1B835658B6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39-468F-AD11-1B835658B6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627</c:v>
                </c:pt>
                <c:pt idx="3">
                  <c:v>574</c:v>
                </c:pt>
                <c:pt idx="6">
                  <c:v>583</c:v>
                </c:pt>
                <c:pt idx="9">
                  <c:v>562</c:v>
                </c:pt>
                <c:pt idx="12">
                  <c:v>497</c:v>
                </c:pt>
              </c:numCache>
            </c:numRef>
          </c:val>
          <c:extLst>
            <c:ext xmlns:c16="http://schemas.microsoft.com/office/drawing/2014/chart" uri="{C3380CC4-5D6E-409C-BE32-E72D297353CC}">
              <c16:uniqueId val="{00000004-FC39-468F-AD11-1B835658B6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FC39-468F-AD11-1B835658B6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39-468F-AD11-1B835658B6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3094</c:v>
                </c:pt>
                <c:pt idx="3">
                  <c:v>2874</c:v>
                </c:pt>
                <c:pt idx="6">
                  <c:v>2646</c:v>
                </c:pt>
                <c:pt idx="9">
                  <c:v>2874</c:v>
                </c:pt>
                <c:pt idx="12">
                  <c:v>2493</c:v>
                </c:pt>
              </c:numCache>
            </c:numRef>
          </c:val>
          <c:extLst>
            <c:ext xmlns:c16="http://schemas.microsoft.com/office/drawing/2014/chart" uri="{C3380CC4-5D6E-409C-BE32-E72D297353CC}">
              <c16:uniqueId val="{00000007-FC39-468F-AD11-1B835658B6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1395</c:v>
                </c:pt>
                <c:pt idx="2">
                  <c:v>#N/A</c:v>
                </c:pt>
                <c:pt idx="3">
                  <c:v>#N/A</c:v>
                </c:pt>
                <c:pt idx="4">
                  <c:v>1282</c:v>
                </c:pt>
                <c:pt idx="5">
                  <c:v>#N/A</c:v>
                </c:pt>
                <c:pt idx="6">
                  <c:v>#N/A</c:v>
                </c:pt>
                <c:pt idx="7">
                  <c:v>1206</c:v>
                </c:pt>
                <c:pt idx="8">
                  <c:v>#N/A</c:v>
                </c:pt>
                <c:pt idx="9">
                  <c:v>#N/A</c:v>
                </c:pt>
                <c:pt idx="10">
                  <c:v>1404</c:v>
                </c:pt>
                <c:pt idx="11">
                  <c:v>#N/A</c:v>
                </c:pt>
                <c:pt idx="12">
                  <c:v>#N/A</c:v>
                </c:pt>
                <c:pt idx="13">
                  <c:v>1015</c:v>
                </c:pt>
                <c:pt idx="14">
                  <c:v>#N/A</c:v>
                </c:pt>
              </c:numCache>
            </c:numRef>
          </c:val>
          <c:smooth val="0"/>
          <c:extLst>
            <c:ext xmlns:c16="http://schemas.microsoft.com/office/drawing/2014/chart" uri="{C3380CC4-5D6E-409C-BE32-E72D297353CC}">
              <c16:uniqueId val="{00000008-FC39-468F-AD11-1B835658B6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22238</c:v>
                </c:pt>
                <c:pt idx="5">
                  <c:v>21894</c:v>
                </c:pt>
                <c:pt idx="8">
                  <c:v>21320</c:v>
                </c:pt>
                <c:pt idx="11">
                  <c:v>20842</c:v>
                </c:pt>
                <c:pt idx="14">
                  <c:v>20272</c:v>
                </c:pt>
              </c:numCache>
            </c:numRef>
          </c:val>
          <c:extLst>
            <c:ext xmlns:c16="http://schemas.microsoft.com/office/drawing/2014/chart" uri="{C3380CC4-5D6E-409C-BE32-E72D297353CC}">
              <c16:uniqueId val="{00000000-47D6-4629-8855-8E4961F4C5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270</c:v>
                </c:pt>
                <c:pt idx="5">
                  <c:v>227</c:v>
                </c:pt>
                <c:pt idx="8">
                  <c:v>181</c:v>
                </c:pt>
                <c:pt idx="11">
                  <c:v>134</c:v>
                </c:pt>
                <c:pt idx="14">
                  <c:v>96</c:v>
                </c:pt>
              </c:numCache>
            </c:numRef>
          </c:val>
          <c:extLst>
            <c:ext xmlns:c16="http://schemas.microsoft.com/office/drawing/2014/chart" uri="{C3380CC4-5D6E-409C-BE32-E72D297353CC}">
              <c16:uniqueId val="{00000001-47D6-4629-8855-8E4961F4C5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3320</c:v>
                </c:pt>
                <c:pt idx="5">
                  <c:v>3188</c:v>
                </c:pt>
                <c:pt idx="8">
                  <c:v>3366</c:v>
                </c:pt>
                <c:pt idx="11">
                  <c:v>3168</c:v>
                </c:pt>
                <c:pt idx="14">
                  <c:v>3361</c:v>
                </c:pt>
              </c:numCache>
            </c:numRef>
          </c:val>
          <c:extLst>
            <c:ext xmlns:c16="http://schemas.microsoft.com/office/drawing/2014/chart" uri="{C3380CC4-5D6E-409C-BE32-E72D297353CC}">
              <c16:uniqueId val="{00000002-47D6-4629-8855-8E4961F4C5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D6-4629-8855-8E4961F4C5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D6-4629-8855-8E4961F4C5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D6-4629-8855-8E4961F4C5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4362</c:v>
                </c:pt>
                <c:pt idx="3">
                  <c:v>4254</c:v>
                </c:pt>
                <c:pt idx="6">
                  <c:v>4046</c:v>
                </c:pt>
                <c:pt idx="9">
                  <c:v>3810</c:v>
                </c:pt>
                <c:pt idx="12">
                  <c:v>3595</c:v>
                </c:pt>
              </c:numCache>
            </c:numRef>
          </c:val>
          <c:extLst>
            <c:ext xmlns:c16="http://schemas.microsoft.com/office/drawing/2014/chart" uri="{C3380CC4-5D6E-409C-BE32-E72D297353CC}">
              <c16:uniqueId val="{00000006-47D6-4629-8855-8E4961F4C5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422</c:v>
                </c:pt>
                <c:pt idx="3">
                  <c:v>387</c:v>
                </c:pt>
                <c:pt idx="6">
                  <c:v>340</c:v>
                </c:pt>
                <c:pt idx="9">
                  <c:v>267</c:v>
                </c:pt>
                <c:pt idx="12">
                  <c:v>195</c:v>
                </c:pt>
              </c:numCache>
            </c:numRef>
          </c:val>
          <c:extLst>
            <c:ext xmlns:c16="http://schemas.microsoft.com/office/drawing/2014/chart" uri="{C3380CC4-5D6E-409C-BE32-E72D297353CC}">
              <c16:uniqueId val="{00000007-47D6-4629-8855-8E4961F4C5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7695</c:v>
                </c:pt>
                <c:pt idx="3">
                  <c:v>5727</c:v>
                </c:pt>
                <c:pt idx="6">
                  <c:v>6318</c:v>
                </c:pt>
                <c:pt idx="9">
                  <c:v>6621</c:v>
                </c:pt>
                <c:pt idx="12">
                  <c:v>5546</c:v>
                </c:pt>
              </c:numCache>
            </c:numRef>
          </c:val>
          <c:extLst>
            <c:ext xmlns:c16="http://schemas.microsoft.com/office/drawing/2014/chart" uri="{C3380CC4-5D6E-409C-BE32-E72D297353CC}">
              <c16:uniqueId val="{00000008-47D6-4629-8855-8E4961F4C5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D6-4629-8855-8E4961F4C5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26137</c:v>
                </c:pt>
                <c:pt idx="3">
                  <c:v>25693</c:v>
                </c:pt>
                <c:pt idx="6">
                  <c:v>25206</c:v>
                </c:pt>
                <c:pt idx="9">
                  <c:v>24516</c:v>
                </c:pt>
                <c:pt idx="12">
                  <c:v>24316</c:v>
                </c:pt>
              </c:numCache>
            </c:numRef>
          </c:val>
          <c:extLst>
            <c:ext xmlns:c16="http://schemas.microsoft.com/office/drawing/2014/chart" uri="{C3380CC4-5D6E-409C-BE32-E72D297353CC}">
              <c16:uniqueId val="{0000000A-47D6-4629-8855-8E4961F4C5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12786</c:v>
                </c:pt>
                <c:pt idx="2">
                  <c:v>#N/A</c:v>
                </c:pt>
                <c:pt idx="3">
                  <c:v>#N/A</c:v>
                </c:pt>
                <c:pt idx="4">
                  <c:v>10752</c:v>
                </c:pt>
                <c:pt idx="5">
                  <c:v>#N/A</c:v>
                </c:pt>
                <c:pt idx="6">
                  <c:v>#N/A</c:v>
                </c:pt>
                <c:pt idx="7">
                  <c:v>11042</c:v>
                </c:pt>
                <c:pt idx="8">
                  <c:v>#N/A</c:v>
                </c:pt>
                <c:pt idx="9">
                  <c:v>#N/A</c:v>
                </c:pt>
                <c:pt idx="10">
                  <c:v>11071</c:v>
                </c:pt>
                <c:pt idx="11">
                  <c:v>#N/A</c:v>
                </c:pt>
                <c:pt idx="12">
                  <c:v>#N/A</c:v>
                </c:pt>
                <c:pt idx="13">
                  <c:v>9923</c:v>
                </c:pt>
                <c:pt idx="14">
                  <c:v>#N/A</c:v>
                </c:pt>
              </c:numCache>
            </c:numRef>
          </c:val>
          <c:smooth val="0"/>
          <c:extLst>
            <c:ext xmlns:c16="http://schemas.microsoft.com/office/drawing/2014/chart" uri="{C3380CC4-5D6E-409C-BE32-E72D297353CC}">
              <c16:uniqueId val="{0000000B-47D6-4629-8855-8E4961F4C5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1961</c:v>
                </c:pt>
                <c:pt idx="1">
                  <c:v>1782</c:v>
                </c:pt>
                <c:pt idx="2">
                  <c:v>1682</c:v>
                </c:pt>
              </c:numCache>
            </c:numRef>
          </c:val>
          <c:extLst>
            <c:ext xmlns:c16="http://schemas.microsoft.com/office/drawing/2014/chart" uri="{C3380CC4-5D6E-409C-BE32-E72D297353CC}">
              <c16:uniqueId val="{00000000-D00A-4978-9CBB-D9330C6002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373</c:v>
                </c:pt>
                <c:pt idx="1">
                  <c:v>106</c:v>
                </c:pt>
                <c:pt idx="2">
                  <c:v>112</c:v>
                </c:pt>
              </c:numCache>
            </c:numRef>
          </c:val>
          <c:extLst>
            <c:ext xmlns:c16="http://schemas.microsoft.com/office/drawing/2014/chart" uri="{C3380CC4-5D6E-409C-BE32-E72D297353CC}">
              <c16:uniqueId val="{00000001-D00A-4978-9CBB-D9330C6002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2196</c:v>
                </c:pt>
                <c:pt idx="1">
                  <c:v>2238</c:v>
                </c:pt>
                <c:pt idx="2">
                  <c:v>2339</c:v>
                </c:pt>
              </c:numCache>
            </c:numRef>
          </c:val>
          <c:extLst>
            <c:ext xmlns:c16="http://schemas.microsoft.com/office/drawing/2014/chart" uri="{C3380CC4-5D6E-409C-BE32-E72D297353CC}">
              <c16:uniqueId val="{00000002-D00A-4978-9CBB-D9330C6002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満期一括償還のあった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を除き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、年々減少して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となった。実質公債費比率（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ヵ年平均）も前年度から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、合併以前より財源を地方債に求めてきたことから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高水準となっている。合併後は新規発行額を抑制してきたこと、並びに有利な起債である合併特例債や過疎対策事業債を中心に起債してきたことから分子は年々減少傾向にあ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下水道事業特別会計や水道事業特別会計及び病院事業特別会計に対する繰出金は減少傾向にあるものの、今後は施設や機械の老朽化に伴う更新などを進めることから、大きな減少は見込めない。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次宇陀市行政改革大綱に則り、選択と集中の理念のもと引き続き持続可能な財政運営に努める。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医療機器の購入財源として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年度に発行したミニ市場公募債に係る積立て。</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合併後の地方債の新規発行額の抑制により、普通会計に係る地方債残高は年々減少している。組合等負担等見込額は奈良県広域消防組合によるものである。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将来負担比率は対前年度で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した。これは分母となる標準財政規模の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分子である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公営企業による企業債残高に対する負担見込額が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、充当可能基金額が増加したことが要因である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今後は公営企業等も含めた老朽化が進んでいる公共施設等の対策が必要となっていることから、持続可能な財政運営による地方債の新規発行抑制に努め、引き続き適正な公債管理に取り組む。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年度より増え続けてきた基金残高は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年度末から減少に転じた。</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年度では、財政調整基金は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百万円の積み立てに対し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百万円の取り崩しとなったため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百万円減少し、地域づくり推進基金は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百万円の積み立てに対し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百万円の取り崩しとなったため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一方で、減債基金は</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百万円の積み立てに対し</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百万円の取り崩しとなったため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し、ふるさと応援基金は事業の財源として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百万円を取り崩し、ふるさと寄附金を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基金残高全体では、前年度から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を財政調整基金に積み立て、財源調整として取り崩しを実施していく。また新市まちづくり計画事業を行っていく財源として地域づくり推進基金の有効活用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を行うとともに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ふるさと寄附金額が増加傾向にあるため、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積極的な</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活用を行っていく。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地域づくり推進基金：宇陀市の地域づくりの推進に要する経費の財源にできる。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新市まちづくり計画に示されている事業を推進するための基金。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　：宇陀市に貢献したいと思う個人、団体等からの寄附金を財源として宇陀市の発展に資することを目的とする。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医療又は福祉の充実、観光の振興、教育の振興、歴史、文化の保存活用に関する事業を推進するための基金。</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地域づくり推進基金：過疎地域自立促進に向けた事業の財源等として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百万円積み立て、事業推進の財源として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：ふるさと寄附金を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百万円積み立て、事業推進の財源として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地域づくり推進基金：引き続き過疎地域の自立促進に向けた事業の財源として積み増ししていく。一方で新市まちづくりを推進するための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財源として取り崩しも行うが、事業の取捨選択を行いながら計画的に行うこととする。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　：現状は取り崩し額より積立額の方が多いため一時的に増加しているが、寄附者の意向に沿った事業の財源として</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充当していく。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善意により寄附された資金であるため、市の発展に資する事業を中心に活用していく。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その他の目的基金　：必要に応じて積み立て、取り崩しを行っていく。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調整財源として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年度より取り崩しを行っている。令和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年度は積立額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百万円に対して取り崩し額が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百万円だったため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百万円減少となり、財政調整基金は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年連続減少した。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適正とされている標準財政規模に対する財政調整基金の割合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維持しているものの、生産年齢の減少による税収の減等、今後も厳しい財政状況が続くため必要に応じて調整財源として取り崩しを行う。また、災害への備え等予期せぬ歳入不足を補う必要があるため、引き続き可能な限りの積み立てを行っていく。</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百万円の積み立てに対し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百万円の取り崩しとなったため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今後は地方債の償還計画を踏まえ必要に応じて積み立てを行う。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29,223
28,920
247.50
22,326,791
22,174,609
130,483
11,148,753
24,316,347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中山間地域に位置し、確固たる基幹産業や企業がないため財政基盤が脆弱である。また、大阪等のベッドタウンであったが住み替えや世代交代が進まず、勤労世代の退職・高齢化により主たる税収である個人市民税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年度以降逓減している。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単年度の財政力指数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三ヵ年平均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増減はなく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今後はさらに高齢社会の進展に加え、人口の減少による過疎化が進む中、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月策定：</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宇陀市総合計画に基づき、転入増加と収入の増加を図り、一方で、時代に即した組織体制の見直しや持続可能な財政運営を行うよう努める。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した。これは普通交付税の増加や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公債費の減少、下水道事業が法適用となったことにより経常的経費が減少したことが主な要因である。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会計年度任用職員の導入により、物件費としていた賃金を報酬として人件費に計上することにな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ったため人件費が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。また、物件費も賃金の報酬への移行により減少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ものの、委託の増により賃金以外については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増加傾向で推移することが見込まれる。公債費についても減少傾向であったが、今後はこれまでのような減少は見込めない。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60778</xdr:rowOff>
    </xdr:from>
    <xdr:to>
      <xdr:col>23</xdr:col>
      <xdr:colOff>133350</xdr:colOff>
      <xdr:row>62</xdr:row>
      <xdr:rowOff>99604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19228"/>
          <a:ext cx="8382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6531</xdr:rowOff>
    </xdr:from>
    <xdr:to>
      <xdr:col>19</xdr:col>
      <xdr:colOff>133350</xdr:colOff>
      <xdr:row>62</xdr:row>
      <xdr:rowOff>99604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3643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140063</xdr:rowOff>
    </xdr:from>
    <xdr:to>
      <xdr:col>15</xdr:col>
      <xdr:colOff>82550</xdr:colOff>
      <xdr:row>62</xdr:row>
      <xdr:rowOff>6531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985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81462</xdr:rowOff>
    </xdr:from>
    <xdr:to>
      <xdr:col>11</xdr:col>
      <xdr:colOff>31750</xdr:colOff>
      <xdr:row>61</xdr:row>
      <xdr:rowOff>140063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39912"/>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9978</xdr:rowOff>
    </xdr:from>
    <xdr:to>
      <xdr:col>23</xdr:col>
      <xdr:colOff>184150</xdr:colOff>
      <xdr:row>61</xdr:row>
      <xdr:rowOff>111578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153505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4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48804</xdr:rowOff>
    </xdr:from>
    <xdr:to>
      <xdr:col>19</xdr:col>
      <xdr:colOff>184150</xdr:colOff>
      <xdr:row>62</xdr:row>
      <xdr:rowOff>150404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135181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6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127181</xdr:rowOff>
    </xdr:from>
    <xdr:to>
      <xdr:col>15</xdr:col>
      <xdr:colOff>133350</xdr:colOff>
      <xdr:row>62</xdr:row>
      <xdr:rowOff>57331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42108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89263</xdr:rowOff>
    </xdr:from>
    <xdr:to>
      <xdr:col>11</xdr:col>
      <xdr:colOff>82550</xdr:colOff>
      <xdr:row>62</xdr:row>
      <xdr:rowOff>19413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30662</xdr:rowOff>
    </xdr:from>
    <xdr:to>
      <xdr:col>7</xdr:col>
      <xdr:colOff>31750</xdr:colOff>
      <xdr:row>61</xdr:row>
      <xdr:rowOff>132262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117039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類似団体を上回る要因は、前年度と同様に人件費総額によるものである。合併後、勧奨退職制度の導入や新規採用者の抑制、施設の統廃合など様々な方策を講じたことにより人件費は減少したが、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年度に職員給与の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％削減をとりやめたこと、定期昇給等により対前年度で増加となった。また、委託等の増により物件費は増加傾向にある。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行政改革大綱により、社会経済情勢の変化を踏まえ、対応すべき行政需要の範囲や事務作業の見直しを行い、行政組織のスリム化及び公共施設等総合管理計画個別施設計画の策定により老朽化が進む公共施設の適正管理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111427</xdr:rowOff>
    </xdr:from>
    <xdr:to>
      <xdr:col>23</xdr:col>
      <xdr:colOff>133350</xdr:colOff>
      <xdr:row>83</xdr:row>
      <xdr:rowOff>160528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41777"/>
          <a:ext cx="838200" cy="4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90804</xdr:rowOff>
    </xdr:from>
    <xdr:to>
      <xdr:col>19</xdr:col>
      <xdr:colOff>133350</xdr:colOff>
      <xdr:row>83</xdr:row>
      <xdr:rowOff>111427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21154"/>
          <a:ext cx="889000" cy="2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83142</xdr:rowOff>
    </xdr:from>
    <xdr:to>
      <xdr:col>15</xdr:col>
      <xdr:colOff>82550</xdr:colOff>
      <xdr:row>83</xdr:row>
      <xdr:rowOff>90804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13492"/>
          <a:ext cx="8890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68861</xdr:rowOff>
    </xdr:from>
    <xdr:to>
      <xdr:col>11</xdr:col>
      <xdr:colOff>31750</xdr:colOff>
      <xdr:row>83</xdr:row>
      <xdr:rowOff>83142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99211"/>
          <a:ext cx="88900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109728</xdr:rowOff>
    </xdr:from>
    <xdr:to>
      <xdr:col>23</xdr:col>
      <xdr:colOff>184150</xdr:colOff>
      <xdr:row>84</xdr:row>
      <xdr:rowOff>39878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81805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1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60627</xdr:rowOff>
    </xdr:from>
    <xdr:to>
      <xdr:col>19</xdr:col>
      <xdr:colOff>184150</xdr:colOff>
      <xdr:row>83</xdr:row>
      <xdr:rowOff>162227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147004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7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40004</xdr:rowOff>
    </xdr:from>
    <xdr:to>
      <xdr:col>15</xdr:col>
      <xdr:colOff>133350</xdr:colOff>
      <xdr:row>83</xdr:row>
      <xdr:rowOff>141604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126381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5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32342</xdr:rowOff>
    </xdr:from>
    <xdr:to>
      <xdr:col>11</xdr:col>
      <xdr:colOff>82550</xdr:colOff>
      <xdr:row>83</xdr:row>
      <xdr:rowOff>133942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118719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4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18061</xdr:rowOff>
    </xdr:from>
    <xdr:to>
      <xdr:col>7</xdr:col>
      <xdr:colOff>31750</xdr:colOff>
      <xdr:row>83</xdr:row>
      <xdr:rowOff>119661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104438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3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％の職員給減額を実施してきたことにより類似団体平均を下回っていたが、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月より職員給与の減額を取りやめた。これにより、ラスパイレス指数は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ポイント上回ることとなった。今年度は対前年度で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したため類似団体との差は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ポイントへ拡がった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。今後、国に準じた給与制度設計を実施し適正化に取り組む。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54377"/>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9677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428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6711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地理的要因や合併前の職員や施設を引き継いだため、類似団体と比較して総枠的に多い。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次宇陀市行政改革大綱による定員の適正化を図るため、早期勧奨退職制度の導入等により、普通会計職員</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人の削減を目標としていたが、結果</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人の減となり、目標を大幅に超えた。これまで職員数の削減に向けた取り組みを実施してきたが、依然として類似団体平均より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人多い。しかし、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歳以上の職員が全体の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％を超えており、年齢構成が課題となっている。よって、職務経験者の採用を行うなど年齢構成の補正を行い、引き続き第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次宇陀市行政改革大綱において類似施設の統廃合、民間委託の導入等により適正な定員管理に取り組む。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147622</xdr:rowOff>
    </xdr:from>
    <xdr:to>
      <xdr:col>81</xdr:col>
      <xdr:colOff>44450</xdr:colOff>
      <xdr:row>63</xdr:row>
      <xdr:rowOff>155666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94897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112002</xdr:rowOff>
    </xdr:from>
    <xdr:to>
      <xdr:col>77</xdr:col>
      <xdr:colOff>44450</xdr:colOff>
      <xdr:row>63</xdr:row>
      <xdr:rowOff>147622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13352"/>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70636</xdr:rowOff>
    </xdr:from>
    <xdr:to>
      <xdr:col>72</xdr:col>
      <xdr:colOff>203200</xdr:colOff>
      <xdr:row>63</xdr:row>
      <xdr:rowOff>112002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87198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70636</xdr:rowOff>
    </xdr:from>
    <xdr:to>
      <xdr:col>68</xdr:col>
      <xdr:colOff>152400</xdr:colOff>
      <xdr:row>63</xdr:row>
      <xdr:rowOff>71786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87198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104866</xdr:rowOff>
    </xdr:from>
    <xdr:to>
      <xdr:col>81</xdr:col>
      <xdr:colOff>95250</xdr:colOff>
      <xdr:row>64</xdr:row>
      <xdr:rowOff>35016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76943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87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96822</xdr:rowOff>
    </xdr:from>
    <xdr:to>
      <xdr:col>77</xdr:col>
      <xdr:colOff>95250</xdr:colOff>
      <xdr:row>64</xdr:row>
      <xdr:rowOff>26972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8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11749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98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61202</xdr:rowOff>
    </xdr:from>
    <xdr:to>
      <xdr:col>73</xdr:col>
      <xdr:colOff>44450</xdr:colOff>
      <xdr:row>63</xdr:row>
      <xdr:rowOff>162802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147579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4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19836</xdr:rowOff>
    </xdr:from>
    <xdr:to>
      <xdr:col>68</xdr:col>
      <xdr:colOff>203200</xdr:colOff>
      <xdr:row>63</xdr:row>
      <xdr:rowOff>121436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106213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20986</xdr:rowOff>
    </xdr:from>
    <xdr:to>
      <xdr:col>64</xdr:col>
      <xdr:colOff>152400</xdr:colOff>
      <xdr:row>63</xdr:row>
      <xdr:rowOff>122586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107363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90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合併以前より財源を地方債に求めてきたため、旧町村での過疎対策事業債や公住債、合併特例債等の償還により高い水準で推移してきた。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近年は新規発行額の抑制及び普通交付税算入率の高い起債発行により年々改善して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今年度は公債費の減少により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元利償還額の減少により今後は緩やかに改善していくと考えており、引き続き適正な公債管理に取り組む。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106468</xdr:rowOff>
    </xdr:from>
    <xdr:to>
      <xdr:col>81</xdr:col>
      <xdr:colOff>44450</xdr:colOff>
      <xdr:row>37</xdr:row>
      <xdr:rowOff>126577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5011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120544</xdr:rowOff>
    </xdr:from>
    <xdr:to>
      <xdr:col>77</xdr:col>
      <xdr:colOff>44450</xdr:colOff>
      <xdr:row>37</xdr:row>
      <xdr:rowOff>126577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6419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120544</xdr:rowOff>
    </xdr:from>
    <xdr:to>
      <xdr:col>72</xdr:col>
      <xdr:colOff>203200</xdr:colOff>
      <xdr:row>37</xdr:row>
      <xdr:rowOff>132609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641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132609</xdr:rowOff>
    </xdr:from>
    <xdr:to>
      <xdr:col>68</xdr:col>
      <xdr:colOff>152400</xdr:colOff>
      <xdr:row>37</xdr:row>
      <xdr:rowOff>148696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76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55668</xdr:rowOff>
    </xdr:from>
    <xdr:to>
      <xdr:col>81</xdr:col>
      <xdr:colOff>95250</xdr:colOff>
      <xdr:row>37</xdr:row>
      <xdr:rowOff>157268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27745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7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75777</xdr:rowOff>
    </xdr:from>
    <xdr:to>
      <xdr:col>77</xdr:col>
      <xdr:colOff>95250</xdr:colOff>
      <xdr:row>38</xdr:row>
      <xdr:rowOff>5927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162154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69744</xdr:rowOff>
    </xdr:from>
    <xdr:to>
      <xdr:col>73</xdr:col>
      <xdr:colOff>44450</xdr:colOff>
      <xdr:row>37</xdr:row>
      <xdr:rowOff>171345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156121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81809</xdr:rowOff>
    </xdr:from>
    <xdr:to>
      <xdr:col>68</xdr:col>
      <xdr:colOff>203200</xdr:colOff>
      <xdr:row>38</xdr:row>
      <xdr:rowOff>11959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168186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97896</xdr:rowOff>
    </xdr:from>
    <xdr:to>
      <xdr:col>64</xdr:col>
      <xdr:colOff>152400</xdr:colOff>
      <xdr:row>38</xdr:row>
      <xdr:rowOff>28046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12823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年度は対前年度で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大きく改善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分母となる標準財政規模が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したことに加え、分子では、公営企業の企業債負担見込額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や職員の退職手当負担見込額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今後は普通交付税を中心とする分母である標準財政規模の減少や財政調整基金等の充当可能基金の減少が考えられるが、市債の適正管理により、地方債残高の減少に</a:t>
          </a:r>
          <a:r>
            <a:rPr kumimoji="1"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64220</xdr:rowOff>
    </xdr:from>
    <xdr:to>
      <xdr:col>81</xdr:col>
      <xdr:colOff>44450</xdr:colOff>
      <xdr:row>16</xdr:row>
      <xdr:rowOff>128968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807420"/>
          <a:ext cx="8382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122534</xdr:rowOff>
    </xdr:from>
    <xdr:to>
      <xdr:col>77</xdr:col>
      <xdr:colOff>44450</xdr:colOff>
      <xdr:row>16</xdr:row>
      <xdr:rowOff>128968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865734"/>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102828</xdr:rowOff>
    </xdr:from>
    <xdr:to>
      <xdr:col>72</xdr:col>
      <xdr:colOff>203200</xdr:colOff>
      <xdr:row>16</xdr:row>
      <xdr:rowOff>122534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846028"/>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102828</xdr:rowOff>
    </xdr:from>
    <xdr:to>
      <xdr:col>68</xdr:col>
      <xdr:colOff>152400</xdr:colOff>
      <xdr:row>17</xdr:row>
      <xdr:rowOff>6583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846028"/>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13420</xdr:rowOff>
    </xdr:from>
    <xdr:to>
      <xdr:col>81</xdr:col>
      <xdr:colOff>95250</xdr:colOff>
      <xdr:row>16</xdr:row>
      <xdr:rowOff>115020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7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156947</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72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78168</xdr:rowOff>
    </xdr:from>
    <xdr:to>
      <xdr:col>77</xdr:col>
      <xdr:colOff>95250</xdr:colOff>
      <xdr:row>17</xdr:row>
      <xdr:rowOff>8318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8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164545</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907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71734</xdr:rowOff>
    </xdr:from>
    <xdr:to>
      <xdr:col>73</xdr:col>
      <xdr:colOff>44450</xdr:colOff>
      <xdr:row>17</xdr:row>
      <xdr:rowOff>1884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8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158111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90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52028</xdr:rowOff>
    </xdr:from>
    <xdr:to>
      <xdr:col>68</xdr:col>
      <xdr:colOff>203200</xdr:colOff>
      <xdr:row>16</xdr:row>
      <xdr:rowOff>153628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7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138405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8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127233</xdr:rowOff>
    </xdr:from>
    <xdr:to>
      <xdr:col>64</xdr:col>
      <xdr:colOff>152400</xdr:colOff>
      <xdr:row>17</xdr:row>
      <xdr:rowOff>57383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42160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5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29,223
28,920
247.50
22,326,791
22,174,609
130,483
11,148,753
24,316,347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昨年の</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27.0</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％へと</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ポイント減少し、類似団体平均は</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24.3</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25.7</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％へと</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ポイント増加したため、類似団体平均との差は前年度の</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ポイントから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ポイントになった。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平均と比較して人件費が多い要因は、合併前の職員を引き継いでいること、施設が多いことによるものである。職員数については、第</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次宇陀市行政改革大綱において、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年間で普通会計職員数を</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人削減することを目標としていたが、早期勧奨退職制度の導入等により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人削減することができた。他団体と比較すると年齢構成が高い傾向にあり、依然として人件費が多い状況にあるので、第</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次宇陀市行政改革大綱に基づき、人件費の抑制に努めていく。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65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142240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5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5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類似団体平均と比較して良好な状態に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に対し、本市の前年度比が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比較では前年度の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ポイントに対して本年度は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対前年度で物件費の総額は増加しているが、その主な要因は委託料の増加によるものである。今後も歳出全体のバランスを考慮しながら適正な執行を行っていく。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5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6350</xdr:rowOff>
    </xdr:from>
    <xdr:to>
      <xdr:col>69</xdr:col>
      <xdr:colOff>92075</xdr:colOff>
      <xdr:row>15</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78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127000</xdr:rowOff>
    </xdr:from>
    <xdr:to>
      <xdr:col>65</xdr:col>
      <xdr:colOff>53975</xdr:colOff>
      <xdr:row>15</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扶助費については、類似団体平均を下回っており良好な状態に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生活保護費で減少したものの、障害者福祉関係が増加しており、扶助費総額としては前年度とほぼ同額である。引き続き今後も適正な資格審査等の管理に努める。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133350</xdr:rowOff>
    </xdr:from>
    <xdr:to>
      <xdr:col>24</xdr:col>
      <xdr:colOff>25400</xdr:colOff>
      <xdr:row>56</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63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44450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74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82550</xdr:rowOff>
    </xdr:from>
    <xdr:to>
      <xdr:col>24</xdr:col>
      <xdr:colOff>76200</xdr:colOff>
      <xdr:row>56</xdr:row>
      <xdr:rowOff>12700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その他については、前年より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良好な状態にある。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減少した要因は、下水道事業会計の法適用により繰出金から補助費等へ移行したことが大きい。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今後も高齢化による介護保険事業会計繰出金の増、後期高齢者医療事業への繰出金等の増が見込まれるため、各特別会計の安定運営を推進し、普通会計の負担額を減らすよう、今後も適正な管理に努める。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57</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910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下水道事業会計の法適用により繰出金から補助費等へ移行したことである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。類似団体平均と比較して高い要因は、法適用公営企業への繰出金が多いことや、消防業務やごみ収集処理業務、し尿処理などの一部事務組合への負担金も多いことなどがあげられる。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法適用公営企業に対しての繰出金について、各企業の事業効率化等により縮減に努める。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9579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957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38</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40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償還額の減少により、償還期限の到来による満期一括償還により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大きく増加した前年度を除き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改善傾向にあるが依然として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ポイント上回っている。自主財源に乏しいため、普通会計において合併以前は、地総債、過疎対策事業債、公住債等に、合併後は特に合併特例債に財源を求めてきた。公債費比率を抑制するため、第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おいて、投資的事業における新規発行額の抑制を策定し、また奈良県市町村財政健全化支援事業貸付金などの有利な借換を利用したことで改善を進めてきた。今後も引き続き新規発行額の抑制に努め、適正な公債管理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142240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286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98425</xdr:rowOff>
    </xdr:from>
    <xdr:to>
      <xdr:col>19</xdr:col>
      <xdr:colOff>187325</xdr:colOff>
      <xdr:row>75</xdr:row>
      <xdr:rowOff>142240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571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98425</xdr:rowOff>
    </xdr:from>
    <xdr:to>
      <xdr:col>15</xdr:col>
      <xdr:colOff>98425</xdr:colOff>
      <xdr:row>75</xdr:row>
      <xdr:rowOff>125095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571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125095</xdr:rowOff>
    </xdr:from>
    <xdr:to>
      <xdr:col>11</xdr:col>
      <xdr:colOff>9525</xdr:colOff>
      <xdr:row>75</xdr:row>
      <xdr:rowOff>147955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83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6366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47625</xdr:rowOff>
    </xdr:from>
    <xdr:to>
      <xdr:col>15</xdr:col>
      <xdr:colOff>149225</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134002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74295</xdr:rowOff>
    </xdr:from>
    <xdr:to>
      <xdr:col>11</xdr:col>
      <xdr:colOff>60325</xdr:colOff>
      <xdr:row>76</xdr:row>
      <xdr:rowOff>4445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160672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1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97155</xdr:rowOff>
    </xdr:from>
    <xdr:to>
      <xdr:col>6</xdr:col>
      <xdr:colOff>171450</xdr:colOff>
      <xdr:row>76</xdr:row>
      <xdr:rowOff>27305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平均との差は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ポイントに縮まった。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一般財源の減少に加え、一部事務組合負担金や公営企業繰出金など補助費等の高止まりや介護保険事業特別会計や後期高齢者医療事業特別会計への繰出金が増加しているためである。今後も適正な管理を維持す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7150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58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440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14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21376</xdr:rowOff>
    </xdr:from>
    <xdr:to>
      <xdr:col>29</xdr:col>
      <xdr:colOff>127000</xdr:colOff>
      <xdr:row>15</xdr:row>
      <xdr:rowOff>56831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40751"/>
          <a:ext cx="647700" cy="35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56831</xdr:rowOff>
    </xdr:from>
    <xdr:to>
      <xdr:col>26</xdr:col>
      <xdr:colOff>50800</xdr:colOff>
      <xdr:row>15</xdr:row>
      <xdr:rowOff>89836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76206"/>
          <a:ext cx="698500" cy="33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89836</xdr:rowOff>
    </xdr:from>
    <xdr:to>
      <xdr:col>22</xdr:col>
      <xdr:colOff>114300</xdr:colOff>
      <xdr:row>15</xdr:row>
      <xdr:rowOff>144156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09211"/>
          <a:ext cx="698500" cy="5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143731</xdr:rowOff>
    </xdr:from>
    <xdr:to>
      <xdr:col>18</xdr:col>
      <xdr:colOff>177800</xdr:colOff>
      <xdr:row>15</xdr:row>
      <xdr:rowOff>144156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63106"/>
          <a:ext cx="698500" cy="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142026</xdr:rowOff>
    </xdr:from>
    <xdr:to>
      <xdr:col>29</xdr:col>
      <xdr:colOff>177800</xdr:colOff>
      <xdr:row>15</xdr:row>
      <xdr:rowOff>72176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89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158553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3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6031</xdr:rowOff>
    </xdr:from>
    <xdr:to>
      <xdr:col>26</xdr:col>
      <xdr:colOff>101600</xdr:colOff>
      <xdr:row>15</xdr:row>
      <xdr:rowOff>107631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25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117808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94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39036</xdr:rowOff>
    </xdr:from>
    <xdr:to>
      <xdr:col>22</xdr:col>
      <xdr:colOff>165100</xdr:colOff>
      <xdr:row>15</xdr:row>
      <xdr:rowOff>140636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58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150813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2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93356</xdr:rowOff>
    </xdr:from>
    <xdr:to>
      <xdr:col>19</xdr:col>
      <xdr:colOff>38100</xdr:colOff>
      <xdr:row>16</xdr:row>
      <xdr:rowOff>23506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33683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92931</xdr:rowOff>
    </xdr:from>
    <xdr:to>
      <xdr:col>15</xdr:col>
      <xdr:colOff>101600</xdr:colOff>
      <xdr:row>16</xdr:row>
      <xdr:rowOff>23081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1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33258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8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251907</xdr:rowOff>
    </xdr:from>
    <xdr:to>
      <xdr:col>29</xdr:col>
      <xdr:colOff>127000</xdr:colOff>
      <xdr:row>37</xdr:row>
      <xdr:rowOff>299437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376607"/>
          <a:ext cx="647700" cy="4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284214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08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251907</xdr:rowOff>
    </xdr:from>
    <xdr:to>
      <xdr:col>26</xdr:col>
      <xdr:colOff>50800</xdr:colOff>
      <xdr:row>37</xdr:row>
      <xdr:rowOff>280760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76607"/>
          <a:ext cx="698500" cy="28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275007</xdr:rowOff>
    </xdr:from>
    <xdr:to>
      <xdr:col>22</xdr:col>
      <xdr:colOff>114300</xdr:colOff>
      <xdr:row>37</xdr:row>
      <xdr:rowOff>280760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99707"/>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263871</xdr:rowOff>
    </xdr:from>
    <xdr:to>
      <xdr:col>18</xdr:col>
      <xdr:colOff>177800</xdr:colOff>
      <xdr:row>37</xdr:row>
      <xdr:rowOff>275007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88571"/>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248637</xdr:rowOff>
    </xdr:from>
    <xdr:to>
      <xdr:col>29</xdr:col>
      <xdr:colOff>177800</xdr:colOff>
      <xdr:row>38</xdr:row>
      <xdr:rowOff>7337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73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93714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1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201107</xdr:rowOff>
    </xdr:from>
    <xdr:to>
      <xdr:col>26</xdr:col>
      <xdr:colOff>101600</xdr:colOff>
      <xdr:row>37</xdr:row>
      <xdr:rowOff>302707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2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141434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94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229960</xdr:rowOff>
    </xdr:from>
    <xdr:to>
      <xdr:col>22</xdr:col>
      <xdr:colOff>165100</xdr:colOff>
      <xdr:row>37</xdr:row>
      <xdr:rowOff>331560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5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170287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2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224207</xdr:rowOff>
    </xdr:from>
    <xdr:to>
      <xdr:col>19</xdr:col>
      <xdr:colOff>38100</xdr:colOff>
      <xdr:row>37</xdr:row>
      <xdr:rowOff>325807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4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164534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1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213071</xdr:rowOff>
    </xdr:from>
    <xdr:to>
      <xdr:col>15</xdr:col>
      <xdr:colOff>101600</xdr:colOff>
      <xdr:row>37</xdr:row>
      <xdr:rowOff>314671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3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153398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29,223
28,920
247.50
22,326,791
22,174,609
130,483
11,148,753
24,316,347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78555</xdr:rowOff>
    </xdr:from>
    <xdr:to>
      <xdr:col>24</xdr:col>
      <xdr:colOff>63500</xdr:colOff>
      <xdr:row>34</xdr:row>
      <xdr:rowOff>30146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36405"/>
          <a:ext cx="838200" cy="1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30146</xdr:rowOff>
    </xdr:from>
    <xdr:to>
      <xdr:col>19</xdr:col>
      <xdr:colOff>177800</xdr:colOff>
      <xdr:row>34</xdr:row>
      <xdr:rowOff>91901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59446"/>
          <a:ext cx="889000" cy="6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91901</xdr:rowOff>
    </xdr:from>
    <xdr:to>
      <xdr:col>15</xdr:col>
      <xdr:colOff>50800</xdr:colOff>
      <xdr:row>34</xdr:row>
      <xdr:rowOff>124112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21201"/>
          <a:ext cx="889000" cy="3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87438</xdr:rowOff>
    </xdr:from>
    <xdr:to>
      <xdr:col>10</xdr:col>
      <xdr:colOff>114300</xdr:colOff>
      <xdr:row>34</xdr:row>
      <xdr:rowOff>124112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16738"/>
          <a:ext cx="889000" cy="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27755</xdr:rowOff>
    </xdr:from>
    <xdr:to>
      <xdr:col>24</xdr:col>
      <xdr:colOff>114300</xdr:colOff>
      <xdr:row>33</xdr:row>
      <xdr:rowOff>129355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50632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3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150796</xdr:rowOff>
    </xdr:from>
    <xdr:to>
      <xdr:col>20</xdr:col>
      <xdr:colOff>38100</xdr:colOff>
      <xdr:row>34</xdr:row>
      <xdr:rowOff>80946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0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97473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8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41101</xdr:rowOff>
    </xdr:from>
    <xdr:to>
      <xdr:col>15</xdr:col>
      <xdr:colOff>101600</xdr:colOff>
      <xdr:row>34</xdr:row>
      <xdr:rowOff>142701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159228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4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73312</xdr:rowOff>
    </xdr:from>
    <xdr:to>
      <xdr:col>10</xdr:col>
      <xdr:colOff>165100</xdr:colOff>
      <xdr:row>35</xdr:row>
      <xdr:rowOff>3462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19989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7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36638</xdr:rowOff>
    </xdr:from>
    <xdr:to>
      <xdr:col>6</xdr:col>
      <xdr:colOff>38100</xdr:colOff>
      <xdr:row>34</xdr:row>
      <xdr:rowOff>138238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154765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4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144435</xdr:rowOff>
    </xdr:from>
    <xdr:to>
      <xdr:col>24</xdr:col>
      <xdr:colOff>63500</xdr:colOff>
      <xdr:row>57</xdr:row>
      <xdr:rowOff>170090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7085"/>
          <a:ext cx="8382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170090</xdr:rowOff>
    </xdr:from>
    <xdr:to>
      <xdr:col>19</xdr:col>
      <xdr:colOff>177800</xdr:colOff>
      <xdr:row>58</xdr:row>
      <xdr:rowOff>15008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42740"/>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11409</xdr:rowOff>
    </xdr:from>
    <xdr:to>
      <xdr:col>15</xdr:col>
      <xdr:colOff>50800</xdr:colOff>
      <xdr:row>58</xdr:row>
      <xdr:rowOff>15008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55509"/>
          <a:ext cx="889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11409</xdr:rowOff>
    </xdr:from>
    <xdr:to>
      <xdr:col>10</xdr:col>
      <xdr:colOff>114300</xdr:colOff>
      <xdr:row>58</xdr:row>
      <xdr:rowOff>30331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55509"/>
          <a:ext cx="889000" cy="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93635</xdr:rowOff>
    </xdr:from>
    <xdr:to>
      <xdr:col>24</xdr:col>
      <xdr:colOff>114300</xdr:colOff>
      <xdr:row>58</xdr:row>
      <xdr:rowOff>23785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116512</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119290</xdr:rowOff>
    </xdr:from>
    <xdr:to>
      <xdr:col>20</xdr:col>
      <xdr:colOff>38100</xdr:colOff>
      <xdr:row>58</xdr:row>
      <xdr:rowOff>49440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40567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98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135658</xdr:rowOff>
    </xdr:from>
    <xdr:to>
      <xdr:col>15</xdr:col>
      <xdr:colOff>101600</xdr:colOff>
      <xdr:row>58</xdr:row>
      <xdr:rowOff>65808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56935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0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132059</xdr:rowOff>
    </xdr:from>
    <xdr:to>
      <xdr:col>10</xdr:col>
      <xdr:colOff>165100</xdr:colOff>
      <xdr:row>58</xdr:row>
      <xdr:rowOff>62209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0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78736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7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150981</xdr:rowOff>
    </xdr:from>
    <xdr:to>
      <xdr:col>6</xdr:col>
      <xdr:colOff>38100</xdr:colOff>
      <xdr:row>58</xdr:row>
      <xdr:rowOff>81131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72258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1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130366</xdr:rowOff>
    </xdr:from>
    <xdr:to>
      <xdr:col>24</xdr:col>
      <xdr:colOff>63500</xdr:colOff>
      <xdr:row>78</xdr:row>
      <xdr:rowOff>140881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03466"/>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138937</xdr:rowOff>
    </xdr:from>
    <xdr:to>
      <xdr:col>19</xdr:col>
      <xdr:colOff>177800</xdr:colOff>
      <xdr:row>78</xdr:row>
      <xdr:rowOff>140881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12037"/>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138937</xdr:rowOff>
    </xdr:from>
    <xdr:to>
      <xdr:col>15</xdr:col>
      <xdr:colOff>50800</xdr:colOff>
      <xdr:row>78</xdr:row>
      <xdr:rowOff>157265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12037"/>
          <a:ext cx="889000" cy="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157265</xdr:rowOff>
    </xdr:from>
    <xdr:to>
      <xdr:col>10</xdr:col>
      <xdr:colOff>114300</xdr:colOff>
      <xdr:row>79</xdr:row>
      <xdr:rowOff>2293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30365"/>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79566</xdr:rowOff>
    </xdr:from>
    <xdr:to>
      <xdr:col>24</xdr:col>
      <xdr:colOff>114300</xdr:colOff>
      <xdr:row>79</xdr:row>
      <xdr:rowOff>9716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165943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90081</xdr:rowOff>
    </xdr:from>
    <xdr:to>
      <xdr:col>20</xdr:col>
      <xdr:colOff>38100</xdr:colOff>
      <xdr:row>79</xdr:row>
      <xdr:rowOff>20231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11358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88137</xdr:rowOff>
    </xdr:from>
    <xdr:to>
      <xdr:col>15</xdr:col>
      <xdr:colOff>101600</xdr:colOff>
      <xdr:row>79</xdr:row>
      <xdr:rowOff>18287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9414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106465</xdr:rowOff>
    </xdr:from>
    <xdr:to>
      <xdr:col>10</xdr:col>
      <xdr:colOff>165100</xdr:colOff>
      <xdr:row>79</xdr:row>
      <xdr:rowOff>36615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27742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122943</xdr:rowOff>
    </xdr:from>
    <xdr:to>
      <xdr:col>6</xdr:col>
      <xdr:colOff>38100</xdr:colOff>
      <xdr:row>79</xdr:row>
      <xdr:rowOff>53093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44220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56465</xdr:rowOff>
    </xdr:from>
    <xdr:to>
      <xdr:col>24</xdr:col>
      <xdr:colOff>63500</xdr:colOff>
      <xdr:row>97</xdr:row>
      <xdr:rowOff>74688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87115"/>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56465</xdr:rowOff>
    </xdr:from>
    <xdr:to>
      <xdr:col>19</xdr:col>
      <xdr:colOff>177800</xdr:colOff>
      <xdr:row>97</xdr:row>
      <xdr:rowOff>81801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87115"/>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81623</xdr:rowOff>
    </xdr:from>
    <xdr:to>
      <xdr:col>15</xdr:col>
      <xdr:colOff>50800</xdr:colOff>
      <xdr:row>97</xdr:row>
      <xdr:rowOff>81801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12273"/>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81623</xdr:rowOff>
    </xdr:from>
    <xdr:to>
      <xdr:col>10</xdr:col>
      <xdr:colOff>114300</xdr:colOff>
      <xdr:row>97</xdr:row>
      <xdr:rowOff>136804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12273"/>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23888</xdr:rowOff>
    </xdr:from>
    <xdr:to>
      <xdr:col>24</xdr:col>
      <xdr:colOff>114300</xdr:colOff>
      <xdr:row>97</xdr:row>
      <xdr:rowOff>125488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2315</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3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5665</xdr:rowOff>
    </xdr:from>
    <xdr:to>
      <xdr:col>20</xdr:col>
      <xdr:colOff>38100</xdr:colOff>
      <xdr:row>97</xdr:row>
      <xdr:rowOff>107265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98392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31001</xdr:rowOff>
    </xdr:from>
    <xdr:to>
      <xdr:col>15</xdr:col>
      <xdr:colOff>101600</xdr:colOff>
      <xdr:row>97</xdr:row>
      <xdr:rowOff>132601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123728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30823</xdr:rowOff>
    </xdr:from>
    <xdr:to>
      <xdr:col>10</xdr:col>
      <xdr:colOff>165100</xdr:colOff>
      <xdr:row>97</xdr:row>
      <xdr:rowOff>132423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123550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86004</xdr:rowOff>
    </xdr:from>
    <xdr:to>
      <xdr:col>6</xdr:col>
      <xdr:colOff>38100</xdr:colOff>
      <xdr:row>98</xdr:row>
      <xdr:rowOff>16154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7281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0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94284</xdr:rowOff>
    </xdr:from>
    <xdr:to>
      <xdr:col>55</xdr:col>
      <xdr:colOff>0</xdr:colOff>
      <xdr:row>37</xdr:row>
      <xdr:rowOff>164059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95034"/>
          <a:ext cx="838200" cy="41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164059</xdr:rowOff>
    </xdr:from>
    <xdr:to>
      <xdr:col>50</xdr:col>
      <xdr:colOff>114300</xdr:colOff>
      <xdr:row>37</xdr:row>
      <xdr:rowOff>168480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07709"/>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164709</xdr:rowOff>
    </xdr:from>
    <xdr:to>
      <xdr:col>45</xdr:col>
      <xdr:colOff>177800</xdr:colOff>
      <xdr:row>37</xdr:row>
      <xdr:rowOff>168480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508359"/>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164709</xdr:rowOff>
    </xdr:from>
    <xdr:to>
      <xdr:col>41</xdr:col>
      <xdr:colOff>50800</xdr:colOff>
      <xdr:row>38</xdr:row>
      <xdr:rowOff>30246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08359"/>
          <a:ext cx="8890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43484</xdr:rowOff>
    </xdr:from>
    <xdr:to>
      <xdr:col>55</xdr:col>
      <xdr:colOff>50800</xdr:colOff>
      <xdr:row>35</xdr:row>
      <xdr:rowOff>145084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66361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9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113259</xdr:rowOff>
    </xdr:from>
    <xdr:to>
      <xdr:col>50</xdr:col>
      <xdr:colOff>165100</xdr:colOff>
      <xdr:row>38</xdr:row>
      <xdr:rowOff>43409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59936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117681</xdr:rowOff>
    </xdr:from>
    <xdr:to>
      <xdr:col>46</xdr:col>
      <xdr:colOff>38100</xdr:colOff>
      <xdr:row>38</xdr:row>
      <xdr:rowOff>47831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64358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113909</xdr:rowOff>
    </xdr:from>
    <xdr:to>
      <xdr:col>41</xdr:col>
      <xdr:colOff>101600</xdr:colOff>
      <xdr:row>38</xdr:row>
      <xdr:rowOff>44059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60586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3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150896</xdr:rowOff>
    </xdr:from>
    <xdr:to>
      <xdr:col>36</xdr:col>
      <xdr:colOff>165100</xdr:colOff>
      <xdr:row>38</xdr:row>
      <xdr:rowOff>81046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9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97573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119844</xdr:rowOff>
    </xdr:from>
    <xdr:to>
      <xdr:col>55</xdr:col>
      <xdr:colOff>0</xdr:colOff>
      <xdr:row>57</xdr:row>
      <xdr:rowOff>53156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21044"/>
          <a:ext cx="838200" cy="10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53156</xdr:rowOff>
    </xdr:from>
    <xdr:to>
      <xdr:col>50</xdr:col>
      <xdr:colOff>114300</xdr:colOff>
      <xdr:row>57</xdr:row>
      <xdr:rowOff>140550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25806"/>
          <a:ext cx="889000" cy="8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38992</xdr:rowOff>
    </xdr:from>
    <xdr:to>
      <xdr:col>45</xdr:col>
      <xdr:colOff>177800</xdr:colOff>
      <xdr:row>57</xdr:row>
      <xdr:rowOff>140550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11642"/>
          <a:ext cx="889000" cy="10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38992</xdr:rowOff>
    </xdr:from>
    <xdr:to>
      <xdr:col>41</xdr:col>
      <xdr:colOff>50800</xdr:colOff>
      <xdr:row>57</xdr:row>
      <xdr:rowOff>40538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11642"/>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69044</xdr:rowOff>
    </xdr:from>
    <xdr:to>
      <xdr:col>55</xdr:col>
      <xdr:colOff>50800</xdr:colOff>
      <xdr:row>56</xdr:row>
      <xdr:rowOff>170644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47471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2356</xdr:rowOff>
    </xdr:from>
    <xdr:to>
      <xdr:col>50</xdr:col>
      <xdr:colOff>165100</xdr:colOff>
      <xdr:row>57</xdr:row>
      <xdr:rowOff>103956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95083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6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89750</xdr:rowOff>
    </xdr:from>
    <xdr:to>
      <xdr:col>46</xdr:col>
      <xdr:colOff>38100</xdr:colOff>
      <xdr:row>58</xdr:row>
      <xdr:rowOff>19900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159642</xdr:rowOff>
    </xdr:from>
    <xdr:to>
      <xdr:col>41</xdr:col>
      <xdr:colOff>101600</xdr:colOff>
      <xdr:row>57</xdr:row>
      <xdr:rowOff>89792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80919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161188</xdr:rowOff>
    </xdr:from>
    <xdr:to>
      <xdr:col>36</xdr:col>
      <xdr:colOff>165100</xdr:colOff>
      <xdr:row>57</xdr:row>
      <xdr:rowOff>91338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82465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5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74943</xdr:rowOff>
    </xdr:from>
    <xdr:to>
      <xdr:col>55</xdr:col>
      <xdr:colOff>0</xdr:colOff>
      <xdr:row>77</xdr:row>
      <xdr:rowOff>139097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76593"/>
          <a:ext cx="8382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139097</xdr:rowOff>
    </xdr:from>
    <xdr:to>
      <xdr:col>50</xdr:col>
      <xdr:colOff>114300</xdr:colOff>
      <xdr:row>78</xdr:row>
      <xdr:rowOff>91393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40747"/>
          <a:ext cx="889000" cy="12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57669</xdr:rowOff>
    </xdr:from>
    <xdr:to>
      <xdr:col>45</xdr:col>
      <xdr:colOff>177800</xdr:colOff>
      <xdr:row>78</xdr:row>
      <xdr:rowOff>91393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30769"/>
          <a:ext cx="889000" cy="3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90377</xdr:rowOff>
    </xdr:from>
    <xdr:to>
      <xdr:col>41</xdr:col>
      <xdr:colOff>50800</xdr:colOff>
      <xdr:row>78</xdr:row>
      <xdr:rowOff>57669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92027"/>
          <a:ext cx="889000" cy="1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24143</xdr:rowOff>
    </xdr:from>
    <xdr:to>
      <xdr:col>55</xdr:col>
      <xdr:colOff>50800</xdr:colOff>
      <xdr:row>77</xdr:row>
      <xdr:rowOff>125743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2570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0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88297</xdr:rowOff>
    </xdr:from>
    <xdr:to>
      <xdr:col>50</xdr:col>
      <xdr:colOff>165100</xdr:colOff>
      <xdr:row>78</xdr:row>
      <xdr:rowOff>18447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3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40593</xdr:rowOff>
    </xdr:from>
    <xdr:to>
      <xdr:col>46</xdr:col>
      <xdr:colOff>38100</xdr:colOff>
      <xdr:row>78</xdr:row>
      <xdr:rowOff>142193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133320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0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6869</xdr:rowOff>
    </xdr:from>
    <xdr:to>
      <xdr:col>41</xdr:col>
      <xdr:colOff>101600</xdr:colOff>
      <xdr:row>78</xdr:row>
      <xdr:rowOff>108469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99596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7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39577</xdr:rowOff>
    </xdr:from>
    <xdr:to>
      <xdr:col>36</xdr:col>
      <xdr:colOff>165100</xdr:colOff>
      <xdr:row>77</xdr:row>
      <xdr:rowOff>141177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132304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3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92587</xdr:rowOff>
    </xdr:from>
    <xdr:to>
      <xdr:col>55</xdr:col>
      <xdr:colOff>0</xdr:colOff>
      <xdr:row>97</xdr:row>
      <xdr:rowOff>76879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51787"/>
          <a:ext cx="838200" cy="1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76879</xdr:rowOff>
    </xdr:from>
    <xdr:to>
      <xdr:col>50</xdr:col>
      <xdr:colOff>114300</xdr:colOff>
      <xdr:row>97</xdr:row>
      <xdr:rowOff>141083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07529"/>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123338</xdr:rowOff>
    </xdr:from>
    <xdr:to>
      <xdr:col>45</xdr:col>
      <xdr:colOff>177800</xdr:colOff>
      <xdr:row>97</xdr:row>
      <xdr:rowOff>141083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82538"/>
          <a:ext cx="889000" cy="18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123338</xdr:rowOff>
    </xdr:from>
    <xdr:to>
      <xdr:col>41</xdr:col>
      <xdr:colOff>50800</xdr:colOff>
      <xdr:row>97</xdr:row>
      <xdr:rowOff>114368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82538"/>
          <a:ext cx="889000" cy="1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41787</xdr:rowOff>
    </xdr:from>
    <xdr:to>
      <xdr:col>55</xdr:col>
      <xdr:colOff>50800</xdr:colOff>
      <xdr:row>96</xdr:row>
      <xdr:rowOff>143387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20214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7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26079</xdr:rowOff>
    </xdr:from>
    <xdr:to>
      <xdr:col>50</xdr:col>
      <xdr:colOff>165100</xdr:colOff>
      <xdr:row>97</xdr:row>
      <xdr:rowOff>127679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118806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90283</xdr:rowOff>
    </xdr:from>
    <xdr:to>
      <xdr:col>46</xdr:col>
      <xdr:colOff>38100</xdr:colOff>
      <xdr:row>98</xdr:row>
      <xdr:rowOff>20433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2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1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72538</xdr:rowOff>
    </xdr:from>
    <xdr:to>
      <xdr:col>41</xdr:col>
      <xdr:colOff>101600</xdr:colOff>
      <xdr:row>97</xdr:row>
      <xdr:rowOff>2688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165265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63568</xdr:rowOff>
    </xdr:from>
    <xdr:to>
      <xdr:col>36</xdr:col>
      <xdr:colOff>165100</xdr:colOff>
      <xdr:row>97</xdr:row>
      <xdr:rowOff>165168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9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156295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70714</xdr:rowOff>
    </xdr:from>
    <xdr:to>
      <xdr:col>85</xdr:col>
      <xdr:colOff>127000</xdr:colOff>
      <xdr:row>38</xdr:row>
      <xdr:rowOff>158420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585814"/>
          <a:ext cx="8382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xdr:rowOff>
    </xdr:from>
    <xdr:to>
      <xdr:col>81</xdr:col>
      <xdr:colOff>50800</xdr:colOff>
      <xdr:row>38</xdr:row>
      <xdr:rowOff>70714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355842"/>
          <a:ext cx="889000" cy="2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12192</xdr:rowOff>
    </xdr:from>
    <xdr:to>
      <xdr:col>76</xdr:col>
      <xdr:colOff>114300</xdr:colOff>
      <xdr:row>38</xdr:row>
      <xdr:rowOff>113588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355842"/>
          <a:ext cx="889000" cy="27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113588</xdr:rowOff>
    </xdr:from>
    <xdr:to>
      <xdr:col>71</xdr:col>
      <xdr:colOff>177800</xdr:colOff>
      <xdr:row>39</xdr:row>
      <xdr:rowOff>19342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28688"/>
          <a:ext cx="889000" cy="7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107620</xdr:rowOff>
    </xdr:from>
    <xdr:to>
      <xdr:col>85</xdr:col>
      <xdr:colOff>177800</xdr:colOff>
      <xdr:row>39</xdr:row>
      <xdr:rowOff>37770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26560</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19914</xdr:rowOff>
    </xdr:from>
    <xdr:to>
      <xdr:col>81</xdr:col>
      <xdr:colOff>101600</xdr:colOff>
      <xdr:row>38</xdr:row>
      <xdr:rowOff>121514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138041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132842</xdr:rowOff>
    </xdr:from>
    <xdr:to>
      <xdr:col>76</xdr:col>
      <xdr:colOff>165100</xdr:colOff>
      <xdr:row>37</xdr:row>
      <xdr:rowOff>62992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79519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08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62788</xdr:rowOff>
    </xdr:from>
    <xdr:to>
      <xdr:col>72</xdr:col>
      <xdr:colOff>38100</xdr:colOff>
      <xdr:row>38</xdr:row>
      <xdr:rowOff>164388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9466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3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139992</xdr:rowOff>
    </xdr:from>
    <xdr:to>
      <xdr:col>67</xdr:col>
      <xdr:colOff>101600</xdr:colOff>
      <xdr:row>39</xdr:row>
      <xdr:rowOff>70142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61269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126154</xdr:rowOff>
    </xdr:from>
    <xdr:to>
      <xdr:col>85</xdr:col>
      <xdr:colOff>127000</xdr:colOff>
      <xdr:row>77</xdr:row>
      <xdr:rowOff>163178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27804"/>
          <a:ext cx="8382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126154</xdr:rowOff>
    </xdr:from>
    <xdr:to>
      <xdr:col>81</xdr:col>
      <xdr:colOff>50800</xdr:colOff>
      <xdr:row>77</xdr:row>
      <xdr:rowOff>157851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7804"/>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140579</xdr:rowOff>
    </xdr:from>
    <xdr:to>
      <xdr:col>76</xdr:col>
      <xdr:colOff>114300</xdr:colOff>
      <xdr:row>77</xdr:row>
      <xdr:rowOff>157851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42229"/>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122594</xdr:rowOff>
    </xdr:from>
    <xdr:to>
      <xdr:col>71</xdr:col>
      <xdr:colOff>177800</xdr:colOff>
      <xdr:row>77</xdr:row>
      <xdr:rowOff>140579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24244"/>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112378</xdr:rowOff>
    </xdr:from>
    <xdr:to>
      <xdr:col>85</xdr:col>
      <xdr:colOff>177800</xdr:colOff>
      <xdr:row>78</xdr:row>
      <xdr:rowOff>42528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135255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75354</xdr:rowOff>
    </xdr:from>
    <xdr:to>
      <xdr:col>81</xdr:col>
      <xdr:colOff>101600</xdr:colOff>
      <xdr:row>78</xdr:row>
      <xdr:rowOff>5504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22031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107051</xdr:rowOff>
    </xdr:from>
    <xdr:to>
      <xdr:col>76</xdr:col>
      <xdr:colOff>165100</xdr:colOff>
      <xdr:row>78</xdr:row>
      <xdr:rowOff>37201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0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53728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89779</xdr:rowOff>
    </xdr:from>
    <xdr:to>
      <xdr:col>72</xdr:col>
      <xdr:colOff>38100</xdr:colOff>
      <xdr:row>78</xdr:row>
      <xdr:rowOff>19929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36456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71794</xdr:rowOff>
    </xdr:from>
    <xdr:to>
      <xdr:col>67</xdr:col>
      <xdr:colOff>101600</xdr:colOff>
      <xdr:row>78</xdr:row>
      <xdr:rowOff>1944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18471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97954</xdr:rowOff>
    </xdr:from>
    <xdr:to>
      <xdr:col>85</xdr:col>
      <xdr:colOff>127000</xdr:colOff>
      <xdr:row>98</xdr:row>
      <xdr:rowOff>103053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0054"/>
          <a:ext cx="8382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92112</xdr:rowOff>
    </xdr:from>
    <xdr:to>
      <xdr:col>81</xdr:col>
      <xdr:colOff>50800</xdr:colOff>
      <xdr:row>98</xdr:row>
      <xdr:rowOff>103053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94212"/>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92112</xdr:rowOff>
    </xdr:from>
    <xdr:to>
      <xdr:col>76</xdr:col>
      <xdr:colOff>114300</xdr:colOff>
      <xdr:row>98</xdr:row>
      <xdr:rowOff>104299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94212"/>
          <a:ext cx="889000" cy="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94131</xdr:rowOff>
    </xdr:from>
    <xdr:to>
      <xdr:col>71</xdr:col>
      <xdr:colOff>177800</xdr:colOff>
      <xdr:row>98</xdr:row>
      <xdr:rowOff>104299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96231"/>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47154</xdr:rowOff>
    </xdr:from>
    <xdr:to>
      <xdr:col>85</xdr:col>
      <xdr:colOff>177800</xdr:colOff>
      <xdr:row>98</xdr:row>
      <xdr:rowOff>148754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52253</xdr:rowOff>
    </xdr:from>
    <xdr:to>
      <xdr:col>81</xdr:col>
      <xdr:colOff>101600</xdr:colOff>
      <xdr:row>98</xdr:row>
      <xdr:rowOff>153853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5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144980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4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41312</xdr:rowOff>
    </xdr:from>
    <xdr:to>
      <xdr:col>76</xdr:col>
      <xdr:colOff>165100</xdr:colOff>
      <xdr:row>98</xdr:row>
      <xdr:rowOff>142912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134039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53499</xdr:rowOff>
    </xdr:from>
    <xdr:to>
      <xdr:col>72</xdr:col>
      <xdr:colOff>38100</xdr:colOff>
      <xdr:row>98</xdr:row>
      <xdr:rowOff>155099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146226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43331</xdr:rowOff>
    </xdr:from>
    <xdr:to>
      <xdr:col>67</xdr:col>
      <xdr:colOff>101600</xdr:colOff>
      <xdr:row>98</xdr:row>
      <xdr:rowOff>144931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136058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3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49220</xdr:rowOff>
    </xdr:from>
    <xdr:to>
      <xdr:col>116</xdr:col>
      <xdr:colOff>63500</xdr:colOff>
      <xdr:row>38</xdr:row>
      <xdr:rowOff>85476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64320"/>
          <a:ext cx="8382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137460</xdr:rowOff>
    </xdr:from>
    <xdr:to>
      <xdr:col>111</xdr:col>
      <xdr:colOff>177800</xdr:colOff>
      <xdr:row>38</xdr:row>
      <xdr:rowOff>49220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81110"/>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137460</xdr:rowOff>
    </xdr:from>
    <xdr:to>
      <xdr:col>107</xdr:col>
      <xdr:colOff>50800</xdr:colOff>
      <xdr:row>38</xdr:row>
      <xdr:rowOff>43505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81110"/>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43505</xdr:rowOff>
    </xdr:from>
    <xdr:to>
      <xdr:col>102</xdr:col>
      <xdr:colOff>114300</xdr:colOff>
      <xdr:row>38</xdr:row>
      <xdr:rowOff>109936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58605"/>
          <a:ext cx="8890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34676</xdr:rowOff>
    </xdr:from>
    <xdr:to>
      <xdr:col>116</xdr:col>
      <xdr:colOff>114300</xdr:colOff>
      <xdr:row>38</xdr:row>
      <xdr:rowOff>136276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121053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6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169870</xdr:rowOff>
    </xdr:from>
    <xdr:to>
      <xdr:col>112</xdr:col>
      <xdr:colOff>38100</xdr:colOff>
      <xdr:row>38</xdr:row>
      <xdr:rowOff>100020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91147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0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86660</xdr:rowOff>
    </xdr:from>
    <xdr:to>
      <xdr:col>107</xdr:col>
      <xdr:colOff>101600</xdr:colOff>
      <xdr:row>38</xdr:row>
      <xdr:rowOff>16810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33337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20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164155</xdr:rowOff>
    </xdr:from>
    <xdr:to>
      <xdr:col>102</xdr:col>
      <xdr:colOff>165100</xdr:colOff>
      <xdr:row>38</xdr:row>
      <xdr:rowOff>94305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85432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0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59136</xdr:rowOff>
    </xdr:from>
    <xdr:to>
      <xdr:col>98</xdr:col>
      <xdr:colOff>38100</xdr:colOff>
      <xdr:row>38</xdr:row>
      <xdr:rowOff>160736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151863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6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98209</xdr:rowOff>
    </xdr:from>
    <xdr:to>
      <xdr:col>116</xdr:col>
      <xdr:colOff>63500</xdr:colOff>
      <xdr:row>59</xdr:row>
      <xdr:rowOff>98372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213759"/>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98307</xdr:rowOff>
    </xdr:from>
    <xdr:to>
      <xdr:col>111</xdr:col>
      <xdr:colOff>177800</xdr:colOff>
      <xdr:row>59</xdr:row>
      <xdr:rowOff>98372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1385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98226</xdr:rowOff>
    </xdr:from>
    <xdr:to>
      <xdr:col>107</xdr:col>
      <xdr:colOff>50800</xdr:colOff>
      <xdr:row>59</xdr:row>
      <xdr:rowOff>98307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3776"/>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98226</xdr:rowOff>
    </xdr:from>
    <xdr:to>
      <xdr:col>102</xdr:col>
      <xdr:colOff>114300</xdr:colOff>
      <xdr:row>59</xdr:row>
      <xdr:rowOff>98389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21377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47409</xdr:rowOff>
    </xdr:from>
    <xdr:to>
      <xdr:col>116</xdr:col>
      <xdr:colOff>114300</xdr:colOff>
      <xdr:row>59</xdr:row>
      <xdr:rowOff>149009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133786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7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47572</xdr:rowOff>
    </xdr:from>
    <xdr:to>
      <xdr:col>112</xdr:col>
      <xdr:colOff>38100</xdr:colOff>
      <xdr:row>59</xdr:row>
      <xdr:rowOff>149172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140299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558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47507</xdr:rowOff>
    </xdr:from>
    <xdr:to>
      <xdr:col>107</xdr:col>
      <xdr:colOff>101600</xdr:colOff>
      <xdr:row>59</xdr:row>
      <xdr:rowOff>149107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140234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55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47426</xdr:rowOff>
    </xdr:from>
    <xdr:to>
      <xdr:col>102</xdr:col>
      <xdr:colOff>165100</xdr:colOff>
      <xdr:row>59</xdr:row>
      <xdr:rowOff>149026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140153</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55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47589</xdr:rowOff>
    </xdr:from>
    <xdr:to>
      <xdr:col>98</xdr:col>
      <xdr:colOff>38100</xdr:colOff>
      <xdr:row>59</xdr:row>
      <xdr:rowOff>149189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140316</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55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86893</xdr:rowOff>
    </xdr:from>
    <xdr:to>
      <xdr:col>116</xdr:col>
      <xdr:colOff>63500</xdr:colOff>
      <xdr:row>75</xdr:row>
      <xdr:rowOff>116745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74193"/>
          <a:ext cx="838200" cy="2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86893</xdr:rowOff>
    </xdr:from>
    <xdr:to>
      <xdr:col>111</xdr:col>
      <xdr:colOff>177800</xdr:colOff>
      <xdr:row>74</xdr:row>
      <xdr:rowOff>107011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74193"/>
          <a:ext cx="8890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107011</xdr:rowOff>
    </xdr:from>
    <xdr:to>
      <xdr:col>107</xdr:col>
      <xdr:colOff>50800</xdr:colOff>
      <xdr:row>74</xdr:row>
      <xdr:rowOff>145853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94311"/>
          <a:ext cx="889000" cy="3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19228</xdr:rowOff>
    </xdr:from>
    <xdr:to>
      <xdr:col>102</xdr:col>
      <xdr:colOff>114300</xdr:colOff>
      <xdr:row>74</xdr:row>
      <xdr:rowOff>145853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706528"/>
          <a:ext cx="889000" cy="1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65945</xdr:rowOff>
    </xdr:from>
    <xdr:to>
      <xdr:col>116</xdr:col>
      <xdr:colOff>114300</xdr:colOff>
      <xdr:row>75</xdr:row>
      <xdr:rowOff>167545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44372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36093</xdr:rowOff>
    </xdr:from>
    <xdr:to>
      <xdr:col>112</xdr:col>
      <xdr:colOff>38100</xdr:colOff>
      <xdr:row>74</xdr:row>
      <xdr:rowOff>137693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154220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56211</xdr:rowOff>
    </xdr:from>
    <xdr:to>
      <xdr:col>107</xdr:col>
      <xdr:colOff>101600</xdr:colOff>
      <xdr:row>74</xdr:row>
      <xdr:rowOff>157811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148938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3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95053</xdr:rowOff>
    </xdr:from>
    <xdr:to>
      <xdr:col>102</xdr:col>
      <xdr:colOff>165100</xdr:colOff>
      <xdr:row>75</xdr:row>
      <xdr:rowOff>25203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16330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139878</xdr:rowOff>
    </xdr:from>
    <xdr:to>
      <xdr:col>98</xdr:col>
      <xdr:colOff>38100</xdr:colOff>
      <xdr:row>74</xdr:row>
      <xdr:rowOff>70028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86555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性質別の決算額を各年度の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日の人口（例：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3,778,927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、歳出総額における住民一人当たりの値は、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584,590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594,829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599,524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618,613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758,807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と年々増加している。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住民一人当たりの性質別歳出で類似団体平均より高くなっているものは人件費、補助費等、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、公債費である。人件費は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まで行っていた職員給与</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％削減の取りやめにより年々縮まっていた平均との差が開いた。補助費等は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下水道事業会計の法適用により繰出金から補助費等へ移行したことに加え、令和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年度については特別定額給付金の給付があったため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物件費は委託料等の増により年々増加傾向にあるが、令和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年度は類似団体平均も増加したため差は縮まった。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公債費は借り入れの抑制により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平均との差が縮減</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傾向にあり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、本年度は類似団体平均との差が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縮まった。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菟田野こども園建設事業や菟田野人権交流センター改修事業など事業が集中したため前年度と比較して大きく増加し、今年度は類似団体平均並みとなった。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29,223
28,920
247.50
22,326,791
22,174,609
130,483
11,148,753
24,316,347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159322</xdr:rowOff>
    </xdr:from>
    <xdr:to>
      <xdr:col>24</xdr:col>
      <xdr:colOff>63500</xdr:colOff>
      <xdr:row>36</xdr:row>
      <xdr:rowOff>67120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60072"/>
          <a:ext cx="8382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159322</xdr:rowOff>
    </xdr:from>
    <xdr:to>
      <xdr:col>19</xdr:col>
      <xdr:colOff>177800</xdr:colOff>
      <xdr:row>36</xdr:row>
      <xdr:rowOff>58547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0072"/>
          <a:ext cx="889000" cy="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21780</xdr:rowOff>
    </xdr:from>
    <xdr:to>
      <xdr:col>15</xdr:col>
      <xdr:colOff>50800</xdr:colOff>
      <xdr:row>36</xdr:row>
      <xdr:rowOff>58547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3980"/>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21780</xdr:rowOff>
    </xdr:from>
    <xdr:to>
      <xdr:col>10</xdr:col>
      <xdr:colOff>114300</xdr:colOff>
      <xdr:row>36</xdr:row>
      <xdr:rowOff>131128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3980"/>
          <a:ext cx="889000" cy="10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16320</xdr:rowOff>
    </xdr:from>
    <xdr:to>
      <xdr:col>24</xdr:col>
      <xdr:colOff>114300</xdr:colOff>
      <xdr:row>36</xdr:row>
      <xdr:rowOff>117920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166197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108522</xdr:rowOff>
    </xdr:from>
    <xdr:to>
      <xdr:col>20</xdr:col>
      <xdr:colOff>38100</xdr:colOff>
      <xdr:row>36</xdr:row>
      <xdr:rowOff>38672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29799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7747</xdr:rowOff>
    </xdr:from>
    <xdr:to>
      <xdr:col>15</xdr:col>
      <xdr:colOff>101600</xdr:colOff>
      <xdr:row>36</xdr:row>
      <xdr:rowOff>109347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142430</xdr:rowOff>
    </xdr:from>
    <xdr:to>
      <xdr:col>10</xdr:col>
      <xdr:colOff>165100</xdr:colOff>
      <xdr:row>36</xdr:row>
      <xdr:rowOff>72580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63707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80328</xdr:rowOff>
    </xdr:from>
    <xdr:to>
      <xdr:col>6</xdr:col>
      <xdr:colOff>38100</xdr:colOff>
      <xdr:row>37</xdr:row>
      <xdr:rowOff>10478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121375</xdr:rowOff>
    </xdr:from>
    <xdr:to>
      <xdr:col>24</xdr:col>
      <xdr:colOff>63500</xdr:colOff>
      <xdr:row>58</xdr:row>
      <xdr:rowOff>133635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4025"/>
          <a:ext cx="838200" cy="18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129581</xdr:rowOff>
    </xdr:from>
    <xdr:to>
      <xdr:col>19</xdr:col>
      <xdr:colOff>177800</xdr:colOff>
      <xdr:row>58</xdr:row>
      <xdr:rowOff>133635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3681"/>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129581</xdr:rowOff>
    </xdr:from>
    <xdr:to>
      <xdr:col>15</xdr:col>
      <xdr:colOff>50800</xdr:colOff>
      <xdr:row>58</xdr:row>
      <xdr:rowOff>135695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73681"/>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135143</xdr:rowOff>
    </xdr:from>
    <xdr:to>
      <xdr:col>10</xdr:col>
      <xdr:colOff>114300</xdr:colOff>
      <xdr:row>58</xdr:row>
      <xdr:rowOff>135695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9243"/>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70575</xdr:rowOff>
    </xdr:from>
    <xdr:to>
      <xdr:col>24</xdr:col>
      <xdr:colOff>114300</xdr:colOff>
      <xdr:row>58</xdr:row>
      <xdr:rowOff>725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82835</xdr:rowOff>
    </xdr:from>
    <xdr:to>
      <xdr:col>20</xdr:col>
      <xdr:colOff>38100</xdr:colOff>
      <xdr:row>59</xdr:row>
      <xdr:rowOff>12985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4112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78781</xdr:rowOff>
    </xdr:from>
    <xdr:to>
      <xdr:col>15</xdr:col>
      <xdr:colOff>101600</xdr:colOff>
      <xdr:row>59</xdr:row>
      <xdr:rowOff>8931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84895</xdr:rowOff>
    </xdr:from>
    <xdr:to>
      <xdr:col>10</xdr:col>
      <xdr:colOff>165100</xdr:colOff>
      <xdr:row>59</xdr:row>
      <xdr:rowOff>15045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6172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84343</xdr:rowOff>
    </xdr:from>
    <xdr:to>
      <xdr:col>6</xdr:col>
      <xdr:colOff>38100</xdr:colOff>
      <xdr:row>59</xdr:row>
      <xdr:rowOff>14493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5620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29862</xdr:rowOff>
    </xdr:from>
    <xdr:to>
      <xdr:col>24</xdr:col>
      <xdr:colOff>63500</xdr:colOff>
      <xdr:row>76</xdr:row>
      <xdr:rowOff>157581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0062"/>
          <a:ext cx="8382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157581</xdr:rowOff>
    </xdr:from>
    <xdr:to>
      <xdr:col>19</xdr:col>
      <xdr:colOff>177800</xdr:colOff>
      <xdr:row>77</xdr:row>
      <xdr:rowOff>33894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7781"/>
          <a:ext cx="889000" cy="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30288</xdr:rowOff>
    </xdr:from>
    <xdr:to>
      <xdr:col>15</xdr:col>
      <xdr:colOff>50800</xdr:colOff>
      <xdr:row>77</xdr:row>
      <xdr:rowOff>33894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1938"/>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30288</xdr:rowOff>
    </xdr:from>
    <xdr:to>
      <xdr:col>10</xdr:col>
      <xdr:colOff>114300</xdr:colOff>
      <xdr:row>77</xdr:row>
      <xdr:rowOff>68340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1938"/>
          <a:ext cx="889000" cy="3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150512</xdr:rowOff>
    </xdr:from>
    <xdr:to>
      <xdr:col>24</xdr:col>
      <xdr:colOff>114300</xdr:colOff>
      <xdr:row>76</xdr:row>
      <xdr:rowOff>80662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106781</xdr:rowOff>
    </xdr:from>
    <xdr:to>
      <xdr:col>20</xdr:col>
      <xdr:colOff>38100</xdr:colOff>
      <xdr:row>77</xdr:row>
      <xdr:rowOff>36931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28058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154544</xdr:rowOff>
    </xdr:from>
    <xdr:to>
      <xdr:col>15</xdr:col>
      <xdr:colOff>101600</xdr:colOff>
      <xdr:row>77</xdr:row>
      <xdr:rowOff>84694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75821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150938</xdr:rowOff>
    </xdr:from>
    <xdr:to>
      <xdr:col>10</xdr:col>
      <xdr:colOff>165100</xdr:colOff>
      <xdr:row>77</xdr:row>
      <xdr:rowOff>81088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72215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17540</xdr:rowOff>
    </xdr:from>
    <xdr:to>
      <xdr:col>6</xdr:col>
      <xdr:colOff>38100</xdr:colOff>
      <xdr:row>77</xdr:row>
      <xdr:rowOff>119140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110267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122696</xdr:rowOff>
    </xdr:from>
    <xdr:to>
      <xdr:col>24</xdr:col>
      <xdr:colOff>63500</xdr:colOff>
      <xdr:row>96</xdr:row>
      <xdr:rowOff>15810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10446"/>
          <a:ext cx="838200" cy="6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8669</xdr:rowOff>
    </xdr:from>
    <xdr:to>
      <xdr:col>19</xdr:col>
      <xdr:colOff>177800</xdr:colOff>
      <xdr:row>96</xdr:row>
      <xdr:rowOff>15810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67869"/>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8669</xdr:rowOff>
    </xdr:from>
    <xdr:to>
      <xdr:col>15</xdr:col>
      <xdr:colOff>50800</xdr:colOff>
      <xdr:row>96</xdr:row>
      <xdr:rowOff>12621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67869"/>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12621</xdr:rowOff>
    </xdr:from>
    <xdr:to>
      <xdr:col>10</xdr:col>
      <xdr:colOff>114300</xdr:colOff>
      <xdr:row>96</xdr:row>
      <xdr:rowOff>16790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71821"/>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71896</xdr:rowOff>
    </xdr:from>
    <xdr:to>
      <xdr:col>24</xdr:col>
      <xdr:colOff>114300</xdr:colOff>
      <xdr:row>96</xdr:row>
      <xdr:rowOff>2046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94773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136460</xdr:rowOff>
    </xdr:from>
    <xdr:to>
      <xdr:col>20</xdr:col>
      <xdr:colOff>38100</xdr:colOff>
      <xdr:row>96</xdr:row>
      <xdr:rowOff>66610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57737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1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129319</xdr:rowOff>
    </xdr:from>
    <xdr:to>
      <xdr:col>15</xdr:col>
      <xdr:colOff>101600</xdr:colOff>
      <xdr:row>96</xdr:row>
      <xdr:rowOff>59469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1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75996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9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133271</xdr:rowOff>
    </xdr:from>
    <xdr:to>
      <xdr:col>10</xdr:col>
      <xdr:colOff>165100</xdr:colOff>
      <xdr:row>96</xdr:row>
      <xdr:rowOff>63421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79948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137440</xdr:rowOff>
    </xdr:from>
    <xdr:to>
      <xdr:col>6</xdr:col>
      <xdr:colOff>38100</xdr:colOff>
      <xdr:row>96</xdr:row>
      <xdr:rowOff>67590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84117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7765</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94315"/>
          <a:ext cx="8382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7765</xdr:rowOff>
    </xdr:from>
    <xdr:to>
      <xdr:col>50</xdr:col>
      <xdr:colOff>114300</xdr:colOff>
      <xdr:row>39</xdr:row>
      <xdr:rowOff>9724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9431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9724</xdr:rowOff>
    </xdr:from>
    <xdr:to>
      <xdr:col>45</xdr:col>
      <xdr:colOff>177800</xdr:colOff>
      <xdr:row>39</xdr:row>
      <xdr:rowOff>28666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96274"/>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22788</xdr:rowOff>
    </xdr:from>
    <xdr:to>
      <xdr:col>41</xdr:col>
      <xdr:colOff>50800</xdr:colOff>
      <xdr:row>39</xdr:row>
      <xdr:rowOff>28666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37888"/>
          <a:ext cx="889000" cy="17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128415</xdr:rowOff>
    </xdr:from>
    <xdr:to>
      <xdr:col>50</xdr:col>
      <xdr:colOff>165100</xdr:colOff>
      <xdr:row>39</xdr:row>
      <xdr:rowOff>58565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49692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3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130374</xdr:rowOff>
    </xdr:from>
    <xdr:to>
      <xdr:col>46</xdr:col>
      <xdr:colOff>38100</xdr:colOff>
      <xdr:row>39</xdr:row>
      <xdr:rowOff>60524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51651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149316</xdr:rowOff>
    </xdr:from>
    <xdr:to>
      <xdr:col>41</xdr:col>
      <xdr:colOff>101600</xdr:colOff>
      <xdr:row>39</xdr:row>
      <xdr:rowOff>79466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70593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143437</xdr:rowOff>
    </xdr:from>
    <xdr:to>
      <xdr:col>36</xdr:col>
      <xdr:colOff>165100</xdr:colOff>
      <xdr:row>38</xdr:row>
      <xdr:rowOff>73588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64715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7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27233</xdr:rowOff>
    </xdr:from>
    <xdr:to>
      <xdr:col>55</xdr:col>
      <xdr:colOff>0</xdr:colOff>
      <xdr:row>58</xdr:row>
      <xdr:rowOff>59137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71333"/>
          <a:ext cx="838200" cy="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59137</xdr:rowOff>
    </xdr:from>
    <xdr:to>
      <xdr:col>50</xdr:col>
      <xdr:colOff>114300</xdr:colOff>
      <xdr:row>58</xdr:row>
      <xdr:rowOff>78856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03237"/>
          <a:ext cx="889000" cy="1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78856</xdr:rowOff>
    </xdr:from>
    <xdr:to>
      <xdr:col>45</xdr:col>
      <xdr:colOff>177800</xdr:colOff>
      <xdr:row>58</xdr:row>
      <xdr:rowOff>81283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2956"/>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81283</xdr:rowOff>
    </xdr:from>
    <xdr:to>
      <xdr:col>41</xdr:col>
      <xdr:colOff>50800</xdr:colOff>
      <xdr:row>58</xdr:row>
      <xdr:rowOff>84735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25383"/>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147883</xdr:rowOff>
    </xdr:from>
    <xdr:to>
      <xdr:col>55</xdr:col>
      <xdr:colOff>50800</xdr:colOff>
      <xdr:row>58</xdr:row>
      <xdr:rowOff>78033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8337</xdr:rowOff>
    </xdr:from>
    <xdr:to>
      <xdr:col>50</xdr:col>
      <xdr:colOff>165100</xdr:colOff>
      <xdr:row>58</xdr:row>
      <xdr:rowOff>109937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5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101064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4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28056</xdr:rowOff>
    </xdr:from>
    <xdr:to>
      <xdr:col>46</xdr:col>
      <xdr:colOff>38100</xdr:colOff>
      <xdr:row>58</xdr:row>
      <xdr:rowOff>129656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120783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6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30483</xdr:rowOff>
    </xdr:from>
    <xdr:to>
      <xdr:col>41</xdr:col>
      <xdr:colOff>101600</xdr:colOff>
      <xdr:row>58</xdr:row>
      <xdr:rowOff>132083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123210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6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33935</xdr:rowOff>
    </xdr:from>
    <xdr:to>
      <xdr:col>36</xdr:col>
      <xdr:colOff>165100</xdr:colOff>
      <xdr:row>58</xdr:row>
      <xdr:rowOff>135535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126662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41168</xdr:rowOff>
    </xdr:from>
    <xdr:to>
      <xdr:col>55</xdr:col>
      <xdr:colOff>0</xdr:colOff>
      <xdr:row>77</xdr:row>
      <xdr:rowOff>84018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42818"/>
          <a:ext cx="838200" cy="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84018</xdr:rowOff>
    </xdr:from>
    <xdr:to>
      <xdr:col>50</xdr:col>
      <xdr:colOff>114300</xdr:colOff>
      <xdr:row>77</xdr:row>
      <xdr:rowOff>95757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85668"/>
          <a:ext cx="889000" cy="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95757</xdr:rowOff>
    </xdr:from>
    <xdr:to>
      <xdr:col>45</xdr:col>
      <xdr:colOff>177800</xdr:colOff>
      <xdr:row>77</xdr:row>
      <xdr:rowOff>97884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97407"/>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97884</xdr:rowOff>
    </xdr:from>
    <xdr:to>
      <xdr:col>41</xdr:col>
      <xdr:colOff>50800</xdr:colOff>
      <xdr:row>77</xdr:row>
      <xdr:rowOff>114108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99534"/>
          <a:ext cx="889000" cy="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161818</xdr:rowOff>
    </xdr:from>
    <xdr:to>
      <xdr:col>55</xdr:col>
      <xdr:colOff>50800</xdr:colOff>
      <xdr:row>77</xdr:row>
      <xdr:rowOff>91968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140245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33218</xdr:rowOff>
    </xdr:from>
    <xdr:to>
      <xdr:col>50</xdr:col>
      <xdr:colOff>165100</xdr:colOff>
      <xdr:row>77</xdr:row>
      <xdr:rowOff>134818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125945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44957</xdr:rowOff>
    </xdr:from>
    <xdr:to>
      <xdr:col>46</xdr:col>
      <xdr:colOff>38100</xdr:colOff>
      <xdr:row>77</xdr:row>
      <xdr:rowOff>146557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137684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3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47084</xdr:rowOff>
    </xdr:from>
    <xdr:to>
      <xdr:col>41</xdr:col>
      <xdr:colOff>101600</xdr:colOff>
      <xdr:row>77</xdr:row>
      <xdr:rowOff>148684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139811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4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63308</xdr:rowOff>
    </xdr:from>
    <xdr:to>
      <xdr:col>36</xdr:col>
      <xdr:colOff>165100</xdr:colOff>
      <xdr:row>77</xdr:row>
      <xdr:rowOff>164908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156035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38790</xdr:rowOff>
    </xdr:from>
    <xdr:to>
      <xdr:col>55</xdr:col>
      <xdr:colOff>0</xdr:colOff>
      <xdr:row>96</xdr:row>
      <xdr:rowOff>89365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97990"/>
          <a:ext cx="838200" cy="5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38790</xdr:rowOff>
    </xdr:from>
    <xdr:to>
      <xdr:col>50</xdr:col>
      <xdr:colOff>114300</xdr:colOff>
      <xdr:row>96</xdr:row>
      <xdr:rowOff>64774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97990"/>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36492</xdr:rowOff>
    </xdr:from>
    <xdr:to>
      <xdr:col>45</xdr:col>
      <xdr:colOff>177800</xdr:colOff>
      <xdr:row>96</xdr:row>
      <xdr:rowOff>64774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95692"/>
          <a:ext cx="8890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36492</xdr:rowOff>
    </xdr:from>
    <xdr:to>
      <xdr:col>41</xdr:col>
      <xdr:colOff>50800</xdr:colOff>
      <xdr:row>96</xdr:row>
      <xdr:rowOff>138165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95692"/>
          <a:ext cx="889000" cy="10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38565</xdr:rowOff>
    </xdr:from>
    <xdr:to>
      <xdr:col>55</xdr:col>
      <xdr:colOff>50800</xdr:colOff>
      <xdr:row>96</xdr:row>
      <xdr:rowOff>140165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16992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159440</xdr:rowOff>
    </xdr:from>
    <xdr:to>
      <xdr:col>50</xdr:col>
      <xdr:colOff>165100</xdr:colOff>
      <xdr:row>96</xdr:row>
      <xdr:rowOff>89590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80717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3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13974</xdr:rowOff>
    </xdr:from>
    <xdr:to>
      <xdr:col>46</xdr:col>
      <xdr:colOff>38100</xdr:colOff>
      <xdr:row>96</xdr:row>
      <xdr:rowOff>115574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7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106701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6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157142</xdr:rowOff>
    </xdr:from>
    <xdr:to>
      <xdr:col>41</xdr:col>
      <xdr:colOff>101600</xdr:colOff>
      <xdr:row>96</xdr:row>
      <xdr:rowOff>87292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4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78419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53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87365</xdr:rowOff>
    </xdr:from>
    <xdr:to>
      <xdr:col>36</xdr:col>
      <xdr:colOff>165100</xdr:colOff>
      <xdr:row>97</xdr:row>
      <xdr:rowOff>17515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3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102748</xdr:rowOff>
    </xdr:from>
    <xdr:to>
      <xdr:col>85</xdr:col>
      <xdr:colOff>127000</xdr:colOff>
      <xdr:row>35</xdr:row>
      <xdr:rowOff>137300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03498"/>
          <a:ext cx="838200" cy="3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132940</xdr:rowOff>
    </xdr:from>
    <xdr:to>
      <xdr:col>81</xdr:col>
      <xdr:colOff>50800</xdr:colOff>
      <xdr:row>35</xdr:row>
      <xdr:rowOff>137300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33690"/>
          <a:ext cx="8890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132940</xdr:rowOff>
    </xdr:from>
    <xdr:to>
      <xdr:col>76</xdr:col>
      <xdr:colOff>114300</xdr:colOff>
      <xdr:row>35</xdr:row>
      <xdr:rowOff>155849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33690"/>
          <a:ext cx="889000" cy="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20240</xdr:rowOff>
    </xdr:from>
    <xdr:to>
      <xdr:col>71</xdr:col>
      <xdr:colOff>177800</xdr:colOff>
      <xdr:row>35</xdr:row>
      <xdr:rowOff>155849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20990"/>
          <a:ext cx="889000" cy="13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51948</xdr:rowOff>
    </xdr:from>
    <xdr:to>
      <xdr:col>85</xdr:col>
      <xdr:colOff>177800</xdr:colOff>
      <xdr:row>35</xdr:row>
      <xdr:rowOff>153548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74825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86500</xdr:rowOff>
    </xdr:from>
    <xdr:to>
      <xdr:col>81</xdr:col>
      <xdr:colOff>101600</xdr:colOff>
      <xdr:row>36</xdr:row>
      <xdr:rowOff>16650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33177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6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82140</xdr:rowOff>
    </xdr:from>
    <xdr:to>
      <xdr:col>76</xdr:col>
      <xdr:colOff>165100</xdr:colOff>
      <xdr:row>36</xdr:row>
      <xdr:rowOff>12290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28817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105049</xdr:rowOff>
    </xdr:from>
    <xdr:to>
      <xdr:col>72</xdr:col>
      <xdr:colOff>38100</xdr:colOff>
      <xdr:row>36</xdr:row>
      <xdr:rowOff>35199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0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51726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8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140890</xdr:rowOff>
    </xdr:from>
    <xdr:to>
      <xdr:col>67</xdr:col>
      <xdr:colOff>101600</xdr:colOff>
      <xdr:row>35</xdr:row>
      <xdr:rowOff>71040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87567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4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51285</xdr:rowOff>
    </xdr:from>
    <xdr:to>
      <xdr:col>85</xdr:col>
      <xdr:colOff>127000</xdr:colOff>
      <xdr:row>56</xdr:row>
      <xdr:rowOff>57465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52485"/>
          <a:ext cx="838200" cy="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57465</xdr:rowOff>
    </xdr:from>
    <xdr:to>
      <xdr:col>81</xdr:col>
      <xdr:colOff>50800</xdr:colOff>
      <xdr:row>56</xdr:row>
      <xdr:rowOff>143701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58665"/>
          <a:ext cx="889000" cy="8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34049</xdr:rowOff>
    </xdr:from>
    <xdr:to>
      <xdr:col>76</xdr:col>
      <xdr:colOff>114300</xdr:colOff>
      <xdr:row>56</xdr:row>
      <xdr:rowOff>143701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35249"/>
          <a:ext cx="8890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8438</xdr:rowOff>
    </xdr:from>
    <xdr:to>
      <xdr:col>71</xdr:col>
      <xdr:colOff>177800</xdr:colOff>
      <xdr:row>56</xdr:row>
      <xdr:rowOff>34049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09638"/>
          <a:ext cx="8890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485</xdr:rowOff>
    </xdr:from>
    <xdr:to>
      <xdr:col>85</xdr:col>
      <xdr:colOff>177800</xdr:colOff>
      <xdr:row>56</xdr:row>
      <xdr:rowOff>102085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150362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8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6665</xdr:rowOff>
    </xdr:from>
    <xdr:to>
      <xdr:col>81</xdr:col>
      <xdr:colOff>101600</xdr:colOff>
      <xdr:row>56</xdr:row>
      <xdr:rowOff>108265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92901</xdr:rowOff>
    </xdr:from>
    <xdr:to>
      <xdr:col>76</xdr:col>
      <xdr:colOff>165100</xdr:colOff>
      <xdr:row>57</xdr:row>
      <xdr:rowOff>23051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8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154699</xdr:rowOff>
    </xdr:from>
    <xdr:to>
      <xdr:col>72</xdr:col>
      <xdr:colOff>38100</xdr:colOff>
      <xdr:row>56</xdr:row>
      <xdr:rowOff>84849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101376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5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129088</xdr:rowOff>
    </xdr:from>
    <xdr:to>
      <xdr:col>67</xdr:col>
      <xdr:colOff>101600</xdr:colOff>
      <xdr:row>56</xdr:row>
      <xdr:rowOff>59238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75765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70714</xdr:rowOff>
    </xdr:from>
    <xdr:to>
      <xdr:col>85</xdr:col>
      <xdr:colOff>127000</xdr:colOff>
      <xdr:row>78</xdr:row>
      <xdr:rowOff>158420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43814"/>
          <a:ext cx="8382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12192</xdr:rowOff>
    </xdr:from>
    <xdr:to>
      <xdr:col>81</xdr:col>
      <xdr:colOff>50800</xdr:colOff>
      <xdr:row>78</xdr:row>
      <xdr:rowOff>70714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213842"/>
          <a:ext cx="889000" cy="2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12192</xdr:rowOff>
    </xdr:from>
    <xdr:to>
      <xdr:col>76</xdr:col>
      <xdr:colOff>114300</xdr:colOff>
      <xdr:row>78</xdr:row>
      <xdr:rowOff>113588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213842"/>
          <a:ext cx="889000" cy="27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113588</xdr:rowOff>
    </xdr:from>
    <xdr:to>
      <xdr:col>71</xdr:col>
      <xdr:colOff>177800</xdr:colOff>
      <xdr:row>79</xdr:row>
      <xdr:rowOff>19341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86688"/>
          <a:ext cx="8890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107620</xdr:rowOff>
    </xdr:from>
    <xdr:to>
      <xdr:col>85</xdr:col>
      <xdr:colOff>177800</xdr:colOff>
      <xdr:row>79</xdr:row>
      <xdr:rowOff>37770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19914</xdr:rowOff>
    </xdr:from>
    <xdr:to>
      <xdr:col>81</xdr:col>
      <xdr:colOff>101600</xdr:colOff>
      <xdr:row>78</xdr:row>
      <xdr:rowOff>121514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138041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132842</xdr:rowOff>
    </xdr:from>
    <xdr:to>
      <xdr:col>76</xdr:col>
      <xdr:colOff>165100</xdr:colOff>
      <xdr:row>77</xdr:row>
      <xdr:rowOff>62992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1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79519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9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62788</xdr:rowOff>
    </xdr:from>
    <xdr:to>
      <xdr:col>72</xdr:col>
      <xdr:colOff>38100</xdr:colOff>
      <xdr:row>78</xdr:row>
      <xdr:rowOff>164388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9465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1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139991</xdr:rowOff>
    </xdr:from>
    <xdr:to>
      <xdr:col>67</xdr:col>
      <xdr:colOff>101600</xdr:colOff>
      <xdr:row>79</xdr:row>
      <xdr:rowOff>70141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61268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0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126154</xdr:rowOff>
    </xdr:from>
    <xdr:to>
      <xdr:col>85</xdr:col>
      <xdr:colOff>127000</xdr:colOff>
      <xdr:row>97</xdr:row>
      <xdr:rowOff>163178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56804"/>
          <a:ext cx="8382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126154</xdr:rowOff>
    </xdr:from>
    <xdr:to>
      <xdr:col>81</xdr:col>
      <xdr:colOff>50800</xdr:colOff>
      <xdr:row>97</xdr:row>
      <xdr:rowOff>157851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56804"/>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140579</xdr:rowOff>
    </xdr:from>
    <xdr:to>
      <xdr:col>76</xdr:col>
      <xdr:colOff>114300</xdr:colOff>
      <xdr:row>97</xdr:row>
      <xdr:rowOff>157851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71229"/>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122594</xdr:rowOff>
    </xdr:from>
    <xdr:to>
      <xdr:col>71</xdr:col>
      <xdr:colOff>177800</xdr:colOff>
      <xdr:row>97</xdr:row>
      <xdr:rowOff>140579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53244"/>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112378</xdr:rowOff>
    </xdr:from>
    <xdr:to>
      <xdr:col>85</xdr:col>
      <xdr:colOff>177800</xdr:colOff>
      <xdr:row>98</xdr:row>
      <xdr:rowOff>42528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135255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9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75354</xdr:rowOff>
    </xdr:from>
    <xdr:to>
      <xdr:col>81</xdr:col>
      <xdr:colOff>101600</xdr:colOff>
      <xdr:row>98</xdr:row>
      <xdr:rowOff>5504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22031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8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107051</xdr:rowOff>
    </xdr:from>
    <xdr:to>
      <xdr:col>76</xdr:col>
      <xdr:colOff>165100</xdr:colOff>
      <xdr:row>98</xdr:row>
      <xdr:rowOff>37201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3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53728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89779</xdr:rowOff>
    </xdr:from>
    <xdr:to>
      <xdr:col>72</xdr:col>
      <xdr:colOff>38100</xdr:colOff>
      <xdr:row>98</xdr:row>
      <xdr:rowOff>19929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36456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9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71794</xdr:rowOff>
    </xdr:from>
    <xdr:to>
      <xdr:col>67</xdr:col>
      <xdr:colOff>101600</xdr:colOff>
      <xdr:row>98</xdr:row>
      <xdr:rowOff>1944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18471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性質別の決算額を各年度の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日の人口（例：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3,778,927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千円増加しており、歳出総額における住民一人当たりの値は、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584,590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594,829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599,524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618,613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758,807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円と年々増加している。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住民一人当たりの目的別歳出で類似団体平均より高くなっているものは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民生費、衛生費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、公債費である。消防費は広域消防組合への負担金が大きく</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団体中</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位という高さである。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菟田野こども園建設事業や菟田野人権交流センター改修事業などの普通建設事業があったため対前年度比で増加した。衛生費は病院事業会計への繰出や宇陀クリーンセンター設備更新事業の増により増加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は前年度と比較すると減少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依然として類似団体平均を上回っているがその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は縮まった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今後も老朽化した各施設改修や維持管理費等の増が見込まれるので、行政改革を含め事業の取捨選択を行い、各目的への経費配分を適正に行っていく。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合併直後は、歳入不足により基金繰入等で不足額を補</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、実質単年度収支がマイナスとなっていた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、行財政改革の取組により歳入確保や歳出執行管理に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努めてきたが、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年ぶりに基金の取り崩しを行った。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百万円の取り崩しに対し、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百万円の取り崩しに対し、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百万円の取り崩しに対し、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百万円の取り崩しに対し、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百万円の積み立てとなったため、財政調整基金残高は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年連続で減少となった。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今後も財政調整基金からの繰入が見込まれるが、行政改革大綱に基づいた行財政改革に取り組む。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赤字となっている事業会計は、住宅新築資金等貸付事業特別会計である。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回収業務が滞りなく進められるよう努力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また、保養センター事業特別会計については、市直営で実施している観光事業で、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S56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年の開設以来事業規模を拡大していたが、近隣での類似施設の整備や施設の老朽化などが要因となり年々累積赤字が拡大していった。そのため民間事業者による指定管理者制度を導入し、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年度から運営全般を指定管理者に委託して事業を実施するとともに、それまで勤務していた職員を普通会計に引き上げて事業を行い、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年度までに赤字を解消する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保養センター事業特別会計経営健全化計画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を策定した。計画に沿って赤字解消を進めてきた結果、計画では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年度での赤字解消を目指していたが、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年前倒しで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元年度に目標を達成した。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土地取得事業特別会計は令和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年度末をもって廃止となった。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市全体として特別会計の安定運営に向けて推進するよう努める。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22326791</v>
      </c>
      <c r="BO4" s="426"/>
      <c r="BP4" s="426"/>
      <c r="BQ4" s="426"/>
      <c r="BR4" s="426"/>
      <c r="BS4" s="426"/>
      <c r="BT4" s="426"/>
      <c r="BU4" s="427"/>
      <c r="BV4" s="425">
        <v>18601090</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1.2</v>
      </c>
      <c r="CU4" s="610"/>
      <c r="CV4" s="610"/>
      <c r="CW4" s="610"/>
      <c r="CX4" s="610"/>
      <c r="CY4" s="610"/>
      <c r="CZ4" s="610"/>
      <c r="DA4" s="611"/>
      <c r="DB4" s="609">
        <v>1.6</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22174609</v>
      </c>
      <c r="BO5" s="431"/>
      <c r="BP5" s="431"/>
      <c r="BQ5" s="431"/>
      <c r="BR5" s="431"/>
      <c r="BS5" s="431"/>
      <c r="BT5" s="431"/>
      <c r="BU5" s="432"/>
      <c r="BV5" s="430">
        <v>18395682</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97</v>
      </c>
      <c r="CU5" s="401"/>
      <c r="CV5" s="401"/>
      <c r="CW5" s="401"/>
      <c r="CX5" s="401"/>
      <c r="CY5" s="401"/>
      <c r="CZ5" s="401"/>
      <c r="DA5" s="402"/>
      <c r="DB5" s="400">
        <v>103.1</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152182</v>
      </c>
      <c r="BO6" s="431"/>
      <c r="BP6" s="431"/>
      <c r="BQ6" s="431"/>
      <c r="BR6" s="431"/>
      <c r="BS6" s="431"/>
      <c r="BT6" s="431"/>
      <c r="BU6" s="432"/>
      <c r="BV6" s="430">
        <v>205408</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100.2</v>
      </c>
      <c r="CU6" s="584"/>
      <c r="CV6" s="584"/>
      <c r="CW6" s="584"/>
      <c r="CX6" s="584"/>
      <c r="CY6" s="584"/>
      <c r="CZ6" s="584"/>
      <c r="DA6" s="585"/>
      <c r="DB6" s="583">
        <v>106.6</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21699</v>
      </c>
      <c r="BO7" s="431"/>
      <c r="BP7" s="431"/>
      <c r="BQ7" s="431"/>
      <c r="BR7" s="431"/>
      <c r="BS7" s="431"/>
      <c r="BT7" s="431"/>
      <c r="BU7" s="432"/>
      <c r="BV7" s="430">
        <v>26034</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11148753</v>
      </c>
      <c r="CU7" s="431"/>
      <c r="CV7" s="431"/>
      <c r="CW7" s="431"/>
      <c r="CX7" s="431"/>
      <c r="CY7" s="431"/>
      <c r="CZ7" s="431"/>
      <c r="DA7" s="432"/>
      <c r="DB7" s="430">
        <v>10934961</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130483</v>
      </c>
      <c r="BO8" s="431"/>
      <c r="BP8" s="431"/>
      <c r="BQ8" s="431"/>
      <c r="BR8" s="431"/>
      <c r="BS8" s="431"/>
      <c r="BT8" s="431"/>
      <c r="BU8" s="432"/>
      <c r="BV8" s="430">
        <v>179374</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0.28999999999999998</v>
      </c>
      <c r="CU8" s="544"/>
      <c r="CV8" s="544"/>
      <c r="CW8" s="544"/>
      <c r="CX8" s="544"/>
      <c r="CY8" s="544"/>
      <c r="CZ8" s="544"/>
      <c r="DA8" s="545"/>
      <c r="DB8" s="543">
        <v>0.28999999999999998</v>
      </c>
      <c r="DC8" s="544"/>
      <c r="DD8" s="544"/>
      <c r="DE8" s="544"/>
      <c r="DF8" s="544"/>
      <c r="DG8" s="544"/>
      <c r="DH8" s="544"/>
      <c r="DI8" s="545"/>
      <c r="DJ8" s="186"/>
      <c r="DK8" s="186"/>
      <c r="DL8" s="186"/>
      <c r="DM8" s="186"/>
      <c r="DN8" s="186"/>
      <c r="DO8" s="186"/>
    </row>
    <row r="9" spans="1:119" ht="18.75" customHeight="1" thickBot="1">
      <c r="A9" s="187"/>
      <c r="B9" s="572" t="s">
        <v>113</v>
      </c>
      <c r="C9" s="573"/>
      <c r="D9" s="573"/>
      <c r="E9" s="573"/>
      <c r="F9" s="573"/>
      <c r="G9" s="573"/>
      <c r="H9" s="573"/>
      <c r="I9" s="573"/>
      <c r="J9" s="573"/>
      <c r="K9" s="493"/>
      <c r="L9" s="574" t="s">
        <v>114</v>
      </c>
      <c r="M9" s="575"/>
      <c r="N9" s="575"/>
      <c r="O9" s="575"/>
      <c r="P9" s="575"/>
      <c r="Q9" s="576"/>
      <c r="R9" s="577">
        <v>28121</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117</v>
      </c>
      <c r="AV9" s="488"/>
      <c r="AW9" s="488"/>
      <c r="AX9" s="488"/>
      <c r="AY9" s="410" t="s">
        <v>118</v>
      </c>
      <c r="AZ9" s="411"/>
      <c r="BA9" s="411"/>
      <c r="BB9" s="411"/>
      <c r="BC9" s="411"/>
      <c r="BD9" s="411"/>
      <c r="BE9" s="411"/>
      <c r="BF9" s="411"/>
      <c r="BG9" s="411"/>
      <c r="BH9" s="411"/>
      <c r="BI9" s="411"/>
      <c r="BJ9" s="411"/>
      <c r="BK9" s="411"/>
      <c r="BL9" s="411"/>
      <c r="BM9" s="412"/>
      <c r="BN9" s="430">
        <v>-48891</v>
      </c>
      <c r="BO9" s="431"/>
      <c r="BP9" s="431"/>
      <c r="BQ9" s="431"/>
      <c r="BR9" s="431"/>
      <c r="BS9" s="431"/>
      <c r="BT9" s="431"/>
      <c r="BU9" s="432"/>
      <c r="BV9" s="430">
        <v>-56003</v>
      </c>
      <c r="BW9" s="431"/>
      <c r="BX9" s="431"/>
      <c r="BY9" s="431"/>
      <c r="BZ9" s="431"/>
      <c r="CA9" s="431"/>
      <c r="CB9" s="431"/>
      <c r="CC9" s="432"/>
      <c r="CD9" s="439" t="s">
        <v>119</v>
      </c>
      <c r="CE9" s="440"/>
      <c r="CF9" s="440"/>
      <c r="CG9" s="440"/>
      <c r="CH9" s="440"/>
      <c r="CI9" s="440"/>
      <c r="CJ9" s="440"/>
      <c r="CK9" s="440"/>
      <c r="CL9" s="440"/>
      <c r="CM9" s="440"/>
      <c r="CN9" s="440"/>
      <c r="CO9" s="440"/>
      <c r="CP9" s="440"/>
      <c r="CQ9" s="440"/>
      <c r="CR9" s="440"/>
      <c r="CS9" s="441"/>
      <c r="CT9" s="400">
        <v>18.100000000000001</v>
      </c>
      <c r="CU9" s="401"/>
      <c r="CV9" s="401"/>
      <c r="CW9" s="401"/>
      <c r="CX9" s="401"/>
      <c r="CY9" s="401"/>
      <c r="CZ9" s="401"/>
      <c r="DA9" s="402"/>
      <c r="DB9" s="400">
        <v>21.3</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120</v>
      </c>
      <c r="M10" s="404"/>
      <c r="N10" s="404"/>
      <c r="O10" s="404"/>
      <c r="P10" s="404"/>
      <c r="Q10" s="405"/>
      <c r="R10" s="406">
        <v>31105</v>
      </c>
      <c r="S10" s="407"/>
      <c r="T10" s="407"/>
      <c r="U10" s="407"/>
      <c r="V10" s="409"/>
      <c r="W10" s="581"/>
      <c r="X10" s="392"/>
      <c r="Y10" s="392"/>
      <c r="Z10" s="392"/>
      <c r="AA10" s="392"/>
      <c r="AB10" s="392"/>
      <c r="AC10" s="392"/>
      <c r="AD10" s="392"/>
      <c r="AE10" s="392"/>
      <c r="AF10" s="392"/>
      <c r="AG10" s="392"/>
      <c r="AH10" s="392"/>
      <c r="AI10" s="392"/>
      <c r="AJ10" s="392"/>
      <c r="AK10" s="392"/>
      <c r="AL10" s="582"/>
      <c r="AM10" s="499" t="s">
        <v>121</v>
      </c>
      <c r="AN10" s="404"/>
      <c r="AO10" s="404"/>
      <c r="AP10" s="404"/>
      <c r="AQ10" s="404"/>
      <c r="AR10" s="404"/>
      <c r="AS10" s="404"/>
      <c r="AT10" s="405"/>
      <c r="AU10" s="487" t="s">
        <v>122</v>
      </c>
      <c r="AV10" s="488"/>
      <c r="AW10" s="488"/>
      <c r="AX10" s="488"/>
      <c r="AY10" s="410" t="s">
        <v>123</v>
      </c>
      <c r="AZ10" s="411"/>
      <c r="BA10" s="411"/>
      <c r="BB10" s="411"/>
      <c r="BC10" s="411"/>
      <c r="BD10" s="411"/>
      <c r="BE10" s="411"/>
      <c r="BF10" s="411"/>
      <c r="BG10" s="411"/>
      <c r="BH10" s="411"/>
      <c r="BI10" s="411"/>
      <c r="BJ10" s="411"/>
      <c r="BK10" s="411"/>
      <c r="BL10" s="411"/>
      <c r="BM10" s="412"/>
      <c r="BN10" s="430">
        <v>230215</v>
      </c>
      <c r="BO10" s="431"/>
      <c r="BP10" s="431"/>
      <c r="BQ10" s="431"/>
      <c r="BR10" s="431"/>
      <c r="BS10" s="431"/>
      <c r="BT10" s="431"/>
      <c r="BU10" s="432"/>
      <c r="BV10" s="430">
        <v>270515</v>
      </c>
      <c r="BW10" s="431"/>
      <c r="BX10" s="431"/>
      <c r="BY10" s="431"/>
      <c r="BZ10" s="431"/>
      <c r="CA10" s="431"/>
      <c r="CB10" s="431"/>
      <c r="CC10" s="432"/>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125</v>
      </c>
      <c r="M11" s="477"/>
      <c r="N11" s="477"/>
      <c r="O11" s="477"/>
      <c r="P11" s="477"/>
      <c r="Q11" s="478"/>
      <c r="R11" s="569" t="s">
        <v>126</v>
      </c>
      <c r="S11" s="570"/>
      <c r="T11" s="570"/>
      <c r="U11" s="570"/>
      <c r="V11" s="571"/>
      <c r="W11" s="581"/>
      <c r="X11" s="392"/>
      <c r="Y11" s="392"/>
      <c r="Z11" s="392"/>
      <c r="AA11" s="392"/>
      <c r="AB11" s="392"/>
      <c r="AC11" s="392"/>
      <c r="AD11" s="392"/>
      <c r="AE11" s="392"/>
      <c r="AF11" s="392"/>
      <c r="AG11" s="392"/>
      <c r="AH11" s="392"/>
      <c r="AI11" s="392"/>
      <c r="AJ11" s="392"/>
      <c r="AK11" s="392"/>
      <c r="AL11" s="582"/>
      <c r="AM11" s="499" t="s">
        <v>127</v>
      </c>
      <c r="AN11" s="404"/>
      <c r="AO11" s="404"/>
      <c r="AP11" s="404"/>
      <c r="AQ11" s="404"/>
      <c r="AR11" s="404"/>
      <c r="AS11" s="404"/>
      <c r="AT11" s="405"/>
      <c r="AU11" s="487" t="s">
        <v>122</v>
      </c>
      <c r="AV11" s="488"/>
      <c r="AW11" s="488"/>
      <c r="AX11" s="488"/>
      <c r="AY11" s="410" t="s">
        <v>128</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131</v>
      </c>
      <c r="DC11" s="544"/>
      <c r="DD11" s="544"/>
      <c r="DE11" s="544"/>
      <c r="DF11" s="544"/>
      <c r="DG11" s="544"/>
      <c r="DH11" s="544"/>
      <c r="DI11" s="545"/>
      <c r="DJ11" s="186"/>
      <c r="DK11" s="186"/>
      <c r="DL11" s="186"/>
      <c r="DM11" s="186"/>
      <c r="DN11" s="186"/>
      <c r="DO11" s="186"/>
    </row>
    <row r="12" spans="1:119" ht="18.75" customHeight="1">
      <c r="A12" s="187"/>
      <c r="B12" s="546" t="s">
        <v>132</v>
      </c>
      <c r="C12" s="547"/>
      <c r="D12" s="547"/>
      <c r="E12" s="547"/>
      <c r="F12" s="547"/>
      <c r="G12" s="547"/>
      <c r="H12" s="547"/>
      <c r="I12" s="547"/>
      <c r="J12" s="547"/>
      <c r="K12" s="548"/>
      <c r="L12" s="555" t="s">
        <v>133</v>
      </c>
      <c r="M12" s="556"/>
      <c r="N12" s="556"/>
      <c r="O12" s="556"/>
      <c r="P12" s="556"/>
      <c r="Q12" s="557"/>
      <c r="R12" s="558">
        <v>29223</v>
      </c>
      <c r="S12" s="559"/>
      <c r="T12" s="559"/>
      <c r="U12" s="559"/>
      <c r="V12" s="560"/>
      <c r="W12" s="561" t="s">
        <v>1</v>
      </c>
      <c r="X12" s="488"/>
      <c r="Y12" s="488"/>
      <c r="Z12" s="488"/>
      <c r="AA12" s="488"/>
      <c r="AB12" s="562"/>
      <c r="AC12" s="563" t="s">
        <v>134</v>
      </c>
      <c r="AD12" s="564"/>
      <c r="AE12" s="564"/>
      <c r="AF12" s="564"/>
      <c r="AG12" s="565"/>
      <c r="AH12" s="563" t="s">
        <v>135</v>
      </c>
      <c r="AI12" s="564"/>
      <c r="AJ12" s="564"/>
      <c r="AK12" s="564"/>
      <c r="AL12" s="566"/>
      <c r="AM12" s="499" t="s">
        <v>136</v>
      </c>
      <c r="AN12" s="404"/>
      <c r="AO12" s="404"/>
      <c r="AP12" s="404"/>
      <c r="AQ12" s="404"/>
      <c r="AR12" s="404"/>
      <c r="AS12" s="404"/>
      <c r="AT12" s="405"/>
      <c r="AU12" s="487" t="s">
        <v>117</v>
      </c>
      <c r="AV12" s="488"/>
      <c r="AW12" s="488"/>
      <c r="AX12" s="488"/>
      <c r="AY12" s="410" t="s">
        <v>137</v>
      </c>
      <c r="AZ12" s="411"/>
      <c r="BA12" s="411"/>
      <c r="BB12" s="411"/>
      <c r="BC12" s="411"/>
      <c r="BD12" s="411"/>
      <c r="BE12" s="411"/>
      <c r="BF12" s="411"/>
      <c r="BG12" s="411"/>
      <c r="BH12" s="411"/>
      <c r="BI12" s="411"/>
      <c r="BJ12" s="411"/>
      <c r="BK12" s="411"/>
      <c r="BL12" s="411"/>
      <c r="BM12" s="412"/>
      <c r="BN12" s="430">
        <v>330000</v>
      </c>
      <c r="BO12" s="431"/>
      <c r="BP12" s="431"/>
      <c r="BQ12" s="431"/>
      <c r="BR12" s="431"/>
      <c r="BS12" s="431"/>
      <c r="BT12" s="431"/>
      <c r="BU12" s="432"/>
      <c r="BV12" s="430">
        <v>450000</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130</v>
      </c>
      <c r="CU12" s="544"/>
      <c r="CV12" s="544"/>
      <c r="CW12" s="544"/>
      <c r="CX12" s="544"/>
      <c r="CY12" s="544"/>
      <c r="CZ12" s="544"/>
      <c r="DA12" s="545"/>
      <c r="DB12" s="543" t="s">
        <v>130</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28920</v>
      </c>
      <c r="S13" s="534"/>
      <c r="T13" s="534"/>
      <c r="U13" s="534"/>
      <c r="V13" s="535"/>
      <c r="W13" s="521" t="s">
        <v>140</v>
      </c>
      <c r="X13" s="443"/>
      <c r="Y13" s="443"/>
      <c r="Z13" s="443"/>
      <c r="AA13" s="443"/>
      <c r="AB13" s="444"/>
      <c r="AC13" s="406">
        <v>1204</v>
      </c>
      <c r="AD13" s="407"/>
      <c r="AE13" s="407"/>
      <c r="AF13" s="407"/>
      <c r="AG13" s="408"/>
      <c r="AH13" s="406">
        <v>1086</v>
      </c>
      <c r="AI13" s="407"/>
      <c r="AJ13" s="407"/>
      <c r="AK13" s="407"/>
      <c r="AL13" s="409"/>
      <c r="AM13" s="499" t="s">
        <v>141</v>
      </c>
      <c r="AN13" s="404"/>
      <c r="AO13" s="404"/>
      <c r="AP13" s="404"/>
      <c r="AQ13" s="404"/>
      <c r="AR13" s="404"/>
      <c r="AS13" s="404"/>
      <c r="AT13" s="405"/>
      <c r="AU13" s="487" t="s">
        <v>122</v>
      </c>
      <c r="AV13" s="488"/>
      <c r="AW13" s="488"/>
      <c r="AX13" s="488"/>
      <c r="AY13" s="410" t="s">
        <v>142</v>
      </c>
      <c r="AZ13" s="411"/>
      <c r="BA13" s="411"/>
      <c r="BB13" s="411"/>
      <c r="BC13" s="411"/>
      <c r="BD13" s="411"/>
      <c r="BE13" s="411"/>
      <c r="BF13" s="411"/>
      <c r="BG13" s="411"/>
      <c r="BH13" s="411"/>
      <c r="BI13" s="411"/>
      <c r="BJ13" s="411"/>
      <c r="BK13" s="411"/>
      <c r="BL13" s="411"/>
      <c r="BM13" s="412"/>
      <c r="BN13" s="430">
        <v>-148676</v>
      </c>
      <c r="BO13" s="431"/>
      <c r="BP13" s="431"/>
      <c r="BQ13" s="431"/>
      <c r="BR13" s="431"/>
      <c r="BS13" s="431"/>
      <c r="BT13" s="431"/>
      <c r="BU13" s="432"/>
      <c r="BV13" s="430">
        <v>-235488</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13.4</v>
      </c>
      <c r="CU13" s="401"/>
      <c r="CV13" s="401"/>
      <c r="CW13" s="401"/>
      <c r="CX13" s="401"/>
      <c r="CY13" s="401"/>
      <c r="CZ13" s="401"/>
      <c r="DA13" s="402"/>
      <c r="DB13" s="400">
        <v>14.4</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144</v>
      </c>
      <c r="M14" s="567"/>
      <c r="N14" s="567"/>
      <c r="O14" s="567"/>
      <c r="P14" s="567"/>
      <c r="Q14" s="568"/>
      <c r="R14" s="533">
        <v>29737</v>
      </c>
      <c r="S14" s="534"/>
      <c r="T14" s="534"/>
      <c r="U14" s="534"/>
      <c r="V14" s="535"/>
      <c r="W14" s="536"/>
      <c r="X14" s="446"/>
      <c r="Y14" s="446"/>
      <c r="Z14" s="446"/>
      <c r="AA14" s="446"/>
      <c r="AB14" s="447"/>
      <c r="AC14" s="526">
        <v>8.9</v>
      </c>
      <c r="AD14" s="527"/>
      <c r="AE14" s="527"/>
      <c r="AF14" s="527"/>
      <c r="AG14" s="528"/>
      <c r="AH14" s="526">
        <v>7.5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v>108.6</v>
      </c>
      <c r="CU14" s="538"/>
      <c r="CV14" s="538"/>
      <c r="CW14" s="538"/>
      <c r="CX14" s="538"/>
      <c r="CY14" s="538"/>
      <c r="CZ14" s="538"/>
      <c r="DA14" s="539"/>
      <c r="DB14" s="537">
        <v>124.7</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146</v>
      </c>
      <c r="N15" s="531"/>
      <c r="O15" s="531"/>
      <c r="P15" s="531"/>
      <c r="Q15" s="532"/>
      <c r="R15" s="533">
        <v>29533</v>
      </c>
      <c r="S15" s="534"/>
      <c r="T15" s="534"/>
      <c r="U15" s="534"/>
      <c r="V15" s="535"/>
      <c r="W15" s="521" t="s">
        <v>147</v>
      </c>
      <c r="X15" s="443"/>
      <c r="Y15" s="443"/>
      <c r="Z15" s="443"/>
      <c r="AA15" s="443"/>
      <c r="AB15" s="444"/>
      <c r="AC15" s="406">
        <v>3057</v>
      </c>
      <c r="AD15" s="407"/>
      <c r="AE15" s="407"/>
      <c r="AF15" s="407"/>
      <c r="AG15" s="408"/>
      <c r="AH15" s="406">
        <v>3376</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2877620</v>
      </c>
      <c r="BO15" s="426"/>
      <c r="BP15" s="426"/>
      <c r="BQ15" s="426"/>
      <c r="BR15" s="426"/>
      <c r="BS15" s="426"/>
      <c r="BT15" s="426"/>
      <c r="BU15" s="427"/>
      <c r="BV15" s="425">
        <v>2748964</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22.7</v>
      </c>
      <c r="AD16" s="527"/>
      <c r="AE16" s="527"/>
      <c r="AF16" s="527"/>
      <c r="AG16" s="528"/>
      <c r="AH16" s="526">
        <v>23.5</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10006903</v>
      </c>
      <c r="BO16" s="431"/>
      <c r="BP16" s="431"/>
      <c r="BQ16" s="431"/>
      <c r="BR16" s="431"/>
      <c r="BS16" s="431"/>
      <c r="BT16" s="431"/>
      <c r="BU16" s="432"/>
      <c r="BV16" s="430">
        <v>9582311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9230</v>
      </c>
      <c r="AD17" s="407"/>
      <c r="AE17" s="407"/>
      <c r="AF17" s="407"/>
      <c r="AG17" s="408"/>
      <c r="AH17" s="406">
        <v>9923</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3573040</v>
      </c>
      <c r="BO17" s="431"/>
      <c r="BP17" s="431"/>
      <c r="BQ17" s="431"/>
      <c r="BR17" s="431"/>
      <c r="BS17" s="431"/>
      <c r="BT17" s="431"/>
      <c r="BU17" s="432"/>
      <c r="BV17" s="430">
        <v>3448232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157</v>
      </c>
      <c r="C18" s="493"/>
      <c r="D18" s="493"/>
      <c r="E18" s="494"/>
      <c r="F18" s="494"/>
      <c r="G18" s="494"/>
      <c r="H18" s="494"/>
      <c r="I18" s="494"/>
      <c r="J18" s="494"/>
      <c r="K18" s="494"/>
      <c r="L18" s="495">
        <v>247.5</v>
      </c>
      <c r="M18" s="495"/>
      <c r="N18" s="495"/>
      <c r="O18" s="495"/>
      <c r="P18" s="495"/>
      <c r="Q18" s="495"/>
      <c r="R18" s="496"/>
      <c r="S18" s="496"/>
      <c r="T18" s="496"/>
      <c r="U18" s="496"/>
      <c r="V18" s="497"/>
      <c r="W18" s="511"/>
      <c r="X18" s="512"/>
      <c r="Y18" s="512"/>
      <c r="Z18" s="512"/>
      <c r="AA18" s="512"/>
      <c r="AB18" s="522"/>
      <c r="AC18" s="394">
        <v>68.400000000000006</v>
      </c>
      <c r="AD18" s="395"/>
      <c r="AE18" s="395"/>
      <c r="AF18" s="395"/>
      <c r="AG18" s="498"/>
      <c r="AH18" s="394">
        <v>69</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10833125</v>
      </c>
      <c r="BO18" s="431"/>
      <c r="BP18" s="431"/>
      <c r="BQ18" s="431"/>
      <c r="BR18" s="431"/>
      <c r="BS18" s="431"/>
      <c r="BT18" s="431"/>
      <c r="BU18" s="432"/>
      <c r="BV18" s="430">
        <v>11341526</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159</v>
      </c>
      <c r="C19" s="493"/>
      <c r="D19" s="493"/>
      <c r="E19" s="494"/>
      <c r="F19" s="494"/>
      <c r="G19" s="494"/>
      <c r="H19" s="494"/>
      <c r="I19" s="494"/>
      <c r="J19" s="494"/>
      <c r="K19" s="494"/>
      <c r="L19" s="500">
        <v>114</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13532384</v>
      </c>
      <c r="BO19" s="431"/>
      <c r="BP19" s="431"/>
      <c r="BQ19" s="431"/>
      <c r="BR19" s="431"/>
      <c r="BS19" s="431"/>
      <c r="BT19" s="431"/>
      <c r="BU19" s="432"/>
      <c r="BV19" s="430">
        <v>13280682</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161</v>
      </c>
      <c r="C20" s="493"/>
      <c r="D20" s="493"/>
      <c r="E20" s="494"/>
      <c r="F20" s="494"/>
      <c r="G20" s="494"/>
      <c r="H20" s="494"/>
      <c r="I20" s="494"/>
      <c r="J20" s="494"/>
      <c r="K20" s="494"/>
      <c r="L20" s="500">
        <v>10852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24316347</v>
      </c>
      <c r="BO23" s="431"/>
      <c r="BP23" s="431"/>
      <c r="BQ23" s="431"/>
      <c r="BR23" s="431"/>
      <c r="BS23" s="431"/>
      <c r="BT23" s="431"/>
      <c r="BU23" s="432"/>
      <c r="BV23" s="430">
        <v>24516340</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170</v>
      </c>
      <c r="F24" s="404"/>
      <c r="G24" s="404"/>
      <c r="H24" s="404"/>
      <c r="I24" s="404"/>
      <c r="J24" s="404"/>
      <c r="K24" s="405"/>
      <c r="L24" s="406">
        <v>1</v>
      </c>
      <c r="M24" s="407"/>
      <c r="N24" s="407"/>
      <c r="O24" s="407"/>
      <c r="P24" s="408"/>
      <c r="Q24" s="406">
        <v>6970</v>
      </c>
      <c r="R24" s="407"/>
      <c r="S24" s="407"/>
      <c r="T24" s="407"/>
      <c r="U24" s="407"/>
      <c r="V24" s="408"/>
      <c r="W24" s="472"/>
      <c r="X24" s="463"/>
      <c r="Y24" s="464"/>
      <c r="Z24" s="403" t="s">
        <v>171</v>
      </c>
      <c r="AA24" s="404"/>
      <c r="AB24" s="404"/>
      <c r="AC24" s="404"/>
      <c r="AD24" s="404"/>
      <c r="AE24" s="404"/>
      <c r="AF24" s="404"/>
      <c r="AG24" s="405"/>
      <c r="AH24" s="406">
        <v>335</v>
      </c>
      <c r="AI24" s="407"/>
      <c r="AJ24" s="407"/>
      <c r="AK24" s="407"/>
      <c r="AL24" s="408"/>
      <c r="AM24" s="406">
        <v>1108515</v>
      </c>
      <c r="AN24" s="407"/>
      <c r="AO24" s="407"/>
      <c r="AP24" s="407"/>
      <c r="AQ24" s="407"/>
      <c r="AR24" s="408"/>
      <c r="AS24" s="406">
        <v>3309</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15812537</v>
      </c>
      <c r="BO24" s="431"/>
      <c r="BP24" s="431"/>
      <c r="BQ24" s="431"/>
      <c r="BR24" s="431"/>
      <c r="BS24" s="431"/>
      <c r="BT24" s="431"/>
      <c r="BU24" s="432"/>
      <c r="BV24" s="430">
        <v>15232930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173</v>
      </c>
      <c r="F25" s="404"/>
      <c r="G25" s="404"/>
      <c r="H25" s="404"/>
      <c r="I25" s="404"/>
      <c r="J25" s="404"/>
      <c r="K25" s="405"/>
      <c r="L25" s="406">
        <v>1</v>
      </c>
      <c r="M25" s="407"/>
      <c r="N25" s="407"/>
      <c r="O25" s="407"/>
      <c r="P25" s="408"/>
      <c r="Q25" s="406">
        <v>6120</v>
      </c>
      <c r="R25" s="407"/>
      <c r="S25" s="407"/>
      <c r="T25" s="407"/>
      <c r="U25" s="407"/>
      <c r="V25" s="408"/>
      <c r="W25" s="472"/>
      <c r="X25" s="463"/>
      <c r="Y25" s="464"/>
      <c r="Z25" s="403" t="s">
        <v>174</v>
      </c>
      <c r="AA25" s="404"/>
      <c r="AB25" s="404"/>
      <c r="AC25" s="404"/>
      <c r="AD25" s="404"/>
      <c r="AE25" s="404"/>
      <c r="AF25" s="404"/>
      <c r="AG25" s="405"/>
      <c r="AH25" s="406" t="s">
        <v>130</v>
      </c>
      <c r="AI25" s="407"/>
      <c r="AJ25" s="407"/>
      <c r="AK25" s="407"/>
      <c r="AL25" s="408"/>
      <c r="AM25" s="406" t="s">
        <v>130</v>
      </c>
      <c r="AN25" s="407"/>
      <c r="AO25" s="407"/>
      <c r="AP25" s="407"/>
      <c r="AQ25" s="407"/>
      <c r="AR25" s="408"/>
      <c r="AS25" s="406" t="s">
        <v>130</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627643</v>
      </c>
      <c r="BO25" s="426"/>
      <c r="BP25" s="426"/>
      <c r="BQ25" s="426"/>
      <c r="BR25" s="426"/>
      <c r="BS25" s="426"/>
      <c r="BT25" s="426"/>
      <c r="BU25" s="427"/>
      <c r="BV25" s="425">
        <v>1180832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176</v>
      </c>
      <c r="F26" s="404"/>
      <c r="G26" s="404"/>
      <c r="H26" s="404"/>
      <c r="I26" s="404"/>
      <c r="J26" s="404"/>
      <c r="K26" s="405"/>
      <c r="L26" s="406">
        <v>1</v>
      </c>
      <c r="M26" s="407"/>
      <c r="N26" s="407"/>
      <c r="O26" s="407"/>
      <c r="P26" s="408"/>
      <c r="Q26" s="406">
        <v>5130</v>
      </c>
      <c r="R26" s="407"/>
      <c r="S26" s="407"/>
      <c r="T26" s="407"/>
      <c r="U26" s="407"/>
      <c r="V26" s="408"/>
      <c r="W26" s="472"/>
      <c r="X26" s="463"/>
      <c r="Y26" s="464"/>
      <c r="Z26" s="403" t="s">
        <v>177</v>
      </c>
      <c r="AA26" s="485"/>
      <c r="AB26" s="485"/>
      <c r="AC26" s="485"/>
      <c r="AD26" s="485"/>
      <c r="AE26" s="485"/>
      <c r="AF26" s="485"/>
      <c r="AG26" s="486"/>
      <c r="AH26" s="406">
        <v>28</v>
      </c>
      <c r="AI26" s="407"/>
      <c r="AJ26" s="407"/>
      <c r="AK26" s="407"/>
      <c r="AL26" s="408"/>
      <c r="AM26" s="406">
        <v>80696</v>
      </c>
      <c r="AN26" s="407"/>
      <c r="AO26" s="407"/>
      <c r="AP26" s="407"/>
      <c r="AQ26" s="407"/>
      <c r="AR26" s="408"/>
      <c r="AS26" s="406">
        <v>2882</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179</v>
      </c>
      <c r="BO26" s="431"/>
      <c r="BP26" s="431"/>
      <c r="BQ26" s="431"/>
      <c r="BR26" s="431"/>
      <c r="BS26" s="431"/>
      <c r="BT26" s="431"/>
      <c r="BU26" s="432"/>
      <c r="BV26" s="430" t="s">
        <v>179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180</v>
      </c>
      <c r="F27" s="404"/>
      <c r="G27" s="404"/>
      <c r="H27" s="404"/>
      <c r="I27" s="404"/>
      <c r="J27" s="404"/>
      <c r="K27" s="405"/>
      <c r="L27" s="406">
        <v>1</v>
      </c>
      <c r="M27" s="407"/>
      <c r="N27" s="407"/>
      <c r="O27" s="407"/>
      <c r="P27" s="408"/>
      <c r="Q27" s="406">
        <v>4300</v>
      </c>
      <c r="R27" s="407"/>
      <c r="S27" s="407"/>
      <c r="T27" s="407"/>
      <c r="U27" s="407"/>
      <c r="V27" s="408"/>
      <c r="W27" s="472"/>
      <c r="X27" s="463"/>
      <c r="Y27" s="464"/>
      <c r="Z27" s="403" t="s">
        <v>181</v>
      </c>
      <c r="AA27" s="404"/>
      <c r="AB27" s="404"/>
      <c r="AC27" s="404"/>
      <c r="AD27" s="404"/>
      <c r="AE27" s="404"/>
      <c r="AF27" s="404"/>
      <c r="AG27" s="405"/>
      <c r="AH27" s="406">
        <v>13</v>
      </c>
      <c r="AI27" s="407"/>
      <c r="AJ27" s="407"/>
      <c r="AK27" s="407"/>
      <c r="AL27" s="408"/>
      <c r="AM27" s="406">
        <v>45606</v>
      </c>
      <c r="AN27" s="407"/>
      <c r="AO27" s="407"/>
      <c r="AP27" s="407"/>
      <c r="AQ27" s="407"/>
      <c r="AR27" s="408"/>
      <c r="AS27" s="406">
        <v>3508</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t="s">
        <v>131</v>
      </c>
      <c r="BO27" s="434"/>
      <c r="BP27" s="434"/>
      <c r="BQ27" s="434"/>
      <c r="BR27" s="434"/>
      <c r="BS27" s="434"/>
      <c r="BT27" s="434"/>
      <c r="BU27" s="435"/>
      <c r="BV27" s="433" t="s">
        <v>130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183</v>
      </c>
      <c r="F28" s="404"/>
      <c r="G28" s="404"/>
      <c r="H28" s="404"/>
      <c r="I28" s="404"/>
      <c r="J28" s="404"/>
      <c r="K28" s="405"/>
      <c r="L28" s="406">
        <v>1</v>
      </c>
      <c r="M28" s="407"/>
      <c r="N28" s="407"/>
      <c r="O28" s="407"/>
      <c r="P28" s="408"/>
      <c r="Q28" s="406">
        <v>3600</v>
      </c>
      <c r="R28" s="407"/>
      <c r="S28" s="407"/>
      <c r="T28" s="407"/>
      <c r="U28" s="407"/>
      <c r="V28" s="408"/>
      <c r="W28" s="472"/>
      <c r="X28" s="463"/>
      <c r="Y28" s="464"/>
      <c r="Z28" s="403" t="s">
        <v>184</v>
      </c>
      <c r="AA28" s="404"/>
      <c r="AB28" s="404"/>
      <c r="AC28" s="404"/>
      <c r="AD28" s="404"/>
      <c r="AE28" s="404"/>
      <c r="AF28" s="404"/>
      <c r="AG28" s="405"/>
      <c r="AH28" s="406" t="s">
        <v>130</v>
      </c>
      <c r="AI28" s="407"/>
      <c r="AJ28" s="407"/>
      <c r="AK28" s="407"/>
      <c r="AL28" s="408"/>
      <c r="AM28" s="406" t="s">
        <v>130</v>
      </c>
      <c r="AN28" s="407"/>
      <c r="AO28" s="407"/>
      <c r="AP28" s="407"/>
      <c r="AQ28" s="407"/>
      <c r="AR28" s="408"/>
      <c r="AS28" s="406" t="s">
        <v>130</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1681845</v>
      </c>
      <c r="BO28" s="426"/>
      <c r="BP28" s="426"/>
      <c r="BQ28" s="426"/>
      <c r="BR28" s="426"/>
      <c r="BS28" s="426"/>
      <c r="BT28" s="426"/>
      <c r="BU28" s="427"/>
      <c r="BV28" s="425">
        <v>1781630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186</v>
      </c>
      <c r="F29" s="404"/>
      <c r="G29" s="404"/>
      <c r="H29" s="404"/>
      <c r="I29" s="404"/>
      <c r="J29" s="404"/>
      <c r="K29" s="405"/>
      <c r="L29" s="406">
        <v>12</v>
      </c>
      <c r="M29" s="407"/>
      <c r="N29" s="407"/>
      <c r="O29" s="407"/>
      <c r="P29" s="408"/>
      <c r="Q29" s="406">
        <v>3300</v>
      </c>
      <c r="R29" s="407"/>
      <c r="S29" s="407"/>
      <c r="T29" s="407"/>
      <c r="U29" s="407"/>
      <c r="V29" s="408"/>
      <c r="W29" s="473"/>
      <c r="X29" s="474"/>
      <c r="Y29" s="475"/>
      <c r="Z29" s="403" t="s">
        <v>187</v>
      </c>
      <c r="AA29" s="404"/>
      <c r="AB29" s="404"/>
      <c r="AC29" s="404"/>
      <c r="AD29" s="404"/>
      <c r="AE29" s="404"/>
      <c r="AF29" s="404"/>
      <c r="AG29" s="405"/>
      <c r="AH29" s="406">
        <v>348</v>
      </c>
      <c r="AI29" s="407"/>
      <c r="AJ29" s="407"/>
      <c r="AK29" s="407"/>
      <c r="AL29" s="408"/>
      <c r="AM29" s="406">
        <v>1154121</v>
      </c>
      <c r="AN29" s="407"/>
      <c r="AO29" s="407"/>
      <c r="AP29" s="407"/>
      <c r="AQ29" s="407"/>
      <c r="AR29" s="408"/>
      <c r="AS29" s="406">
        <v>3316</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111826</v>
      </c>
      <c r="BO29" s="431"/>
      <c r="BP29" s="431"/>
      <c r="BQ29" s="431"/>
      <c r="BR29" s="431"/>
      <c r="BS29" s="431"/>
      <c r="BT29" s="431"/>
      <c r="BU29" s="432"/>
      <c r="BV29" s="430">
        <v>105980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98.9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2339263</v>
      </c>
      <c r="BO30" s="434"/>
      <c r="BP30" s="434"/>
      <c r="BQ30" s="434"/>
      <c r="BR30" s="434"/>
      <c r="BS30" s="434"/>
      <c r="BT30" s="434"/>
      <c r="BU30" s="435"/>
      <c r="BV30" s="433">
        <v>2237939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198</v>
      </c>
      <c r="AN33" s="393"/>
      <c r="AO33" s="392" t="s">
        <v>200</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198</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5</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IF('各会計、関係団体の財政状況及び健全化判断比率'!B31="","",'各会計、関係団体の財政状況及び健全化判断比率'!B31)</f>
        <v>保養センター事業特別会計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13</v>
      </c>
      <c r="BX34" s="389"/>
      <c r="BY34" s="388" t="str">
        <f>IF('各会計、関係団体の財政状況及び健全化判断比率'!B68="","",'各会計、関係団体の財政状況及び健全化判断比率'!B68)</f>
        <v>宇陀衛生一部事務組合</v>
      </c>
      <c r="BZ34" s="388"/>
      <c r="CA34" s="388"/>
      <c r="CB34" s="388"/>
      <c r="CC34" s="388"/>
      <c r="CD34" s="388"/>
      <c r="CE34" s="388"/>
      <c r="CF34" s="388"/>
      <c r="CG34" s="388"/>
      <c r="CH34" s="388"/>
      <c r="CI34" s="388"/>
      <c r="CJ34" s="388"/>
      <c r="CK34" s="388"/>
      <c r="CL34" s="388"/>
      <c r="CM34" s="388"/>
      <c r="CN34" s="214"/>
      <c r="CO34" s="389">
        <f>IF(CQ34="","",MAX(C34:D43,U34:V43,AM34:AN43,BE34:BF43,BW34:BX43)+1)</f>
        <v>21</v>
      </c>
      <c r="CP34" s="389"/>
      <c r="CQ34" s="388" t="str">
        <f>IF('各会計、関係団体の財政状況及び健全化判断比率'!BS7="","",'各会計、関係団体の財政状況及び健全化判断比率'!BS7)</f>
        <v>宇陀市土地開発公社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住宅新築資金等貸付事業特別会計</v>
      </c>
      <c r="F35" s="388"/>
      <c r="G35" s="388"/>
      <c r="H35" s="388"/>
      <c r="I35" s="388"/>
      <c r="J35" s="388"/>
      <c r="K35" s="388"/>
      <c r="L35" s="388"/>
      <c r="M35" s="388"/>
      <c r="N35" s="388"/>
      <c r="O35" s="388"/>
      <c r="P35" s="388"/>
      <c r="Q35" s="388"/>
      <c r="R35" s="388"/>
      <c r="S35" s="388"/>
      <c r="T35" s="214"/>
      <c r="U35" s="389">
        <f>IF(W35="","",U34+1)</f>
        <v>6</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f t="shared" ref="AM35:AM43" si="0">IF(AO35="","",AM34+1)</f>
        <v>9</v>
      </c>
      <c r="AN35" s="389"/>
      <c r="AO35" s="388" t="str">
        <f>IF('各会計、関係団体の財政状況及び健全化判断比率'!B32="","",'各会計、関係団体の財政状況及び健全化判断比率'!B32)</f>
        <v>病院事業特別会計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14</v>
      </c>
      <c r="BX35" s="389"/>
      <c r="BY35" s="388" t="str">
        <f>IF('各会計、関係団体の財政状況及び健全化判断比率'!B69="","",'各会計、関係団体の財政状況及び健全化判断比率'!B69)</f>
        <v>奈良県市町村総合事務組合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f>IF(E36="","",C35+1)</f>
        <v>3</v>
      </c>
      <c r="D36" s="389"/>
      <c r="E36" s="388" t="str">
        <f>IF('各会計、関係団体の財政状況及び健全化判断比率'!B9="","",'各会計、関係団体の財政状況及び健全化判断比率'!B9)</f>
        <v>霊苑事業特別会計</v>
      </c>
      <c r="F36" s="388"/>
      <c r="G36" s="388"/>
      <c r="H36" s="388"/>
      <c r="I36" s="388"/>
      <c r="J36" s="388"/>
      <c r="K36" s="388"/>
      <c r="L36" s="388"/>
      <c r="M36" s="388"/>
      <c r="N36" s="388"/>
      <c r="O36" s="388"/>
      <c r="P36" s="388"/>
      <c r="Q36" s="388"/>
      <c r="R36" s="388"/>
      <c r="S36" s="388"/>
      <c r="T36" s="214"/>
      <c r="U36" s="389">
        <f t="shared" ref="U36:U43" si="4">IF(W36="","",U35+1)</f>
        <v>7</v>
      </c>
      <c r="V36" s="389"/>
      <c r="W36" s="388" t="str">
        <f>IF('各会計、関係団体の財政状況及び健全化判断比率'!B30="","",'各会計、関係団体の財政状況及び健全化判断比率'!B30)</f>
        <v>後期高齢者医療事業特別会計</v>
      </c>
      <c r="X36" s="388"/>
      <c r="Y36" s="388"/>
      <c r="Z36" s="388"/>
      <c r="AA36" s="388"/>
      <c r="AB36" s="388"/>
      <c r="AC36" s="388"/>
      <c r="AD36" s="388"/>
      <c r="AE36" s="388"/>
      <c r="AF36" s="388"/>
      <c r="AG36" s="388"/>
      <c r="AH36" s="388"/>
      <c r="AI36" s="388"/>
      <c r="AJ36" s="388"/>
      <c r="AK36" s="388"/>
      <c r="AL36" s="214"/>
      <c r="AM36" s="389">
        <f t="shared" si="0"/>
        <v>10</v>
      </c>
      <c r="AN36" s="389"/>
      <c r="AO36" s="388" t="str">
        <f>IF('各会計、関係団体の財政状況及び健全化判断比率'!B33="","",'各会計、関係団体の財政状況及び健全化判断比率'!B33)</f>
        <v>介護老人保健施設事業特別会計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15</v>
      </c>
      <c r="BX36" s="389"/>
      <c r="BY36" s="388" t="str">
        <f>IF('各会計、関係団体の財政状況及び健全化判断比率'!B70="","",'各会計、関係団体の財政状況及び健全化判断比率'!B70)</f>
        <v>東宇陀環境衛生組合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f>IF(E37="","",C36+1)</f>
        <v>4</v>
      </c>
      <c r="D37" s="389"/>
      <c r="E37" s="388" t="str">
        <f>IF('各会計、関係団体の財政状況及び健全化判断比率'!B10="","",'各会計、関係団体の財政状況及び健全化判断比率'!B10)</f>
        <v>土地取得事業特別会計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f t="shared" si="0"/>
        <v>11</v>
      </c>
      <c r="AN37" s="389"/>
      <c r="AO37" s="388" t="str">
        <f>IF('各会計、関係団体の財政状況及び健全化判断比率'!B34="","",'各会計、関係団体の財政状況及び健全化判断比率'!B34)</f>
        <v>水道事業特別会計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16</v>
      </c>
      <c r="BX37" s="389"/>
      <c r="BY37" s="388" t="str">
        <f>IF('各会計、関係団体の財政状況及び健全化判断比率'!B71="","",'各会計、関係団体の財政状況及び健全化判断比率'!B71)</f>
        <v>奈良広域水質検査センター組合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f t="shared" si="0"/>
        <v>12</v>
      </c>
      <c r="AN38" s="389"/>
      <c r="AO38" s="388" t="str">
        <f>IF('各会計、関係団体の財政状況及び健全化判断比率'!B35="","",'各会計、関係団体の財政状況及び健全化判断比率'!B35)</f>
        <v>下水道事業特別会計</v>
      </c>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17</v>
      </c>
      <c r="BX38" s="389"/>
      <c r="BY38" s="388" t="str">
        <f>IF('各会計、関係団体の財政状況及び健全化判断比率'!B72="","",'各会計、関係団体の財政状況及び健全化判断比率'!B72)</f>
        <v>桜井宇陀広域連合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18</v>
      </c>
      <c r="BX39" s="389"/>
      <c r="BY39" s="388" t="str">
        <f>IF('各会計、関係団体の財政状況及び健全化判断比率'!B73="","",'各会計、関係団体の財政状況及び健全化判断比率'!B73)</f>
        <v>奈良県住宅新築資金等貸付回収管理組合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19</v>
      </c>
      <c r="BX40" s="389"/>
      <c r="BY40" s="388" t="str">
        <f>IF('各会計、関係団体の財政状況及び健全化判断比率'!B74="","",'各会計、関係団体の財政状況及び健全化判断比率'!B74)</f>
        <v>奈良県後期高齢者医療広域連合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20</v>
      </c>
      <c r="BX41" s="389"/>
      <c r="BY41" s="388" t="str">
        <f>IF('各会計、関係団体の財政状況及び健全化判断比率'!B75="","",'各会計、関係団体の財政状況及び健全化判断比率'!B75)</f>
        <v>奈良県広域消防組合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mh022Ob6opq3A6q2kEhAgsZc1TRJHER2jvCrR+T51URXoh0qMyf1ito92kobo61lgzKzgDh/orJPRVKT48X7wA==" saltValue="9YaMDJXs6UIGegY2bcSZ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12" t="s">
        <v>578</v>
      </c>
      <c r="D34" s="1212"/>
      <c r="E34" s="1213"/>
      <c r="F34" s="32" t="s">
        <v>579</v>
      </c>
      <c r="G34" s="33" t="s">
        <v>580</v>
      </c>
      <c r="H34" s="33" t="s">
        <v>581</v>
      </c>
      <c r="I34" s="33" t="s">
        <v>582</v>
      </c>
      <c r="J34" s="34" t="s">
        <v>583</v>
      </c>
      <c r="K34" s="22"/>
      <c r="L34" s="22"/>
      <c r="M34" s="22"/>
      <c r="N34" s="22"/>
      <c r="O34" s="22"/>
      <c r="P34" s="22"/>
    </row>
    <row r="35" spans="1:16" ht="39" customHeight="1">
      <c r="A35" s="22"/>
      <c r="B35" s="35"/>
      <c r="C35" s="1206" t="s">
        <v>584</v>
      </c>
      <c r="D35" s="1207"/>
      <c r="E35" s="1208"/>
      <c r="F35" s="36">
        <v>8.39</v>
      </c>
      <c r="G35" s="37">
        <v>9.24</v>
      </c>
      <c r="H35" s="37">
        <v>9.74</v>
      </c>
      <c r="I35" s="37">
        <v>9.75</v>
      </c>
      <c r="J35" s="38">
        <v>9.23</v>
      </c>
      <c r="K35" s="22"/>
      <c r="L35" s="22"/>
      <c r="M35" s="22"/>
      <c r="N35" s="22"/>
      <c r="O35" s="22"/>
      <c r="P35" s="22"/>
    </row>
    <row r="36" spans="1:16" ht="39" customHeight="1">
      <c r="A36" s="22"/>
      <c r="B36" s="35"/>
      <c r="C36" s="1206" t="s">
        <v>585</v>
      </c>
      <c r="D36" s="1207"/>
      <c r="E36" s="1208"/>
      <c r="F36" s="36">
        <v>6.53</v>
      </c>
      <c r="G36" s="37">
        <v>5.55</v>
      </c>
      <c r="H36" s="37">
        <v>3.96</v>
      </c>
      <c r="I36" s="37">
        <v>3.45</v>
      </c>
      <c r="J36" s="38">
        <v>4.7699999999999996</v>
      </c>
      <c r="K36" s="22"/>
      <c r="L36" s="22"/>
      <c r="M36" s="22"/>
      <c r="N36" s="22"/>
      <c r="O36" s="22"/>
      <c r="P36" s="22"/>
    </row>
    <row r="37" spans="1:16" ht="39" customHeight="1">
      <c r="A37" s="22"/>
      <c r="B37" s="35"/>
      <c r="C37" s="1206" t="s">
        <v>586</v>
      </c>
      <c r="D37" s="1207"/>
      <c r="E37" s="1208"/>
      <c r="F37" s="36">
        <v>5.82</v>
      </c>
      <c r="G37" s="37">
        <v>5.95</v>
      </c>
      <c r="H37" s="37">
        <v>4.78</v>
      </c>
      <c r="I37" s="37">
        <v>4.18</v>
      </c>
      <c r="J37" s="38">
        <v>3.59</v>
      </c>
      <c r="K37" s="22"/>
      <c r="L37" s="22"/>
      <c r="M37" s="22"/>
      <c r="N37" s="22"/>
      <c r="O37" s="22"/>
      <c r="P37" s="22"/>
    </row>
    <row r="38" spans="1:16" ht="39" customHeight="1">
      <c r="A38" s="22"/>
      <c r="B38" s="35"/>
      <c r="C38" s="1206" t="s">
        <v>587</v>
      </c>
      <c r="D38" s="1207"/>
      <c r="E38" s="1208"/>
      <c r="F38" s="36">
        <v>3.79</v>
      </c>
      <c r="G38" s="37">
        <v>3.32</v>
      </c>
      <c r="H38" s="37">
        <v>2.78</v>
      </c>
      <c r="I38" s="37">
        <v>2.1800000000000002</v>
      </c>
      <c r="J38" s="38">
        <v>1.68</v>
      </c>
      <c r="K38" s="22"/>
      <c r="L38" s="22"/>
      <c r="M38" s="22"/>
      <c r="N38" s="22"/>
      <c r="O38" s="22"/>
      <c r="P38" s="22"/>
    </row>
    <row r="39" spans="1:16" ht="39" customHeight="1">
      <c r="A39" s="22"/>
      <c r="B39" s="35"/>
      <c r="C39" s="1206" t="s">
        <v>588</v>
      </c>
      <c r="D39" s="1207"/>
      <c r="E39" s="1208"/>
      <c r="F39" s="36">
        <v>1.04</v>
      </c>
      <c r="G39" s="37">
        <v>0.79</v>
      </c>
      <c r="H39" s="37">
        <v>0.82</v>
      </c>
      <c r="I39" s="37">
        <v>1.01</v>
      </c>
      <c r="J39" s="38">
        <v>0.9</v>
      </c>
      <c r="K39" s="22"/>
      <c r="L39" s="22"/>
      <c r="M39" s="22"/>
      <c r="N39" s="22"/>
      <c r="O39" s="22"/>
      <c r="P39" s="22"/>
    </row>
    <row r="40" spans="1:16" ht="39" customHeight="1">
      <c r="A40" s="22"/>
      <c r="B40" s="35"/>
      <c r="C40" s="1206" t="s">
        <v>589</v>
      </c>
      <c r="D40" s="1207"/>
      <c r="E40" s="1208"/>
      <c r="F40" s="36">
        <v>0.04</v>
      </c>
      <c r="G40" s="37">
        <v>0.05</v>
      </c>
      <c r="H40" s="37">
        <v>0.06</v>
      </c>
      <c r="I40" s="37">
        <v>0.06</v>
      </c>
      <c r="J40" s="38">
        <v>0.41</v>
      </c>
      <c r="K40" s="22"/>
      <c r="L40" s="22"/>
      <c r="M40" s="22"/>
      <c r="N40" s="22"/>
      <c r="O40" s="22"/>
      <c r="P40" s="22"/>
    </row>
    <row r="41" spans="1:16" ht="39" customHeight="1">
      <c r="A41" s="22"/>
      <c r="B41" s="35"/>
      <c r="C41" s="1206" t="s">
        <v>590</v>
      </c>
      <c r="D41" s="1207"/>
      <c r="E41" s="1208"/>
      <c r="F41" s="36">
        <v>2.4900000000000002</v>
      </c>
      <c r="G41" s="37">
        <v>1.35</v>
      </c>
      <c r="H41" s="37">
        <v>0.96</v>
      </c>
      <c r="I41" s="37">
        <v>0.91</v>
      </c>
      <c r="J41" s="38">
        <v>0.25</v>
      </c>
      <c r="K41" s="22"/>
      <c r="L41" s="22"/>
      <c r="M41" s="22"/>
      <c r="N41" s="22"/>
      <c r="O41" s="22"/>
      <c r="P41" s="22"/>
    </row>
    <row r="42" spans="1:16" ht="39" customHeight="1">
      <c r="A42" s="22"/>
      <c r="B42" s="39"/>
      <c r="C42" s="1206" t="s">
        <v>591</v>
      </c>
      <c r="D42" s="1207"/>
      <c r="E42" s="1208"/>
      <c r="F42" s="36" t="s">
        <v>592</v>
      </c>
      <c r="G42" s="37" t="s">
        <v>593</v>
      </c>
      <c r="H42" s="37" t="s">
        <v>594</v>
      </c>
      <c r="I42" s="37" t="s">
        <v>527</v>
      </c>
      <c r="J42" s="38" t="s">
        <v>527</v>
      </c>
      <c r="K42" s="22"/>
      <c r="L42" s="22"/>
      <c r="M42" s="22"/>
      <c r="N42" s="22"/>
      <c r="O42" s="22"/>
      <c r="P42" s="22"/>
    </row>
    <row r="43" spans="1:16" ht="39" customHeight="1" thickBot="1">
      <c r="A43" s="22"/>
      <c r="B43" s="40"/>
      <c r="C43" s="1209" t="s">
        <v>595</v>
      </c>
      <c r="D43" s="1210"/>
      <c r="E43" s="1211"/>
      <c r="F43" s="41">
        <v>0.34</v>
      </c>
      <c r="G43" s="42">
        <v>0.02</v>
      </c>
      <c r="H43" s="42">
        <v>0.01</v>
      </c>
      <c r="I43" s="42">
        <v>0.02</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QYFWKZgxqAijKZipWi56IXq0358l5OWoMO4wBqY0chxpjiD7KwoXlfY8TWApFRbqkKm2kAP/JDkYBInkJxw==" saltValue="kTaLM6Vv/ZgJ6Zjgyaz6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32" t="s">
        <v>11</v>
      </c>
      <c r="C45" s="1233"/>
      <c r="D45" s="58"/>
      <c r="E45" s="1238" t="s">
        <v>12</v>
      </c>
      <c r="F45" s="1238"/>
      <c r="G45" s="1238"/>
      <c r="H45" s="1238"/>
      <c r="I45" s="1238"/>
      <c r="J45" s="1239"/>
      <c r="K45" s="59">
        <v>3094</v>
      </c>
      <c r="L45" s="60">
        <v>2874</v>
      </c>
      <c r="M45" s="60">
        <v>2646</v>
      </c>
      <c r="N45" s="60">
        <v>2874</v>
      </c>
      <c r="O45" s="61">
        <v>2493</v>
      </c>
      <c r="P45" s="48"/>
      <c r="Q45" s="48"/>
      <c r="R45" s="48"/>
      <c r="S45" s="48"/>
      <c r="T45" s="48"/>
      <c r="U45" s="48"/>
    </row>
    <row r="46" spans="1:21" ht="30.75" customHeight="1">
      <c r="A46" s="48"/>
      <c r="B46" s="1234"/>
      <c r="C46" s="1235"/>
      <c r="D46" s="62"/>
      <c r="E46" s="1216" t="s">
        <v>13</v>
      </c>
      <c r="F46" s="1216"/>
      <c r="G46" s="1216"/>
      <c r="H46" s="1216"/>
      <c r="I46" s="1216"/>
      <c r="J46" s="1217"/>
      <c r="K46" s="63" t="s">
        <v>527</v>
      </c>
      <c r="L46" s="64" t="s">
        <v>527</v>
      </c>
      <c r="M46" s="64" t="s">
        <v>527</v>
      </c>
      <c r="N46" s="64" t="s">
        <v>527</v>
      </c>
      <c r="O46" s="65" t="s">
        <v>527</v>
      </c>
      <c r="P46" s="48"/>
      <c r="Q46" s="48"/>
      <c r="R46" s="48"/>
      <c r="S46" s="48"/>
      <c r="T46" s="48"/>
      <c r="U46" s="48"/>
    </row>
    <row r="47" spans="1:21" ht="30.75" customHeight="1">
      <c r="A47" s="48"/>
      <c r="B47" s="1234"/>
      <c r="C47" s="1235"/>
      <c r="D47" s="62"/>
      <c r="E47" s="1216" t="s">
        <v>14</v>
      </c>
      <c r="F47" s="1216"/>
      <c r="G47" s="1216"/>
      <c r="H47" s="1216"/>
      <c r="I47" s="1216"/>
      <c r="J47" s="1217"/>
      <c r="K47" s="63">
        <v>1</v>
      </c>
      <c r="L47" s="64">
        <v>1</v>
      </c>
      <c r="M47" s="64">
        <v>1</v>
      </c>
      <c r="N47" s="64">
        <v>1</v>
      </c>
      <c r="O47" s="65">
        <v>1</v>
      </c>
      <c r="P47" s="48"/>
      <c r="Q47" s="48"/>
      <c r="R47" s="48"/>
      <c r="S47" s="48"/>
      <c r="T47" s="48"/>
      <c r="U47" s="48"/>
    </row>
    <row r="48" spans="1:21" ht="30.75" customHeight="1">
      <c r="A48" s="48"/>
      <c r="B48" s="1234"/>
      <c r="C48" s="1235"/>
      <c r="D48" s="62"/>
      <c r="E48" s="1216" t="s">
        <v>15</v>
      </c>
      <c r="F48" s="1216"/>
      <c r="G48" s="1216"/>
      <c r="H48" s="1216"/>
      <c r="I48" s="1216"/>
      <c r="J48" s="1217"/>
      <c r="K48" s="63">
        <v>627</v>
      </c>
      <c r="L48" s="64">
        <v>574</v>
      </c>
      <c r="M48" s="64">
        <v>583</v>
      </c>
      <c r="N48" s="64">
        <v>562</v>
      </c>
      <c r="O48" s="65">
        <v>497</v>
      </c>
      <c r="P48" s="48"/>
      <c r="Q48" s="48"/>
      <c r="R48" s="48"/>
      <c r="S48" s="48"/>
      <c r="T48" s="48"/>
      <c r="U48" s="48"/>
    </row>
    <row r="49" spans="1:21" ht="30.75" customHeight="1">
      <c r="A49" s="48"/>
      <c r="B49" s="1234"/>
      <c r="C49" s="1235"/>
      <c r="D49" s="62"/>
      <c r="E49" s="1216" t="s">
        <v>16</v>
      </c>
      <c r="F49" s="1216"/>
      <c r="G49" s="1216"/>
      <c r="H49" s="1216"/>
      <c r="I49" s="1216"/>
      <c r="J49" s="1217"/>
      <c r="K49" s="63" t="s">
        <v>527</v>
      </c>
      <c r="L49" s="64" t="s">
        <v>527</v>
      </c>
      <c r="M49" s="64" t="s">
        <v>527</v>
      </c>
      <c r="N49" s="64" t="s">
        <v>527</v>
      </c>
      <c r="O49" s="65" t="s">
        <v>527</v>
      </c>
      <c r="P49" s="48"/>
      <c r="Q49" s="48"/>
      <c r="R49" s="48"/>
      <c r="S49" s="48"/>
      <c r="T49" s="48"/>
      <c r="U49" s="48"/>
    </row>
    <row r="50" spans="1:21" ht="30.75" customHeight="1">
      <c r="A50" s="48"/>
      <c r="B50" s="1234"/>
      <c r="C50" s="1235"/>
      <c r="D50" s="62"/>
      <c r="E50" s="1216" t="s">
        <v>17</v>
      </c>
      <c r="F50" s="1216"/>
      <c r="G50" s="1216"/>
      <c r="H50" s="1216"/>
      <c r="I50" s="1216"/>
      <c r="J50" s="1217"/>
      <c r="K50" s="63">
        <v>30</v>
      </c>
      <c r="L50" s="64">
        <v>48</v>
      </c>
      <c r="M50" s="64">
        <v>67</v>
      </c>
      <c r="N50" s="64">
        <v>70</v>
      </c>
      <c r="O50" s="65">
        <v>74</v>
      </c>
      <c r="P50" s="48"/>
      <c r="Q50" s="48"/>
      <c r="R50" s="48"/>
      <c r="S50" s="48"/>
      <c r="T50" s="48"/>
      <c r="U50" s="48"/>
    </row>
    <row r="51" spans="1:21" ht="30.75" customHeight="1">
      <c r="A51" s="48"/>
      <c r="B51" s="1236"/>
      <c r="C51" s="1237"/>
      <c r="D51" s="66"/>
      <c r="E51" s="1216" t="s">
        <v>18</v>
      </c>
      <c r="F51" s="1216"/>
      <c r="G51" s="1216"/>
      <c r="H51" s="1216"/>
      <c r="I51" s="1216"/>
      <c r="J51" s="1217"/>
      <c r="K51" s="63">
        <v>0</v>
      </c>
      <c r="L51" s="64" t="s">
        <v>527</v>
      </c>
      <c r="M51" s="64" t="s">
        <v>527</v>
      </c>
      <c r="N51" s="64" t="s">
        <v>527</v>
      </c>
      <c r="O51" s="65" t="s">
        <v>527</v>
      </c>
      <c r="P51" s="48"/>
      <c r="Q51" s="48"/>
      <c r="R51" s="48"/>
      <c r="S51" s="48"/>
      <c r="T51" s="48"/>
      <c r="U51" s="48"/>
    </row>
    <row r="52" spans="1:21" ht="30.75" customHeight="1">
      <c r="A52" s="48"/>
      <c r="B52" s="1214" t="s">
        <v>19</v>
      </c>
      <c r="C52" s="1215"/>
      <c r="D52" s="66"/>
      <c r="E52" s="1216" t="s">
        <v>20</v>
      </c>
      <c r="F52" s="1216"/>
      <c r="G52" s="1216"/>
      <c r="H52" s="1216"/>
      <c r="I52" s="1216"/>
      <c r="J52" s="1217"/>
      <c r="K52" s="63">
        <v>2357</v>
      </c>
      <c r="L52" s="64">
        <v>2215</v>
      </c>
      <c r="M52" s="64">
        <v>2091</v>
      </c>
      <c r="N52" s="64">
        <v>2103</v>
      </c>
      <c r="O52" s="65">
        <v>2050</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1395</v>
      </c>
      <c r="L53" s="69">
        <v>1282</v>
      </c>
      <c r="M53" s="69">
        <v>1206</v>
      </c>
      <c r="N53" s="69">
        <v>1404</v>
      </c>
      <c r="O53" s="70">
        <v>1015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c r="B57" s="1222" t="s">
        <v>25</v>
      </c>
      <c r="C57" s="1223"/>
      <c r="D57" s="1226" t="s">
        <v>26</v>
      </c>
      <c r="E57" s="1227"/>
      <c r="F57" s="1227"/>
      <c r="G57" s="1227"/>
      <c r="H57" s="1227"/>
      <c r="I57" s="1227"/>
      <c r="J57" s="1228"/>
      <c r="K57" s="83">
        <v>328</v>
      </c>
      <c r="L57" s="84">
        <v>328</v>
      </c>
      <c r="M57" s="84">
        <v>328</v>
      </c>
      <c r="N57" s="84">
        <v>373</v>
      </c>
      <c r="O57" s="85">
        <v>106</v>
      </c>
    </row>
    <row r="58" spans="1:21" ht="31.5" customHeight="1" thickBot="1">
      <c r="B58" s="1224"/>
      <c r="C58" s="1225"/>
      <c r="D58" s="1229" t="s">
        <v>27</v>
      </c>
      <c r="E58" s="1230"/>
      <c r="F58" s="1230"/>
      <c r="G58" s="1230"/>
      <c r="H58" s="1230"/>
      <c r="I58" s="1230"/>
      <c r="J58" s="1231"/>
      <c r="K58" s="86">
        <v>6</v>
      </c>
      <c r="L58" s="87">
        <v>7</v>
      </c>
      <c r="M58" s="87">
        <v>8</v>
      </c>
      <c r="N58" s="87">
        <v>8</v>
      </c>
      <c r="O58" s="88">
        <v>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3TAwMYpNGNu95C1A71WipChB1zbMkrzawJ2dmanZUF0XzVT3ZK90pFVTl0HLxjntsvn7CabQGP8GbHdgaGILQ==" saltValue="2tNrHFQ+JS+hOS1/FM4j1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52" t="s">
        <v>30</v>
      </c>
      <c r="C41" s="1253"/>
      <c r="D41" s="102"/>
      <c r="E41" s="1254" t="s">
        <v>31</v>
      </c>
      <c r="F41" s="1254"/>
      <c r="G41" s="1254"/>
      <c r="H41" s="1255"/>
      <c r="I41" s="103">
        <v>26137</v>
      </c>
      <c r="J41" s="104">
        <v>25693</v>
      </c>
      <c r="K41" s="104">
        <v>25206</v>
      </c>
      <c r="L41" s="104">
        <v>24516</v>
      </c>
      <c r="M41" s="105">
        <v>24316</v>
      </c>
    </row>
    <row r="42" spans="2:13" ht="27.75" customHeight="1">
      <c r="B42" s="1242"/>
      <c r="C42" s="1243"/>
      <c r="D42" s="106"/>
      <c r="E42" s="1246" t="s">
        <v>32</v>
      </c>
      <c r="F42" s="1246"/>
      <c r="G42" s="1246"/>
      <c r="H42" s="1247"/>
      <c r="I42" s="107" t="s">
        <v>527</v>
      </c>
      <c r="J42" s="108" t="s">
        <v>527</v>
      </c>
      <c r="K42" s="108" t="s">
        <v>527</v>
      </c>
      <c r="L42" s="108" t="s">
        <v>527</v>
      </c>
      <c r="M42" s="109" t="s">
        <v>527</v>
      </c>
    </row>
    <row r="43" spans="2:13" ht="27.75" customHeight="1">
      <c r="B43" s="1242"/>
      <c r="C43" s="1243"/>
      <c r="D43" s="106"/>
      <c r="E43" s="1246" t="s">
        <v>33</v>
      </c>
      <c r="F43" s="1246"/>
      <c r="G43" s="1246"/>
      <c r="H43" s="1247"/>
      <c r="I43" s="107">
        <v>7695</v>
      </c>
      <c r="J43" s="108">
        <v>5727</v>
      </c>
      <c r="K43" s="108">
        <v>6318</v>
      </c>
      <c r="L43" s="108">
        <v>6621</v>
      </c>
      <c r="M43" s="109">
        <v>5546</v>
      </c>
    </row>
    <row r="44" spans="2:13" ht="27.75" customHeight="1">
      <c r="B44" s="1242"/>
      <c r="C44" s="1243"/>
      <c r="D44" s="106"/>
      <c r="E44" s="1246" t="s">
        <v>34</v>
      </c>
      <c r="F44" s="1246"/>
      <c r="G44" s="1246"/>
      <c r="H44" s="1247"/>
      <c r="I44" s="107">
        <v>422</v>
      </c>
      <c r="J44" s="108">
        <v>387</v>
      </c>
      <c r="K44" s="108">
        <v>340</v>
      </c>
      <c r="L44" s="108">
        <v>267</v>
      </c>
      <c r="M44" s="109">
        <v>195</v>
      </c>
    </row>
    <row r="45" spans="2:13" ht="27.75" customHeight="1">
      <c r="B45" s="1242"/>
      <c r="C45" s="1243"/>
      <c r="D45" s="106"/>
      <c r="E45" s="1246" t="s">
        <v>35</v>
      </c>
      <c r="F45" s="1246"/>
      <c r="G45" s="1246"/>
      <c r="H45" s="1247"/>
      <c r="I45" s="107">
        <v>4362</v>
      </c>
      <c r="J45" s="108">
        <v>4254</v>
      </c>
      <c r="K45" s="108">
        <v>4046</v>
      </c>
      <c r="L45" s="108">
        <v>3810</v>
      </c>
      <c r="M45" s="109">
        <v>3595</v>
      </c>
    </row>
    <row r="46" spans="2:13" ht="27.75" customHeight="1">
      <c r="B46" s="1242"/>
      <c r="C46" s="1243"/>
      <c r="D46" s="110"/>
      <c r="E46" s="1246" t="s">
        <v>36</v>
      </c>
      <c r="F46" s="1246"/>
      <c r="G46" s="1246"/>
      <c r="H46" s="1247"/>
      <c r="I46" s="107" t="s">
        <v>527</v>
      </c>
      <c r="J46" s="108" t="s">
        <v>527</v>
      </c>
      <c r="K46" s="108" t="s">
        <v>527</v>
      </c>
      <c r="L46" s="108" t="s">
        <v>527</v>
      </c>
      <c r="M46" s="109" t="s">
        <v>527</v>
      </c>
    </row>
    <row r="47" spans="2:13" ht="27.75" customHeight="1">
      <c r="B47" s="1242"/>
      <c r="C47" s="1243"/>
      <c r="D47" s="111"/>
      <c r="E47" s="1256" t="s">
        <v>37</v>
      </c>
      <c r="F47" s="1257"/>
      <c r="G47" s="1257"/>
      <c r="H47" s="1258"/>
      <c r="I47" s="107" t="s">
        <v>527</v>
      </c>
      <c r="J47" s="108" t="s">
        <v>527</v>
      </c>
      <c r="K47" s="108" t="s">
        <v>527</v>
      </c>
      <c r="L47" s="108" t="s">
        <v>527</v>
      </c>
      <c r="M47" s="109" t="s">
        <v>527</v>
      </c>
    </row>
    <row r="48" spans="2:13" ht="27.75" customHeight="1">
      <c r="B48" s="1242"/>
      <c r="C48" s="1243"/>
      <c r="D48" s="106"/>
      <c r="E48" s="1246" t="s">
        <v>38</v>
      </c>
      <c r="F48" s="1246"/>
      <c r="G48" s="1246"/>
      <c r="H48" s="1247"/>
      <c r="I48" s="107" t="s">
        <v>527</v>
      </c>
      <c r="J48" s="108" t="s">
        <v>527</v>
      </c>
      <c r="K48" s="108" t="s">
        <v>527</v>
      </c>
      <c r="L48" s="108" t="s">
        <v>527</v>
      </c>
      <c r="M48" s="109" t="s">
        <v>527</v>
      </c>
    </row>
    <row r="49" spans="2:13" ht="27.75" customHeight="1">
      <c r="B49" s="1244"/>
      <c r="C49" s="1245"/>
      <c r="D49" s="106"/>
      <c r="E49" s="1246" t="s">
        <v>39</v>
      </c>
      <c r="F49" s="1246"/>
      <c r="G49" s="1246"/>
      <c r="H49" s="1247"/>
      <c r="I49" s="107" t="s">
        <v>527</v>
      </c>
      <c r="J49" s="108" t="s">
        <v>527</v>
      </c>
      <c r="K49" s="108" t="s">
        <v>527</v>
      </c>
      <c r="L49" s="108" t="s">
        <v>527</v>
      </c>
      <c r="M49" s="109" t="s">
        <v>527</v>
      </c>
    </row>
    <row r="50" spans="2:13" ht="27.75" customHeight="1">
      <c r="B50" s="1240" t="s">
        <v>40</v>
      </c>
      <c r="C50" s="1241"/>
      <c r="D50" s="112"/>
      <c r="E50" s="1246" t="s">
        <v>41</v>
      </c>
      <c r="F50" s="1246"/>
      <c r="G50" s="1246"/>
      <c r="H50" s="1247"/>
      <c r="I50" s="107">
        <v>3320</v>
      </c>
      <c r="J50" s="108">
        <v>3188</v>
      </c>
      <c r="K50" s="108">
        <v>3366</v>
      </c>
      <c r="L50" s="108">
        <v>3168</v>
      </c>
      <c r="M50" s="109">
        <v>3361</v>
      </c>
    </row>
    <row r="51" spans="2:13" ht="27.75" customHeight="1">
      <c r="B51" s="1242"/>
      <c r="C51" s="1243"/>
      <c r="D51" s="106"/>
      <c r="E51" s="1246" t="s">
        <v>42</v>
      </c>
      <c r="F51" s="1246"/>
      <c r="G51" s="1246"/>
      <c r="H51" s="1247"/>
      <c r="I51" s="107">
        <v>270</v>
      </c>
      <c r="J51" s="108">
        <v>227</v>
      </c>
      <c r="K51" s="108">
        <v>181</v>
      </c>
      <c r="L51" s="108">
        <v>134</v>
      </c>
      <c r="M51" s="109">
        <v>96</v>
      </c>
    </row>
    <row r="52" spans="2:13" ht="27.75" customHeight="1">
      <c r="B52" s="1244"/>
      <c r="C52" s="1245"/>
      <c r="D52" s="106"/>
      <c r="E52" s="1246" t="s">
        <v>43</v>
      </c>
      <c r="F52" s="1246"/>
      <c r="G52" s="1246"/>
      <c r="H52" s="1247"/>
      <c r="I52" s="107">
        <v>22238</v>
      </c>
      <c r="J52" s="108">
        <v>21894</v>
      </c>
      <c r="K52" s="108">
        <v>21320</v>
      </c>
      <c r="L52" s="108">
        <v>20842</v>
      </c>
      <c r="M52" s="109">
        <v>20272</v>
      </c>
    </row>
    <row r="53" spans="2:13" ht="27.75" customHeight="1" thickBot="1">
      <c r="B53" s="1248" t="s">
        <v>44</v>
      </c>
      <c r="C53" s="1249"/>
      <c r="D53" s="113"/>
      <c r="E53" s="1250" t="s">
        <v>45</v>
      </c>
      <c r="F53" s="1250"/>
      <c r="G53" s="1250"/>
      <c r="H53" s="1251"/>
      <c r="I53" s="114">
        <v>12786</v>
      </c>
      <c r="J53" s="115">
        <v>10752</v>
      </c>
      <c r="K53" s="115">
        <v>11042</v>
      </c>
      <c r="L53" s="115">
        <v>11071</v>
      </c>
      <c r="M53" s="116">
        <v>9923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BFfjTHdTlmRmNpAI6CJps5/MghgeePtECB0p0WMk1KRtKA1Ic8KvJsZcYdsPprV2IxBqDOdpdx+w/G4Y0jhvGg==" saltValue="Ud2cR8l4VBVoN87yoryv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570</v>
      </c>
      <c r="G54" s="125" t="s">
        <v>571</v>
      </c>
      <c r="H54" s="126" t="s">
        <v>572</v>
      </c>
    </row>
    <row r="55" spans="2:8" ht="52.5" customHeight="1">
      <c r="B55" s="127"/>
      <c r="C55" s="1267" t="s">
        <v>48</v>
      </c>
      <c r="D55" s="1267"/>
      <c r="E55" s="1268"/>
      <c r="F55" s="128">
        <v>1961</v>
      </c>
      <c r="G55" s="128">
        <v>1782</v>
      </c>
      <c r="H55" s="129">
        <v>1682</v>
      </c>
    </row>
    <row r="56" spans="2:8" ht="52.5" customHeight="1">
      <c r="B56" s="130"/>
      <c r="C56" s="1269" t="s">
        <v>49</v>
      </c>
      <c r="D56" s="1269"/>
      <c r="E56" s="1270"/>
      <c r="F56" s="131">
        <v>373</v>
      </c>
      <c r="G56" s="131">
        <v>106</v>
      </c>
      <c r="H56" s="132">
        <v>112</v>
      </c>
    </row>
    <row r="57" spans="2:8" ht="53.25" customHeight="1">
      <c r="B57" s="130"/>
      <c r="C57" s="1271" t="s">
        <v>50</v>
      </c>
      <c r="D57" s="1271"/>
      <c r="E57" s="1272"/>
      <c r="F57" s="133">
        <v>2196</v>
      </c>
      <c r="G57" s="133">
        <v>2238</v>
      </c>
      <c r="H57" s="134">
        <v>2339</v>
      </c>
    </row>
    <row r="58" spans="2:8" ht="45.75" customHeight="1">
      <c r="B58" s="135"/>
      <c r="C58" s="1259" t="s">
        <v>602</v>
      </c>
      <c r="D58" s="1260"/>
      <c r="E58" s="1261"/>
      <c r="F58" s="136">
        <v>1895</v>
      </c>
      <c r="G58" s="136">
        <v>1855</v>
      </c>
      <c r="H58" s="137">
        <v>1803</v>
      </c>
    </row>
    <row r="59" spans="2:8" ht="45.75" customHeight="1">
      <c r="B59" s="135"/>
      <c r="C59" s="1259" t="s">
        <v>603</v>
      </c>
      <c r="D59" s="1260"/>
      <c r="E59" s="1261"/>
      <c r="F59" s="136">
        <v>131</v>
      </c>
      <c r="G59" s="136">
        <v>277</v>
      </c>
      <c r="H59" s="137">
        <v>409</v>
      </c>
    </row>
    <row r="60" spans="2:8" ht="45.75" customHeight="1">
      <c r="B60" s="135"/>
      <c r="C60" s="1259" t="s">
        <v>604</v>
      </c>
      <c r="D60" s="1260"/>
      <c r="E60" s="1261"/>
      <c r="F60" s="136">
        <v>0</v>
      </c>
      <c r="G60" s="136">
        <v>6</v>
      </c>
      <c r="H60" s="137">
        <v>40</v>
      </c>
    </row>
    <row r="61" spans="2:8" ht="45.75" customHeight="1">
      <c r="B61" s="135"/>
      <c r="C61" s="1259" t="s">
        <v>605</v>
      </c>
      <c r="D61" s="1260"/>
      <c r="E61" s="1261"/>
      <c r="F61" s="136">
        <v>37</v>
      </c>
      <c r="G61" s="136">
        <v>38</v>
      </c>
      <c r="H61" s="137">
        <v>33</v>
      </c>
    </row>
    <row r="62" spans="2:8" ht="45.75" customHeight="1" thickBot="1">
      <c r="B62" s="138"/>
      <c r="C62" s="1262" t="s">
        <v>606</v>
      </c>
      <c r="D62" s="1263"/>
      <c r="E62" s="1264"/>
      <c r="F62" s="139">
        <v>40</v>
      </c>
      <c r="G62" s="139">
        <v>28</v>
      </c>
      <c r="H62" s="140">
        <v>19</v>
      </c>
    </row>
    <row r="63" spans="2:8" ht="52.5" customHeight="1" thickBot="1">
      <c r="B63" s="141"/>
      <c r="C63" s="1265" t="s">
        <v>51</v>
      </c>
      <c r="D63" s="1265"/>
      <c r="E63" s="1266"/>
      <c r="F63" s="142">
        <v>4530</v>
      </c>
      <c r="G63" s="142">
        <v>4126</v>
      </c>
      <c r="H63" s="143">
        <v>4133</v>
      </c>
    </row>
    <row r="64" spans="2:8" ht="15" customHeight="1"/>
  </sheetData>
  <sheetProtection algorithmName="SHA-512" hashValue="1S7IkE9N9/vndQLFe3e9WM0bZkl8gw8RuX0QjyOcExqBZ4e3JqP5WrqzXUvIt0CdcSo17nnn+7ExYqZY5zTqfA==" saltValue="QAPexEl3eYl6Iybt4Ksx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566</v>
      </c>
      <c r="G2" s="157"/>
      <c r="H2" s="158"/>
    </row>
    <row r="3" spans="1:8">
      <c r="A3" s="154" t="s">
        <v>559</v>
      </c>
      <c r="B3" s="159"/>
      <c r="C3" s="160"/>
      <c r="D3" s="161">
        <v>59189</v>
      </c>
      <c r="E3" s="162"/>
      <c r="F3" s="163">
        <v>83280</v>
      </c>
      <c r="G3" s="164"/>
      <c r="H3" s="165"/>
    </row>
    <row r="4" spans="1:8">
      <c r="A4" s="166"/>
      <c r="B4" s="167"/>
      <c r="C4" s="168"/>
      <c r="D4" s="169">
        <v>34812</v>
      </c>
      <c r="E4" s="170"/>
      <c r="F4" s="171">
        <v>43123</v>
      </c>
      <c r="G4" s="172"/>
      <c r="H4" s="173"/>
    </row>
    <row r="5" spans="1:8">
      <c r="A5" s="154" t="s">
        <v>561</v>
      </c>
      <c r="B5" s="159"/>
      <c r="C5" s="160"/>
      <c r="D5" s="161">
        <v>59527</v>
      </c>
      <c r="E5" s="162"/>
      <c r="F5" s="163">
        <v>88968</v>
      </c>
      <c r="G5" s="164"/>
      <c r="H5" s="165"/>
    </row>
    <row r="6" spans="1:8">
      <c r="A6" s="166"/>
      <c r="B6" s="167"/>
      <c r="C6" s="168"/>
      <c r="D6" s="169">
        <v>33261</v>
      </c>
      <c r="E6" s="170"/>
      <c r="F6" s="171">
        <v>45482</v>
      </c>
      <c r="G6" s="172"/>
      <c r="H6" s="173"/>
    </row>
    <row r="7" spans="1:8">
      <c r="A7" s="154" t="s">
        <v>562</v>
      </c>
      <c r="B7" s="159"/>
      <c r="C7" s="160"/>
      <c r="D7" s="161">
        <v>37314</v>
      </c>
      <c r="E7" s="162"/>
      <c r="F7" s="163">
        <v>85173</v>
      </c>
      <c r="G7" s="164"/>
      <c r="H7" s="165"/>
    </row>
    <row r="8" spans="1:8">
      <c r="A8" s="166"/>
      <c r="B8" s="167"/>
      <c r="C8" s="168"/>
      <c r="D8" s="169">
        <v>26611</v>
      </c>
      <c r="E8" s="170"/>
      <c r="F8" s="171">
        <v>43913</v>
      </c>
      <c r="G8" s="172"/>
      <c r="H8" s="173"/>
    </row>
    <row r="9" spans="1:8">
      <c r="A9" s="154" t="s">
        <v>563</v>
      </c>
      <c r="B9" s="159"/>
      <c r="C9" s="160"/>
      <c r="D9" s="161">
        <v>56429</v>
      </c>
      <c r="E9" s="162"/>
      <c r="F9" s="163">
        <v>94081</v>
      </c>
      <c r="G9" s="164"/>
      <c r="H9" s="165"/>
    </row>
    <row r="10" spans="1:8">
      <c r="A10" s="166"/>
      <c r="B10" s="167"/>
      <c r="C10" s="168"/>
      <c r="D10" s="169">
        <v>34132</v>
      </c>
      <c r="E10" s="170"/>
      <c r="F10" s="171">
        <v>48949</v>
      </c>
      <c r="G10" s="172"/>
      <c r="H10" s="173"/>
    </row>
    <row r="11" spans="1:8">
      <c r="A11" s="154" t="s">
        <v>564</v>
      </c>
      <c r="B11" s="159"/>
      <c r="C11" s="160"/>
      <c r="D11" s="161">
        <v>79343</v>
      </c>
      <c r="E11" s="162"/>
      <c r="F11" s="163">
        <v>92632</v>
      </c>
      <c r="G11" s="164"/>
      <c r="H11" s="165"/>
    </row>
    <row r="12" spans="1:8">
      <c r="A12" s="166"/>
      <c r="B12" s="167"/>
      <c r="C12" s="174"/>
      <c r="D12" s="169">
        <v>59649</v>
      </c>
      <c r="E12" s="170"/>
      <c r="F12" s="171">
        <v>47978</v>
      </c>
      <c r="G12" s="172"/>
      <c r="H12" s="173"/>
    </row>
    <row r="13" spans="1:8">
      <c r="A13" s="154"/>
      <c r="B13" s="159"/>
      <c r="C13" s="175"/>
      <c r="D13" s="176">
        <v>58360</v>
      </c>
      <c r="E13" s="177"/>
      <c r="F13" s="178">
        <v>88827</v>
      </c>
      <c r="G13" s="179"/>
      <c r="H13" s="165"/>
    </row>
    <row r="14" spans="1:8">
      <c r="A14" s="166"/>
      <c r="B14" s="167"/>
      <c r="C14" s="168"/>
      <c r="D14" s="169">
        <v>37693</v>
      </c>
      <c r="E14" s="170"/>
      <c r="F14" s="171">
        <v>45889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3.17</v>
      </c>
      <c r="C19" s="180">
        <f>ROUND(VALUE(SUBSTITUTE(実質収支比率等に係る経年分析!G$48,"▲","-")),2)</f>
        <v>3.25</v>
      </c>
      <c r="D19" s="180">
        <f>ROUND(VALUE(SUBSTITUTE(実質収支比率等に係る経年分析!H$48,"▲","-")),2)</f>
        <v>2.14</v>
      </c>
      <c r="E19" s="180">
        <f>ROUND(VALUE(SUBSTITUTE(実質収支比率等に係る経年分析!I$48,"▲","-")),2)</f>
        <v>1.64</v>
      </c>
      <c r="F19" s="180">
        <f>ROUND(VALUE(SUBSTITUTE(実質収支比率等に係る経年分析!J$48,"▲","-")),2)</f>
        <v>1.17</v>
      </c>
    </row>
    <row r="20" spans="1:11">
      <c r="A20" s="180" t="s">
        <v>55</v>
      </c>
      <c r="B20" s="180">
        <f>ROUND(VALUE(SUBSTITUTE(実質収支比率等に係る経年分析!F$47,"▲","-")),2)</f>
        <v>20.95</v>
      </c>
      <c r="C20" s="180">
        <f>ROUND(VALUE(SUBSTITUTE(実質収支比率等に係る経年分析!G$47,"▲","-")),2)</f>
        <v>18.48</v>
      </c>
      <c r="D20" s="180">
        <f>ROUND(VALUE(SUBSTITUTE(実質収支比率等に係る経年分析!H$47,"▲","-")),2)</f>
        <v>17.8</v>
      </c>
      <c r="E20" s="180">
        <f>ROUND(VALUE(SUBSTITUTE(実質収支比率等に係る経年分析!I$47,"▲","-")),2)</f>
        <v>16.29</v>
      </c>
      <c r="F20" s="180">
        <f>ROUND(VALUE(SUBSTITUTE(実質収支比率等に係る経年分析!J$47,"▲","-")),2)</f>
        <v>15.09</v>
      </c>
    </row>
    <row r="21" spans="1:11">
      <c r="A21" s="180" t="s">
        <v>56</v>
      </c>
      <c r="B21" s="180">
        <f>IF(ISNUMBER(VALUE(SUBSTITUTE(実質収支比率等に係る経年分析!F$49,"▲","-"))),ROUND(VALUE(SUBSTITUTE(実質収支比率等に係る経年分析!F$49,"▲","-")),2),NA())</f>
        <v>-1.46</v>
      </c>
      <c r="C21" s="180">
        <f>IF(ISNUMBER(VALUE(SUBSTITUTE(実質収支比率等に係る経年分析!G$49,"▲","-"))),ROUND(VALUE(SUBSTITUTE(実質収支比率等に係る経年分析!G$49,"▲","-")),2),NA())</f>
        <v>-3.2</v>
      </c>
      <c r="D21" s="180">
        <f>IF(ISNUMBER(VALUE(SUBSTITUTE(実質収支比率等に係る経年分析!H$49,"▲","-"))),ROUND(VALUE(SUBSTITUTE(実質収支比率等に係る経年分析!H$49,"▲","-")),2),NA())</f>
        <v>-2.2599999999999998</v>
      </c>
      <c r="E21" s="180">
        <f>IF(ISNUMBER(VALUE(SUBSTITUTE(実質収支比率等に係る経年分析!I$49,"▲","-"))),ROUND(VALUE(SUBSTITUTE(実質収支比率等に係る経年分析!I$49,"▲","-")),2),NA())</f>
        <v>-2.15</v>
      </c>
      <c r="F21" s="180">
        <f>IF(ISNUMBER(VALUE(SUBSTITUTE(実質収支比率等に係る経年分析!J$49,"▲","-"))),ROUND(VALUE(SUBSTITUTE(実質収支比率等に係る経年分析!J$49,"▲","-")),2),NA())</f>
        <v>-1.33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2.95</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1.82</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0.7</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国民健康保険事業特別会計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2.4900000000000002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1.35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0.96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0.91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0.25</v>
      </c>
    </row>
    <row r="30" spans="1:11">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0.41</v>
      </c>
    </row>
    <row r="31" spans="1:11">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v>
      </c>
    </row>
    <row r="32" spans="1:11">
      <c r="A32" s="181" t="str">
        <f>IF(連結実質赤字比率に係る赤字・黒字の構成分析!C$38="",NA(),連結実質赤字比率に係る赤字・黒字の構成分析!C$38)</f>
        <v>介護老人保健施設事業特別会計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3.79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3.32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2.78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2.1800000000000002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1.68</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3.59</v>
      </c>
    </row>
    <row r="34" spans="1:16">
      <c r="A34" s="181" t="str">
        <f>IF(連結実質赤字比率に係る赤字・黒字の構成分析!C$36="",NA(),連結実質赤字比率に係る赤字・黒字の構成分析!C$36)</f>
        <v>病院事業特別会計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5.55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4.7699999999999996</v>
      </c>
    </row>
    <row r="35" spans="1:16">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9.24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9.23</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2.67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2.72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2.65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2.56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2.4300000000000002</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2357</v>
      </c>
      <c r="E42" s="182"/>
      <c r="F42" s="182"/>
      <c r="G42" s="182">
        <f>'実質公債費比率（分子）の構造'!L$52</f>
        <v>2215</v>
      </c>
      <c r="H42" s="182"/>
      <c r="I42" s="182"/>
      <c r="J42" s="182">
        <f>'実質公債費比率（分子）の構造'!M$52</f>
        <v>2091</v>
      </c>
      <c r="K42" s="182"/>
      <c r="L42" s="182"/>
      <c r="M42" s="182">
        <f>'実質公債費比率（分子）の構造'!N$52</f>
        <v>2103</v>
      </c>
      <c r="N42" s="182"/>
      <c r="O42" s="182"/>
      <c r="P42" s="182">
        <f>'実質公債費比率（分子）の構造'!O$52</f>
        <v>2050</v>
      </c>
    </row>
    <row r="43" spans="1:16">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30</v>
      </c>
      <c r="C44" s="182"/>
      <c r="D44" s="182"/>
      <c r="E44" s="182">
        <f>'実質公債費比率（分子）の構造'!L$50</f>
        <v>48</v>
      </c>
      <c r="F44" s="182"/>
      <c r="G44" s="182"/>
      <c r="H44" s="182">
        <f>'実質公債費比率（分子）の構造'!M$50</f>
        <v>67</v>
      </c>
      <c r="I44" s="182"/>
      <c r="J44" s="182"/>
      <c r="K44" s="182">
        <f>'実質公債費比率（分子）の構造'!N$50</f>
        <v>70</v>
      </c>
      <c r="L44" s="182"/>
      <c r="M44" s="182"/>
      <c r="N44" s="182">
        <f>'実質公債費比率（分子）の構造'!O$50</f>
        <v>74</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627</v>
      </c>
      <c r="C46" s="182"/>
      <c r="D46" s="182"/>
      <c r="E46" s="182">
        <f>'実質公債費比率（分子）の構造'!L$48</f>
        <v>574</v>
      </c>
      <c r="F46" s="182"/>
      <c r="G46" s="182"/>
      <c r="H46" s="182">
        <f>'実質公債費比率（分子）の構造'!M$48</f>
        <v>583</v>
      </c>
      <c r="I46" s="182"/>
      <c r="J46" s="182"/>
      <c r="K46" s="182">
        <f>'実質公債費比率（分子）の構造'!N$48</f>
        <v>562</v>
      </c>
      <c r="L46" s="182"/>
      <c r="M46" s="182"/>
      <c r="N46" s="182">
        <f>'実質公債費比率（分子）の構造'!O$48</f>
        <v>497</v>
      </c>
      <c r="O46" s="182"/>
      <c r="P46" s="182"/>
    </row>
    <row r="47" spans="1:16">
      <c r="A47" s="182" t="s">
        <v>68</v>
      </c>
      <c r="B47" s="182">
        <f>'実質公債費比率（分子）の構造'!K$47</f>
        <v>1</v>
      </c>
      <c r="C47" s="182"/>
      <c r="D47" s="182"/>
      <c r="E47" s="182">
        <f>'実質公債費比率（分子）の構造'!L$47</f>
        <v>1</v>
      </c>
      <c r="F47" s="182"/>
      <c r="G47" s="182"/>
      <c r="H47" s="182">
        <f>'実質公債費比率（分子）の構造'!M$47</f>
        <v>1</v>
      </c>
      <c r="I47" s="182"/>
      <c r="J47" s="182"/>
      <c r="K47" s="182">
        <f>'実質公債費比率（分子）の構造'!N$47</f>
        <v>1</v>
      </c>
      <c r="L47" s="182"/>
      <c r="M47" s="182"/>
      <c r="N47" s="182">
        <f>'実質公債費比率（分子）の構造'!O$47</f>
        <v>1</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3094</v>
      </c>
      <c r="C49" s="182"/>
      <c r="D49" s="182"/>
      <c r="E49" s="182">
        <f>'実質公債費比率（分子）の構造'!L$45</f>
        <v>2874</v>
      </c>
      <c r="F49" s="182"/>
      <c r="G49" s="182"/>
      <c r="H49" s="182">
        <f>'実質公債費比率（分子）の構造'!M$45</f>
        <v>2646</v>
      </c>
      <c r="I49" s="182"/>
      <c r="J49" s="182"/>
      <c r="K49" s="182">
        <f>'実質公債費比率（分子）の構造'!N$45</f>
        <v>2874</v>
      </c>
      <c r="L49" s="182"/>
      <c r="M49" s="182"/>
      <c r="N49" s="182">
        <f>'実質公債費比率（分子）の構造'!O$45</f>
        <v>2493</v>
      </c>
      <c r="O49" s="182"/>
      <c r="P49" s="182"/>
    </row>
    <row r="50" spans="1:16">
      <c r="A50" s="182" t="s">
        <v>71</v>
      </c>
      <c r="B50" s="182" t="e">
        <f>NA()</f>
        <v>#N/A</v>
      </c>
      <c r="C50" s="182">
        <f>IF(ISNUMBER('実質公債費比率（分子）の構造'!K$53),'実質公債費比率（分子）の構造'!K$53,NA())</f>
        <v>1395</v>
      </c>
      <c r="D50" s="182" t="e">
        <f>NA()</f>
        <v>#N/A</v>
      </c>
      <c r="E50" s="182" t="e">
        <f>NA()</f>
        <v>#N/A</v>
      </c>
      <c r="F50" s="182">
        <f>IF(ISNUMBER('実質公債費比率（分子）の構造'!L$53),'実質公債費比率（分子）の構造'!L$53,NA())</f>
        <v>1282</v>
      </c>
      <c r="G50" s="182" t="e">
        <f>NA()</f>
        <v>#N/A</v>
      </c>
      <c r="H50" s="182" t="e">
        <f>NA()</f>
        <v>#N/A</v>
      </c>
      <c r="I50" s="182">
        <f>IF(ISNUMBER('実質公債費比率（分子）の構造'!M$53),'実質公債費比率（分子）の構造'!M$53,NA())</f>
        <v>1206</v>
      </c>
      <c r="J50" s="182" t="e">
        <f>NA()</f>
        <v>#N/A</v>
      </c>
      <c r="K50" s="182" t="e">
        <f>NA()</f>
        <v>#N/A</v>
      </c>
      <c r="L50" s="182">
        <f>IF(ISNUMBER('実質公債費比率（分子）の構造'!N$53),'実質公債費比率（分子）の構造'!N$53,NA())</f>
        <v>1404</v>
      </c>
      <c r="M50" s="182" t="e">
        <f>NA()</f>
        <v>#N/A</v>
      </c>
      <c r="N50" s="182" t="e">
        <f>NA()</f>
        <v>#N/A</v>
      </c>
      <c r="O50" s="182">
        <f>IF(ISNUMBER('実質公債費比率（分子）の構造'!O$53),'実質公債費比率（分子）の構造'!O$53,NA())</f>
        <v>1015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22238</v>
      </c>
      <c r="E56" s="181"/>
      <c r="F56" s="181"/>
      <c r="G56" s="181">
        <f>'将来負担比率（分子）の構造'!J$52</f>
        <v>21894</v>
      </c>
      <c r="H56" s="181"/>
      <c r="I56" s="181"/>
      <c r="J56" s="181">
        <f>'将来負担比率（分子）の構造'!K$52</f>
        <v>21320</v>
      </c>
      <c r="K56" s="181"/>
      <c r="L56" s="181"/>
      <c r="M56" s="181">
        <f>'将来負担比率（分子）の構造'!L$52</f>
        <v>20842</v>
      </c>
      <c r="N56" s="181"/>
      <c r="O56" s="181"/>
      <c r="P56" s="181">
        <f>'将来負担比率（分子）の構造'!M$52</f>
        <v>20272</v>
      </c>
    </row>
    <row r="57" spans="1:16">
      <c r="A57" s="181" t="s">
        <v>42</v>
      </c>
      <c r="B57" s="181"/>
      <c r="C57" s="181"/>
      <c r="D57" s="181">
        <f>'将来負担比率（分子）の構造'!I$51</f>
        <v>270</v>
      </c>
      <c r="E57" s="181"/>
      <c r="F57" s="181"/>
      <c r="G57" s="181">
        <f>'将来負担比率（分子）の構造'!J$51</f>
        <v>227</v>
      </c>
      <c r="H57" s="181"/>
      <c r="I57" s="181"/>
      <c r="J57" s="181">
        <f>'将来負担比率（分子）の構造'!K$51</f>
        <v>181</v>
      </c>
      <c r="K57" s="181"/>
      <c r="L57" s="181"/>
      <c r="M57" s="181">
        <f>'将来負担比率（分子）の構造'!L$51</f>
        <v>134</v>
      </c>
      <c r="N57" s="181"/>
      <c r="O57" s="181"/>
      <c r="P57" s="181">
        <f>'将来負担比率（分子）の構造'!M$51</f>
        <v>96</v>
      </c>
    </row>
    <row r="58" spans="1:16">
      <c r="A58" s="181" t="s">
        <v>41</v>
      </c>
      <c r="B58" s="181"/>
      <c r="C58" s="181"/>
      <c r="D58" s="181">
        <f>'将来負担比率（分子）の構造'!I$50</f>
        <v>3320</v>
      </c>
      <c r="E58" s="181"/>
      <c r="F58" s="181"/>
      <c r="G58" s="181">
        <f>'将来負担比率（分子）の構造'!J$50</f>
        <v>3188</v>
      </c>
      <c r="H58" s="181"/>
      <c r="I58" s="181"/>
      <c r="J58" s="181">
        <f>'将来負担比率（分子）の構造'!K$50</f>
        <v>3366</v>
      </c>
      <c r="K58" s="181"/>
      <c r="L58" s="181"/>
      <c r="M58" s="181">
        <f>'将来負担比率（分子）の構造'!L$50</f>
        <v>3168</v>
      </c>
      <c r="N58" s="181"/>
      <c r="O58" s="181"/>
      <c r="P58" s="181">
        <f>'将来負担比率（分子）の構造'!M$50</f>
        <v>3361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4362</v>
      </c>
      <c r="C62" s="181"/>
      <c r="D62" s="181"/>
      <c r="E62" s="181">
        <f>'将来負担比率（分子）の構造'!J$45</f>
        <v>4254</v>
      </c>
      <c r="F62" s="181"/>
      <c r="G62" s="181"/>
      <c r="H62" s="181">
        <f>'将来負担比率（分子）の構造'!K$45</f>
        <v>4046</v>
      </c>
      <c r="I62" s="181"/>
      <c r="J62" s="181"/>
      <c r="K62" s="181">
        <f>'将来負担比率（分子）の構造'!L$45</f>
        <v>3810</v>
      </c>
      <c r="L62" s="181"/>
      <c r="M62" s="181"/>
      <c r="N62" s="181">
        <f>'将来負担比率（分子）の構造'!M$45</f>
        <v>3595</v>
      </c>
      <c r="O62" s="181"/>
      <c r="P62" s="181"/>
    </row>
    <row r="63" spans="1:16">
      <c r="A63" s="181" t="s">
        <v>34</v>
      </c>
      <c r="B63" s="181">
        <f>'将来負担比率（分子）の構造'!I$44</f>
        <v>422</v>
      </c>
      <c r="C63" s="181"/>
      <c r="D63" s="181"/>
      <c r="E63" s="181">
        <f>'将来負担比率（分子）の構造'!J$44</f>
        <v>387</v>
      </c>
      <c r="F63" s="181"/>
      <c r="G63" s="181"/>
      <c r="H63" s="181">
        <f>'将来負担比率（分子）の構造'!K$44</f>
        <v>340</v>
      </c>
      <c r="I63" s="181"/>
      <c r="J63" s="181"/>
      <c r="K63" s="181">
        <f>'将来負担比率（分子）の構造'!L$44</f>
        <v>267</v>
      </c>
      <c r="L63" s="181"/>
      <c r="M63" s="181"/>
      <c r="N63" s="181">
        <f>'将来負担比率（分子）の構造'!M$44</f>
        <v>195</v>
      </c>
      <c r="O63" s="181"/>
      <c r="P63" s="181"/>
    </row>
    <row r="64" spans="1:16">
      <c r="A64" s="181" t="s">
        <v>33</v>
      </c>
      <c r="B64" s="181">
        <f>'将来負担比率（分子）の構造'!I$43</f>
        <v>7695</v>
      </c>
      <c r="C64" s="181"/>
      <c r="D64" s="181"/>
      <c r="E64" s="181">
        <f>'将来負担比率（分子）の構造'!J$43</f>
        <v>5727</v>
      </c>
      <c r="F64" s="181"/>
      <c r="G64" s="181"/>
      <c r="H64" s="181">
        <f>'将来負担比率（分子）の構造'!K$43</f>
        <v>6318</v>
      </c>
      <c r="I64" s="181"/>
      <c r="J64" s="181"/>
      <c r="K64" s="181">
        <f>'将来負担比率（分子）の構造'!L$43</f>
        <v>6621</v>
      </c>
      <c r="L64" s="181"/>
      <c r="M64" s="181"/>
      <c r="N64" s="181">
        <f>'将来負担比率（分子）の構造'!M$43</f>
        <v>5546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26137</v>
      </c>
      <c r="C66" s="181"/>
      <c r="D66" s="181"/>
      <c r="E66" s="181">
        <f>'将来負担比率（分子）の構造'!J$41</f>
        <v>25693</v>
      </c>
      <c r="F66" s="181"/>
      <c r="G66" s="181"/>
      <c r="H66" s="181">
        <f>'将来負担比率（分子）の構造'!K$41</f>
        <v>25206</v>
      </c>
      <c r="I66" s="181"/>
      <c r="J66" s="181"/>
      <c r="K66" s="181">
        <f>'将来負担比率（分子）の構造'!L$41</f>
        <v>24516</v>
      </c>
      <c r="L66" s="181"/>
      <c r="M66" s="181"/>
      <c r="N66" s="181">
        <f>'将来負担比率（分子）の構造'!M$41</f>
        <v>24316</v>
      </c>
      <c r="O66" s="181"/>
      <c r="P66" s="181"/>
    </row>
    <row r="67" spans="1:16">
      <c r="A67" s="181" t="s">
        <v>75</v>
      </c>
      <c r="B67" s="181" t="e">
        <f>NA()</f>
        <v>#N/A</v>
      </c>
      <c r="C67" s="181">
        <f>IF(ISNUMBER('将来負担比率（分子）の構造'!I$53), IF('将来負担比率（分子）の構造'!I$53 &lt; 0, 0, '将来負担比率（分子）の構造'!I$53), NA())</f>
        <v>12786</v>
      </c>
      <c r="D67" s="181" t="e">
        <f>NA()</f>
        <v>#N/A</v>
      </c>
      <c r="E67" s="181" t="e">
        <f>NA()</f>
        <v>#N/A</v>
      </c>
      <c r="F67" s="181">
        <f>IF(ISNUMBER('将来負担比率（分子）の構造'!J$53), IF('将来負担比率（分子）の構造'!J$53 &lt; 0, 0, '将来負担比率（分子）の構造'!J$53), NA())</f>
        <v>10752</v>
      </c>
      <c r="G67" s="181" t="e">
        <f>NA()</f>
        <v>#N/A</v>
      </c>
      <c r="H67" s="181" t="e">
        <f>NA()</f>
        <v>#N/A</v>
      </c>
      <c r="I67" s="181">
        <f>IF(ISNUMBER('将来負担比率（分子）の構造'!K$53), IF('将来負担比率（分子）の構造'!K$53 &lt; 0, 0, '将来負担比率（分子）の構造'!K$53), NA())</f>
        <v>11042</v>
      </c>
      <c r="J67" s="181" t="e">
        <f>NA()</f>
        <v>#N/A</v>
      </c>
      <c r="K67" s="181" t="e">
        <f>NA()</f>
        <v>#N/A</v>
      </c>
      <c r="L67" s="181">
        <f>IF(ISNUMBER('将来負担比率（分子）の構造'!L$53), IF('将来負担比率（分子）の構造'!L$53 &lt; 0, 0, '将来負担比率（分子）の構造'!L$53), NA())</f>
        <v>11071</v>
      </c>
      <c r="M67" s="181" t="e">
        <f>NA()</f>
        <v>#N/A</v>
      </c>
      <c r="N67" s="181" t="e">
        <f>NA()</f>
        <v>#N/A</v>
      </c>
      <c r="O67" s="181">
        <f>IF(ISNUMBER('将来負担比率（分子）の構造'!M$53), IF('将来負担比率（分子）の構造'!M$53 &lt; 0, 0, '将来負担比率（分子）の構造'!M$53), NA())</f>
        <v>9923</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1961</v>
      </c>
      <c r="C72" s="185">
        <f>基金残高に係る経年分析!G55</f>
        <v>1782</v>
      </c>
      <c r="D72" s="185">
        <f>基金残高に係る経年分析!H55</f>
        <v>1682</v>
      </c>
    </row>
    <row r="73" spans="1:16">
      <c r="A73" s="184" t="s">
        <v>78</v>
      </c>
      <c r="B73" s="185">
        <f>基金残高に係る経年分析!F56</f>
        <v>373</v>
      </c>
      <c r="C73" s="185">
        <f>基金残高に係る経年分析!G56</f>
        <v>106</v>
      </c>
      <c r="D73" s="185">
        <f>基金残高に係る経年分析!H56</f>
        <v>112</v>
      </c>
    </row>
    <row r="74" spans="1:16">
      <c r="A74" s="184" t="s">
        <v>79</v>
      </c>
      <c r="B74" s="185">
        <f>基金残高に係る経年分析!F57</f>
        <v>2196</v>
      </c>
      <c r="C74" s="185">
        <f>基金残高に係る経年分析!G57</f>
        <v>2238</v>
      </c>
      <c r="D74" s="185">
        <f>基金残高に係る経年分析!H57</f>
        <v>2339</v>
      </c>
    </row>
  </sheetData>
  <sheetProtection algorithmName="SHA-512" hashValue="RsD1cT5KcJVggHx93fsd9p8KeGUT+2KwnnKxmWN/5FL9YkLsLjDtq+wu3gSrRE/u+uHzyyEKRxoauWb7mDs1sQ==" saltValue="HC8dREIv6zvPZehkHr70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227</v>
      </c>
      <c r="C5" s="709"/>
      <c r="D5" s="709"/>
      <c r="E5" s="709"/>
      <c r="F5" s="709"/>
      <c r="G5" s="709"/>
      <c r="H5" s="709"/>
      <c r="I5" s="709"/>
      <c r="J5" s="709"/>
      <c r="K5" s="709"/>
      <c r="L5" s="709"/>
      <c r="M5" s="709"/>
      <c r="N5" s="709"/>
      <c r="O5" s="709"/>
      <c r="P5" s="709"/>
      <c r="Q5" s="710"/>
      <c r="R5" s="697">
        <v>2590615</v>
      </c>
      <c r="S5" s="698"/>
      <c r="T5" s="698"/>
      <c r="U5" s="698"/>
      <c r="V5" s="698"/>
      <c r="W5" s="698"/>
      <c r="X5" s="698"/>
      <c r="Y5" s="741"/>
      <c r="Z5" s="759">
        <v>11.6</v>
      </c>
      <c r="AA5" s="759"/>
      <c r="AB5" s="759"/>
      <c r="AC5" s="759"/>
      <c r="AD5" s="760">
        <v>2590615</v>
      </c>
      <c r="AE5" s="760"/>
      <c r="AF5" s="760"/>
      <c r="AG5" s="760"/>
      <c r="AH5" s="760"/>
      <c r="AI5" s="760"/>
      <c r="AJ5" s="760"/>
      <c r="AK5" s="760"/>
      <c r="AL5" s="742">
        <v>24</v>
      </c>
      <c r="AM5" s="713"/>
      <c r="AN5" s="713"/>
      <c r="AO5" s="743"/>
      <c r="AP5" s="708" t="s">
        <v>228</v>
      </c>
      <c r="AQ5" s="709"/>
      <c r="AR5" s="709"/>
      <c r="AS5" s="709"/>
      <c r="AT5" s="709"/>
      <c r="AU5" s="709"/>
      <c r="AV5" s="709"/>
      <c r="AW5" s="709"/>
      <c r="AX5" s="709"/>
      <c r="AY5" s="709"/>
      <c r="AZ5" s="709"/>
      <c r="BA5" s="709"/>
      <c r="BB5" s="709"/>
      <c r="BC5" s="709"/>
      <c r="BD5" s="709"/>
      <c r="BE5" s="709"/>
      <c r="BF5" s="710"/>
      <c r="BG5" s="642">
        <v>2590615</v>
      </c>
      <c r="BH5" s="643"/>
      <c r="BI5" s="643"/>
      <c r="BJ5" s="643"/>
      <c r="BK5" s="643"/>
      <c r="BL5" s="643"/>
      <c r="BM5" s="643"/>
      <c r="BN5" s="644"/>
      <c r="BO5" s="675">
        <v>100</v>
      </c>
      <c r="BP5" s="675"/>
      <c r="BQ5" s="675"/>
      <c r="BR5" s="675"/>
      <c r="BS5" s="676" t="s">
        <v>130</v>
      </c>
      <c r="BT5" s="676"/>
      <c r="BU5" s="676"/>
      <c r="BV5" s="676"/>
      <c r="BW5" s="676"/>
      <c r="BX5" s="676"/>
      <c r="BY5" s="676"/>
      <c r="BZ5" s="676"/>
      <c r="CA5" s="676"/>
      <c r="CB5" s="730"/>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c r="B6" s="639" t="s">
        <v>232</v>
      </c>
      <c r="C6" s="640"/>
      <c r="D6" s="640"/>
      <c r="E6" s="640"/>
      <c r="F6" s="640"/>
      <c r="G6" s="640"/>
      <c r="H6" s="640"/>
      <c r="I6" s="640"/>
      <c r="J6" s="640"/>
      <c r="K6" s="640"/>
      <c r="L6" s="640"/>
      <c r="M6" s="640"/>
      <c r="N6" s="640"/>
      <c r="O6" s="640"/>
      <c r="P6" s="640"/>
      <c r="Q6" s="641"/>
      <c r="R6" s="642">
        <v>210041</v>
      </c>
      <c r="S6" s="643"/>
      <c r="T6" s="643"/>
      <c r="U6" s="643"/>
      <c r="V6" s="643"/>
      <c r="W6" s="643"/>
      <c r="X6" s="643"/>
      <c r="Y6" s="644"/>
      <c r="Z6" s="675">
        <v>0.9</v>
      </c>
      <c r="AA6" s="675"/>
      <c r="AB6" s="675"/>
      <c r="AC6" s="675"/>
      <c r="AD6" s="676">
        <v>210041</v>
      </c>
      <c r="AE6" s="676"/>
      <c r="AF6" s="676"/>
      <c r="AG6" s="676"/>
      <c r="AH6" s="676"/>
      <c r="AI6" s="676"/>
      <c r="AJ6" s="676"/>
      <c r="AK6" s="676"/>
      <c r="AL6" s="645">
        <v>1.9</v>
      </c>
      <c r="AM6" s="646"/>
      <c r="AN6" s="646"/>
      <c r="AO6" s="677"/>
      <c r="AP6" s="639" t="s">
        <v>233</v>
      </c>
      <c r="AQ6" s="640"/>
      <c r="AR6" s="640"/>
      <c r="AS6" s="640"/>
      <c r="AT6" s="640"/>
      <c r="AU6" s="640"/>
      <c r="AV6" s="640"/>
      <c r="AW6" s="640"/>
      <c r="AX6" s="640"/>
      <c r="AY6" s="640"/>
      <c r="AZ6" s="640"/>
      <c r="BA6" s="640"/>
      <c r="BB6" s="640"/>
      <c r="BC6" s="640"/>
      <c r="BD6" s="640"/>
      <c r="BE6" s="640"/>
      <c r="BF6" s="641"/>
      <c r="BG6" s="642">
        <v>2590615</v>
      </c>
      <c r="BH6" s="643"/>
      <c r="BI6" s="643"/>
      <c r="BJ6" s="643"/>
      <c r="BK6" s="643"/>
      <c r="BL6" s="643"/>
      <c r="BM6" s="643"/>
      <c r="BN6" s="644"/>
      <c r="BO6" s="675">
        <v>100</v>
      </c>
      <c r="BP6" s="675"/>
      <c r="BQ6" s="675"/>
      <c r="BR6" s="675"/>
      <c r="BS6" s="676" t="s">
        <v>179</v>
      </c>
      <c r="BT6" s="676"/>
      <c r="BU6" s="676"/>
      <c r="BV6" s="676"/>
      <c r="BW6" s="676"/>
      <c r="BX6" s="676"/>
      <c r="BY6" s="676"/>
      <c r="BZ6" s="676"/>
      <c r="CA6" s="676"/>
      <c r="CB6" s="730"/>
      <c r="CD6" s="700" t="s">
        <v>234</v>
      </c>
      <c r="CE6" s="701"/>
      <c r="CF6" s="701"/>
      <c r="CG6" s="701"/>
      <c r="CH6" s="701"/>
      <c r="CI6" s="701"/>
      <c r="CJ6" s="701"/>
      <c r="CK6" s="701"/>
      <c r="CL6" s="701"/>
      <c r="CM6" s="701"/>
      <c r="CN6" s="701"/>
      <c r="CO6" s="701"/>
      <c r="CP6" s="701"/>
      <c r="CQ6" s="702"/>
      <c r="CR6" s="642">
        <v>133877</v>
      </c>
      <c r="CS6" s="643"/>
      <c r="CT6" s="643"/>
      <c r="CU6" s="643"/>
      <c r="CV6" s="643"/>
      <c r="CW6" s="643"/>
      <c r="CX6" s="643"/>
      <c r="CY6" s="644"/>
      <c r="CZ6" s="742">
        <v>0.6</v>
      </c>
      <c r="DA6" s="713"/>
      <c r="DB6" s="713"/>
      <c r="DC6" s="745"/>
      <c r="DD6" s="648" t="s">
        <v>179</v>
      </c>
      <c r="DE6" s="643"/>
      <c r="DF6" s="643"/>
      <c r="DG6" s="643"/>
      <c r="DH6" s="643"/>
      <c r="DI6" s="643"/>
      <c r="DJ6" s="643"/>
      <c r="DK6" s="643"/>
      <c r="DL6" s="643"/>
      <c r="DM6" s="643"/>
      <c r="DN6" s="643"/>
      <c r="DO6" s="643"/>
      <c r="DP6" s="644"/>
      <c r="DQ6" s="648">
        <v>133877</v>
      </c>
      <c r="DR6" s="643"/>
      <c r="DS6" s="643"/>
      <c r="DT6" s="643"/>
      <c r="DU6" s="643"/>
      <c r="DV6" s="643"/>
      <c r="DW6" s="643"/>
      <c r="DX6" s="643"/>
      <c r="DY6" s="643"/>
      <c r="DZ6" s="643"/>
      <c r="EA6" s="643"/>
      <c r="EB6" s="643"/>
      <c r="EC6" s="688"/>
    </row>
    <row r="7" spans="2:143" ht="11.25" customHeight="1">
      <c r="B7" s="639" t="s">
        <v>235</v>
      </c>
      <c r="C7" s="640"/>
      <c r="D7" s="640"/>
      <c r="E7" s="640"/>
      <c r="F7" s="640"/>
      <c r="G7" s="640"/>
      <c r="H7" s="640"/>
      <c r="I7" s="640"/>
      <c r="J7" s="640"/>
      <c r="K7" s="640"/>
      <c r="L7" s="640"/>
      <c r="M7" s="640"/>
      <c r="N7" s="640"/>
      <c r="O7" s="640"/>
      <c r="P7" s="640"/>
      <c r="Q7" s="641"/>
      <c r="R7" s="642">
        <v>4776</v>
      </c>
      <c r="S7" s="643"/>
      <c r="T7" s="643"/>
      <c r="U7" s="643"/>
      <c r="V7" s="643"/>
      <c r="W7" s="643"/>
      <c r="X7" s="643"/>
      <c r="Y7" s="644"/>
      <c r="Z7" s="675">
        <v>0</v>
      </c>
      <c r="AA7" s="675"/>
      <c r="AB7" s="675"/>
      <c r="AC7" s="675"/>
      <c r="AD7" s="676">
        <v>4776</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1196536</v>
      </c>
      <c r="BH7" s="643"/>
      <c r="BI7" s="643"/>
      <c r="BJ7" s="643"/>
      <c r="BK7" s="643"/>
      <c r="BL7" s="643"/>
      <c r="BM7" s="643"/>
      <c r="BN7" s="644"/>
      <c r="BO7" s="675">
        <v>46.2</v>
      </c>
      <c r="BP7" s="675"/>
      <c r="BQ7" s="675"/>
      <c r="BR7" s="675"/>
      <c r="BS7" s="676" t="s">
        <v>130</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5734220</v>
      </c>
      <c r="CS7" s="643"/>
      <c r="CT7" s="643"/>
      <c r="CU7" s="643"/>
      <c r="CV7" s="643"/>
      <c r="CW7" s="643"/>
      <c r="CX7" s="643"/>
      <c r="CY7" s="644"/>
      <c r="CZ7" s="675">
        <v>25.9</v>
      </c>
      <c r="DA7" s="675"/>
      <c r="DB7" s="675"/>
      <c r="DC7" s="675"/>
      <c r="DD7" s="648">
        <v>18763</v>
      </c>
      <c r="DE7" s="643"/>
      <c r="DF7" s="643"/>
      <c r="DG7" s="643"/>
      <c r="DH7" s="643"/>
      <c r="DI7" s="643"/>
      <c r="DJ7" s="643"/>
      <c r="DK7" s="643"/>
      <c r="DL7" s="643"/>
      <c r="DM7" s="643"/>
      <c r="DN7" s="643"/>
      <c r="DO7" s="643"/>
      <c r="DP7" s="644"/>
      <c r="DQ7" s="648">
        <v>2272281</v>
      </c>
      <c r="DR7" s="643"/>
      <c r="DS7" s="643"/>
      <c r="DT7" s="643"/>
      <c r="DU7" s="643"/>
      <c r="DV7" s="643"/>
      <c r="DW7" s="643"/>
      <c r="DX7" s="643"/>
      <c r="DY7" s="643"/>
      <c r="DZ7" s="643"/>
      <c r="EA7" s="643"/>
      <c r="EB7" s="643"/>
      <c r="EC7" s="688"/>
    </row>
    <row r="8" spans="2:143" ht="11.25" customHeight="1">
      <c r="B8" s="639" t="s">
        <v>238</v>
      </c>
      <c r="C8" s="640"/>
      <c r="D8" s="640"/>
      <c r="E8" s="640"/>
      <c r="F8" s="640"/>
      <c r="G8" s="640"/>
      <c r="H8" s="640"/>
      <c r="I8" s="640"/>
      <c r="J8" s="640"/>
      <c r="K8" s="640"/>
      <c r="L8" s="640"/>
      <c r="M8" s="640"/>
      <c r="N8" s="640"/>
      <c r="O8" s="640"/>
      <c r="P8" s="640"/>
      <c r="Q8" s="641"/>
      <c r="R8" s="642">
        <v>24746</v>
      </c>
      <c r="S8" s="643"/>
      <c r="T8" s="643"/>
      <c r="U8" s="643"/>
      <c r="V8" s="643"/>
      <c r="W8" s="643"/>
      <c r="X8" s="643"/>
      <c r="Y8" s="644"/>
      <c r="Z8" s="675">
        <v>0.1</v>
      </c>
      <c r="AA8" s="675"/>
      <c r="AB8" s="675"/>
      <c r="AC8" s="675"/>
      <c r="AD8" s="676">
        <v>24746</v>
      </c>
      <c r="AE8" s="676"/>
      <c r="AF8" s="676"/>
      <c r="AG8" s="676"/>
      <c r="AH8" s="676"/>
      <c r="AI8" s="676"/>
      <c r="AJ8" s="676"/>
      <c r="AK8" s="676"/>
      <c r="AL8" s="645">
        <v>0.2</v>
      </c>
      <c r="AM8" s="646"/>
      <c r="AN8" s="646"/>
      <c r="AO8" s="677"/>
      <c r="AP8" s="639" t="s">
        <v>239</v>
      </c>
      <c r="AQ8" s="640"/>
      <c r="AR8" s="640"/>
      <c r="AS8" s="640"/>
      <c r="AT8" s="640"/>
      <c r="AU8" s="640"/>
      <c r="AV8" s="640"/>
      <c r="AW8" s="640"/>
      <c r="AX8" s="640"/>
      <c r="AY8" s="640"/>
      <c r="AZ8" s="640"/>
      <c r="BA8" s="640"/>
      <c r="BB8" s="640"/>
      <c r="BC8" s="640"/>
      <c r="BD8" s="640"/>
      <c r="BE8" s="640"/>
      <c r="BF8" s="641"/>
      <c r="BG8" s="642">
        <v>46641</v>
      </c>
      <c r="BH8" s="643"/>
      <c r="BI8" s="643"/>
      <c r="BJ8" s="643"/>
      <c r="BK8" s="643"/>
      <c r="BL8" s="643"/>
      <c r="BM8" s="643"/>
      <c r="BN8" s="644"/>
      <c r="BO8" s="675">
        <v>1.8</v>
      </c>
      <c r="BP8" s="675"/>
      <c r="BQ8" s="675"/>
      <c r="BR8" s="675"/>
      <c r="BS8" s="648" t="s">
        <v>179</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5816081</v>
      </c>
      <c r="CS8" s="643"/>
      <c r="CT8" s="643"/>
      <c r="CU8" s="643"/>
      <c r="CV8" s="643"/>
      <c r="CW8" s="643"/>
      <c r="CX8" s="643"/>
      <c r="CY8" s="644"/>
      <c r="CZ8" s="675">
        <v>26.2</v>
      </c>
      <c r="DA8" s="675"/>
      <c r="DB8" s="675"/>
      <c r="DC8" s="675"/>
      <c r="DD8" s="648">
        <v>852079</v>
      </c>
      <c r="DE8" s="643"/>
      <c r="DF8" s="643"/>
      <c r="DG8" s="643"/>
      <c r="DH8" s="643"/>
      <c r="DI8" s="643"/>
      <c r="DJ8" s="643"/>
      <c r="DK8" s="643"/>
      <c r="DL8" s="643"/>
      <c r="DM8" s="643"/>
      <c r="DN8" s="643"/>
      <c r="DO8" s="643"/>
      <c r="DP8" s="644"/>
      <c r="DQ8" s="648">
        <v>2867573</v>
      </c>
      <c r="DR8" s="643"/>
      <c r="DS8" s="643"/>
      <c r="DT8" s="643"/>
      <c r="DU8" s="643"/>
      <c r="DV8" s="643"/>
      <c r="DW8" s="643"/>
      <c r="DX8" s="643"/>
      <c r="DY8" s="643"/>
      <c r="DZ8" s="643"/>
      <c r="EA8" s="643"/>
      <c r="EB8" s="643"/>
      <c r="EC8" s="688"/>
    </row>
    <row r="9" spans="2:143" ht="11.25" customHeight="1">
      <c r="B9" s="639" t="s">
        <v>241</v>
      </c>
      <c r="C9" s="640"/>
      <c r="D9" s="640"/>
      <c r="E9" s="640"/>
      <c r="F9" s="640"/>
      <c r="G9" s="640"/>
      <c r="H9" s="640"/>
      <c r="I9" s="640"/>
      <c r="J9" s="640"/>
      <c r="K9" s="640"/>
      <c r="L9" s="640"/>
      <c r="M9" s="640"/>
      <c r="N9" s="640"/>
      <c r="O9" s="640"/>
      <c r="P9" s="640"/>
      <c r="Q9" s="641"/>
      <c r="R9" s="642">
        <v>26992</v>
      </c>
      <c r="S9" s="643"/>
      <c r="T9" s="643"/>
      <c r="U9" s="643"/>
      <c r="V9" s="643"/>
      <c r="W9" s="643"/>
      <c r="X9" s="643"/>
      <c r="Y9" s="644"/>
      <c r="Z9" s="675">
        <v>0.1</v>
      </c>
      <c r="AA9" s="675"/>
      <c r="AB9" s="675"/>
      <c r="AC9" s="675"/>
      <c r="AD9" s="676">
        <v>26992</v>
      </c>
      <c r="AE9" s="676"/>
      <c r="AF9" s="676"/>
      <c r="AG9" s="676"/>
      <c r="AH9" s="676"/>
      <c r="AI9" s="676"/>
      <c r="AJ9" s="676"/>
      <c r="AK9" s="676"/>
      <c r="AL9" s="645">
        <v>0.2</v>
      </c>
      <c r="AM9" s="646"/>
      <c r="AN9" s="646"/>
      <c r="AO9" s="677"/>
      <c r="AP9" s="639" t="s">
        <v>242</v>
      </c>
      <c r="AQ9" s="640"/>
      <c r="AR9" s="640"/>
      <c r="AS9" s="640"/>
      <c r="AT9" s="640"/>
      <c r="AU9" s="640"/>
      <c r="AV9" s="640"/>
      <c r="AW9" s="640"/>
      <c r="AX9" s="640"/>
      <c r="AY9" s="640"/>
      <c r="AZ9" s="640"/>
      <c r="BA9" s="640"/>
      <c r="BB9" s="640"/>
      <c r="BC9" s="640"/>
      <c r="BD9" s="640"/>
      <c r="BE9" s="640"/>
      <c r="BF9" s="641"/>
      <c r="BG9" s="642">
        <v>1062954</v>
      </c>
      <c r="BH9" s="643"/>
      <c r="BI9" s="643"/>
      <c r="BJ9" s="643"/>
      <c r="BK9" s="643"/>
      <c r="BL9" s="643"/>
      <c r="BM9" s="643"/>
      <c r="BN9" s="644"/>
      <c r="BO9" s="675">
        <v>41</v>
      </c>
      <c r="BP9" s="675"/>
      <c r="BQ9" s="675"/>
      <c r="BR9" s="675"/>
      <c r="BS9" s="648" t="s">
        <v>179</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1777102</v>
      </c>
      <c r="CS9" s="643"/>
      <c r="CT9" s="643"/>
      <c r="CU9" s="643"/>
      <c r="CV9" s="643"/>
      <c r="CW9" s="643"/>
      <c r="CX9" s="643"/>
      <c r="CY9" s="644"/>
      <c r="CZ9" s="675">
        <v>8</v>
      </c>
      <c r="DA9" s="675"/>
      <c r="DB9" s="675"/>
      <c r="DC9" s="675"/>
      <c r="DD9" s="648">
        <v>99449</v>
      </c>
      <c r="DE9" s="643"/>
      <c r="DF9" s="643"/>
      <c r="DG9" s="643"/>
      <c r="DH9" s="643"/>
      <c r="DI9" s="643"/>
      <c r="DJ9" s="643"/>
      <c r="DK9" s="643"/>
      <c r="DL9" s="643"/>
      <c r="DM9" s="643"/>
      <c r="DN9" s="643"/>
      <c r="DO9" s="643"/>
      <c r="DP9" s="644"/>
      <c r="DQ9" s="648">
        <v>1449825</v>
      </c>
      <c r="DR9" s="643"/>
      <c r="DS9" s="643"/>
      <c r="DT9" s="643"/>
      <c r="DU9" s="643"/>
      <c r="DV9" s="643"/>
      <c r="DW9" s="643"/>
      <c r="DX9" s="643"/>
      <c r="DY9" s="643"/>
      <c r="DZ9" s="643"/>
      <c r="EA9" s="643"/>
      <c r="EB9" s="643"/>
      <c r="EC9" s="688"/>
    </row>
    <row r="10" spans="2:143" ht="11.25" customHeight="1">
      <c r="B10" s="639" t="s">
        <v>244</v>
      </c>
      <c r="C10" s="640"/>
      <c r="D10" s="640"/>
      <c r="E10" s="640"/>
      <c r="F10" s="640"/>
      <c r="G10" s="640"/>
      <c r="H10" s="640"/>
      <c r="I10" s="640"/>
      <c r="J10" s="640"/>
      <c r="K10" s="640"/>
      <c r="L10" s="640"/>
      <c r="M10" s="640"/>
      <c r="N10" s="640"/>
      <c r="O10" s="640"/>
      <c r="P10" s="640"/>
      <c r="Q10" s="641"/>
      <c r="R10" s="642" t="s">
        <v>179</v>
      </c>
      <c r="S10" s="643"/>
      <c r="T10" s="643"/>
      <c r="U10" s="643"/>
      <c r="V10" s="643"/>
      <c r="W10" s="643"/>
      <c r="X10" s="643"/>
      <c r="Y10" s="644"/>
      <c r="Z10" s="675" t="s">
        <v>179</v>
      </c>
      <c r="AA10" s="675"/>
      <c r="AB10" s="675"/>
      <c r="AC10" s="675"/>
      <c r="AD10" s="676" t="s">
        <v>179</v>
      </c>
      <c r="AE10" s="676"/>
      <c r="AF10" s="676"/>
      <c r="AG10" s="676"/>
      <c r="AH10" s="676"/>
      <c r="AI10" s="676"/>
      <c r="AJ10" s="676"/>
      <c r="AK10" s="676"/>
      <c r="AL10" s="645" t="s">
        <v>179</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46096</v>
      </c>
      <c r="BH10" s="643"/>
      <c r="BI10" s="643"/>
      <c r="BJ10" s="643"/>
      <c r="BK10" s="643"/>
      <c r="BL10" s="643"/>
      <c r="BM10" s="643"/>
      <c r="BN10" s="644"/>
      <c r="BO10" s="675">
        <v>1.8</v>
      </c>
      <c r="BP10" s="675"/>
      <c r="BQ10" s="675"/>
      <c r="BR10" s="675"/>
      <c r="BS10" s="648" t="s">
        <v>246</v>
      </c>
      <c r="BT10" s="643"/>
      <c r="BU10" s="643"/>
      <c r="BV10" s="643"/>
      <c r="BW10" s="643"/>
      <c r="BX10" s="643"/>
      <c r="BY10" s="643"/>
      <c r="BZ10" s="643"/>
      <c r="CA10" s="643"/>
      <c r="CB10" s="688"/>
      <c r="CD10" s="689" t="s">
        <v>247</v>
      </c>
      <c r="CE10" s="686"/>
      <c r="CF10" s="686"/>
      <c r="CG10" s="686"/>
      <c r="CH10" s="686"/>
      <c r="CI10" s="686"/>
      <c r="CJ10" s="686"/>
      <c r="CK10" s="686"/>
      <c r="CL10" s="686"/>
      <c r="CM10" s="686"/>
      <c r="CN10" s="686"/>
      <c r="CO10" s="686"/>
      <c r="CP10" s="686"/>
      <c r="CQ10" s="687"/>
      <c r="CR10" s="642" t="s">
        <v>179</v>
      </c>
      <c r="CS10" s="643"/>
      <c r="CT10" s="643"/>
      <c r="CU10" s="643"/>
      <c r="CV10" s="643"/>
      <c r="CW10" s="643"/>
      <c r="CX10" s="643"/>
      <c r="CY10" s="644"/>
      <c r="CZ10" s="675" t="s">
        <v>246</v>
      </c>
      <c r="DA10" s="675"/>
      <c r="DB10" s="675"/>
      <c r="DC10" s="675"/>
      <c r="DD10" s="648" t="s">
        <v>246</v>
      </c>
      <c r="DE10" s="643"/>
      <c r="DF10" s="643"/>
      <c r="DG10" s="643"/>
      <c r="DH10" s="643"/>
      <c r="DI10" s="643"/>
      <c r="DJ10" s="643"/>
      <c r="DK10" s="643"/>
      <c r="DL10" s="643"/>
      <c r="DM10" s="643"/>
      <c r="DN10" s="643"/>
      <c r="DO10" s="643"/>
      <c r="DP10" s="644"/>
      <c r="DQ10" s="648" t="s">
        <v>179</v>
      </c>
      <c r="DR10" s="643"/>
      <c r="DS10" s="643"/>
      <c r="DT10" s="643"/>
      <c r="DU10" s="643"/>
      <c r="DV10" s="643"/>
      <c r="DW10" s="643"/>
      <c r="DX10" s="643"/>
      <c r="DY10" s="643"/>
      <c r="DZ10" s="643"/>
      <c r="EA10" s="643"/>
      <c r="EB10" s="643"/>
      <c r="EC10" s="688"/>
    </row>
    <row r="11" spans="2:143" ht="11.25" customHeight="1">
      <c r="B11" s="639" t="s">
        <v>248</v>
      </c>
      <c r="C11" s="640"/>
      <c r="D11" s="640"/>
      <c r="E11" s="640"/>
      <c r="F11" s="640"/>
      <c r="G11" s="640"/>
      <c r="H11" s="640"/>
      <c r="I11" s="640"/>
      <c r="J11" s="640"/>
      <c r="K11" s="640"/>
      <c r="L11" s="640"/>
      <c r="M11" s="640"/>
      <c r="N11" s="640"/>
      <c r="O11" s="640"/>
      <c r="P11" s="640"/>
      <c r="Q11" s="641"/>
      <c r="R11" s="642">
        <v>569163</v>
      </c>
      <c r="S11" s="643"/>
      <c r="T11" s="643"/>
      <c r="U11" s="643"/>
      <c r="V11" s="643"/>
      <c r="W11" s="643"/>
      <c r="X11" s="643"/>
      <c r="Y11" s="644"/>
      <c r="Z11" s="645">
        <v>2.5</v>
      </c>
      <c r="AA11" s="646"/>
      <c r="AB11" s="646"/>
      <c r="AC11" s="647"/>
      <c r="AD11" s="648">
        <v>569163</v>
      </c>
      <c r="AE11" s="643"/>
      <c r="AF11" s="643"/>
      <c r="AG11" s="643"/>
      <c r="AH11" s="643"/>
      <c r="AI11" s="643"/>
      <c r="AJ11" s="643"/>
      <c r="AK11" s="644"/>
      <c r="AL11" s="645">
        <v>5.3</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40845</v>
      </c>
      <c r="BH11" s="643"/>
      <c r="BI11" s="643"/>
      <c r="BJ11" s="643"/>
      <c r="BK11" s="643"/>
      <c r="BL11" s="643"/>
      <c r="BM11" s="643"/>
      <c r="BN11" s="644"/>
      <c r="BO11" s="675">
        <v>1.6</v>
      </c>
      <c r="BP11" s="675"/>
      <c r="BQ11" s="675"/>
      <c r="BR11" s="675"/>
      <c r="BS11" s="648" t="s">
        <v>179</v>
      </c>
      <c r="BT11" s="643"/>
      <c r="BU11" s="643"/>
      <c r="BV11" s="643"/>
      <c r="BW11" s="643"/>
      <c r="BX11" s="643"/>
      <c r="BY11" s="643"/>
      <c r="BZ11" s="643"/>
      <c r="CA11" s="643"/>
      <c r="CB11" s="688"/>
      <c r="CD11" s="689" t="s">
        <v>250</v>
      </c>
      <c r="CE11" s="686"/>
      <c r="CF11" s="686"/>
      <c r="CG11" s="686"/>
      <c r="CH11" s="686"/>
      <c r="CI11" s="686"/>
      <c r="CJ11" s="686"/>
      <c r="CK11" s="686"/>
      <c r="CL11" s="686"/>
      <c r="CM11" s="686"/>
      <c r="CN11" s="686"/>
      <c r="CO11" s="686"/>
      <c r="CP11" s="686"/>
      <c r="CQ11" s="687"/>
      <c r="CR11" s="642">
        <v>718861</v>
      </c>
      <c r="CS11" s="643"/>
      <c r="CT11" s="643"/>
      <c r="CU11" s="643"/>
      <c r="CV11" s="643"/>
      <c r="CW11" s="643"/>
      <c r="CX11" s="643"/>
      <c r="CY11" s="644"/>
      <c r="CZ11" s="675">
        <v>3.2</v>
      </c>
      <c r="DA11" s="675"/>
      <c r="DB11" s="675"/>
      <c r="DC11" s="675"/>
      <c r="DD11" s="648">
        <v>276087</v>
      </c>
      <c r="DE11" s="643"/>
      <c r="DF11" s="643"/>
      <c r="DG11" s="643"/>
      <c r="DH11" s="643"/>
      <c r="DI11" s="643"/>
      <c r="DJ11" s="643"/>
      <c r="DK11" s="643"/>
      <c r="DL11" s="643"/>
      <c r="DM11" s="643"/>
      <c r="DN11" s="643"/>
      <c r="DO11" s="643"/>
      <c r="DP11" s="644"/>
      <c r="DQ11" s="648">
        <v>237162</v>
      </c>
      <c r="DR11" s="643"/>
      <c r="DS11" s="643"/>
      <c r="DT11" s="643"/>
      <c r="DU11" s="643"/>
      <c r="DV11" s="643"/>
      <c r="DW11" s="643"/>
      <c r="DX11" s="643"/>
      <c r="DY11" s="643"/>
      <c r="DZ11" s="643"/>
      <c r="EA11" s="643"/>
      <c r="EB11" s="643"/>
      <c r="EC11" s="688"/>
    </row>
    <row r="12" spans="2:143" ht="11.25" customHeight="1">
      <c r="B12" s="639" t="s">
        <v>251</v>
      </c>
      <c r="C12" s="640"/>
      <c r="D12" s="640"/>
      <c r="E12" s="640"/>
      <c r="F12" s="640"/>
      <c r="G12" s="640"/>
      <c r="H12" s="640"/>
      <c r="I12" s="640"/>
      <c r="J12" s="640"/>
      <c r="K12" s="640"/>
      <c r="L12" s="640"/>
      <c r="M12" s="640"/>
      <c r="N12" s="640"/>
      <c r="O12" s="640"/>
      <c r="P12" s="640"/>
      <c r="Q12" s="641"/>
      <c r="R12" s="642">
        <v>56968</v>
      </c>
      <c r="S12" s="643"/>
      <c r="T12" s="643"/>
      <c r="U12" s="643"/>
      <c r="V12" s="643"/>
      <c r="W12" s="643"/>
      <c r="X12" s="643"/>
      <c r="Y12" s="644"/>
      <c r="Z12" s="675">
        <v>0.3</v>
      </c>
      <c r="AA12" s="675"/>
      <c r="AB12" s="675"/>
      <c r="AC12" s="675"/>
      <c r="AD12" s="676">
        <v>56968</v>
      </c>
      <c r="AE12" s="676"/>
      <c r="AF12" s="676"/>
      <c r="AG12" s="676"/>
      <c r="AH12" s="676"/>
      <c r="AI12" s="676"/>
      <c r="AJ12" s="676"/>
      <c r="AK12" s="676"/>
      <c r="AL12" s="645">
        <v>0.5</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1140342</v>
      </c>
      <c r="BH12" s="643"/>
      <c r="BI12" s="643"/>
      <c r="BJ12" s="643"/>
      <c r="BK12" s="643"/>
      <c r="BL12" s="643"/>
      <c r="BM12" s="643"/>
      <c r="BN12" s="644"/>
      <c r="BO12" s="675">
        <v>44</v>
      </c>
      <c r="BP12" s="675"/>
      <c r="BQ12" s="675"/>
      <c r="BR12" s="675"/>
      <c r="BS12" s="648" t="s">
        <v>179</v>
      </c>
      <c r="BT12" s="643"/>
      <c r="BU12" s="643"/>
      <c r="BV12" s="643"/>
      <c r="BW12" s="643"/>
      <c r="BX12" s="643"/>
      <c r="BY12" s="643"/>
      <c r="BZ12" s="643"/>
      <c r="CA12" s="643"/>
      <c r="CB12" s="688"/>
      <c r="CD12" s="689" t="s">
        <v>253</v>
      </c>
      <c r="CE12" s="686"/>
      <c r="CF12" s="686"/>
      <c r="CG12" s="686"/>
      <c r="CH12" s="686"/>
      <c r="CI12" s="686"/>
      <c r="CJ12" s="686"/>
      <c r="CK12" s="686"/>
      <c r="CL12" s="686"/>
      <c r="CM12" s="686"/>
      <c r="CN12" s="686"/>
      <c r="CO12" s="686"/>
      <c r="CP12" s="686"/>
      <c r="CQ12" s="687"/>
      <c r="CR12" s="642">
        <v>796055</v>
      </c>
      <c r="CS12" s="643"/>
      <c r="CT12" s="643"/>
      <c r="CU12" s="643"/>
      <c r="CV12" s="643"/>
      <c r="CW12" s="643"/>
      <c r="CX12" s="643"/>
      <c r="CY12" s="644"/>
      <c r="CZ12" s="675">
        <v>3.6</v>
      </c>
      <c r="DA12" s="675"/>
      <c r="DB12" s="675"/>
      <c r="DC12" s="675"/>
      <c r="DD12" s="648">
        <v>89190</v>
      </c>
      <c r="DE12" s="643"/>
      <c r="DF12" s="643"/>
      <c r="DG12" s="643"/>
      <c r="DH12" s="643"/>
      <c r="DI12" s="643"/>
      <c r="DJ12" s="643"/>
      <c r="DK12" s="643"/>
      <c r="DL12" s="643"/>
      <c r="DM12" s="643"/>
      <c r="DN12" s="643"/>
      <c r="DO12" s="643"/>
      <c r="DP12" s="644"/>
      <c r="DQ12" s="648">
        <v>590629</v>
      </c>
      <c r="DR12" s="643"/>
      <c r="DS12" s="643"/>
      <c r="DT12" s="643"/>
      <c r="DU12" s="643"/>
      <c r="DV12" s="643"/>
      <c r="DW12" s="643"/>
      <c r="DX12" s="643"/>
      <c r="DY12" s="643"/>
      <c r="DZ12" s="643"/>
      <c r="EA12" s="643"/>
      <c r="EB12" s="643"/>
      <c r="EC12" s="688"/>
    </row>
    <row r="13" spans="2:143" ht="11.25" customHeight="1">
      <c r="B13" s="639" t="s">
        <v>254</v>
      </c>
      <c r="C13" s="640"/>
      <c r="D13" s="640"/>
      <c r="E13" s="640"/>
      <c r="F13" s="640"/>
      <c r="G13" s="640"/>
      <c r="H13" s="640"/>
      <c r="I13" s="640"/>
      <c r="J13" s="640"/>
      <c r="K13" s="640"/>
      <c r="L13" s="640"/>
      <c r="M13" s="640"/>
      <c r="N13" s="640"/>
      <c r="O13" s="640"/>
      <c r="P13" s="640"/>
      <c r="Q13" s="641"/>
      <c r="R13" s="642" t="s">
        <v>246</v>
      </c>
      <c r="S13" s="643"/>
      <c r="T13" s="643"/>
      <c r="U13" s="643"/>
      <c r="V13" s="643"/>
      <c r="W13" s="643"/>
      <c r="X13" s="643"/>
      <c r="Y13" s="644"/>
      <c r="Z13" s="675" t="s">
        <v>179</v>
      </c>
      <c r="AA13" s="675"/>
      <c r="AB13" s="675"/>
      <c r="AC13" s="675"/>
      <c r="AD13" s="676" t="s">
        <v>179</v>
      </c>
      <c r="AE13" s="676"/>
      <c r="AF13" s="676"/>
      <c r="AG13" s="676"/>
      <c r="AH13" s="676"/>
      <c r="AI13" s="676"/>
      <c r="AJ13" s="676"/>
      <c r="AK13" s="676"/>
      <c r="AL13" s="645" t="s">
        <v>130</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1140321</v>
      </c>
      <c r="BH13" s="643"/>
      <c r="BI13" s="643"/>
      <c r="BJ13" s="643"/>
      <c r="BK13" s="643"/>
      <c r="BL13" s="643"/>
      <c r="BM13" s="643"/>
      <c r="BN13" s="644"/>
      <c r="BO13" s="675">
        <v>44</v>
      </c>
      <c r="BP13" s="675"/>
      <c r="BQ13" s="675"/>
      <c r="BR13" s="675"/>
      <c r="BS13" s="648" t="s">
        <v>179</v>
      </c>
      <c r="BT13" s="643"/>
      <c r="BU13" s="643"/>
      <c r="BV13" s="643"/>
      <c r="BW13" s="643"/>
      <c r="BX13" s="643"/>
      <c r="BY13" s="643"/>
      <c r="BZ13" s="643"/>
      <c r="CA13" s="643"/>
      <c r="CB13" s="688"/>
      <c r="CD13" s="689" t="s">
        <v>256</v>
      </c>
      <c r="CE13" s="686"/>
      <c r="CF13" s="686"/>
      <c r="CG13" s="686"/>
      <c r="CH13" s="686"/>
      <c r="CI13" s="686"/>
      <c r="CJ13" s="686"/>
      <c r="CK13" s="686"/>
      <c r="CL13" s="686"/>
      <c r="CM13" s="686"/>
      <c r="CN13" s="686"/>
      <c r="CO13" s="686"/>
      <c r="CP13" s="686"/>
      <c r="CQ13" s="687"/>
      <c r="CR13" s="642">
        <v>1406316</v>
      </c>
      <c r="CS13" s="643"/>
      <c r="CT13" s="643"/>
      <c r="CU13" s="643"/>
      <c r="CV13" s="643"/>
      <c r="CW13" s="643"/>
      <c r="CX13" s="643"/>
      <c r="CY13" s="644"/>
      <c r="CZ13" s="675">
        <v>6.3</v>
      </c>
      <c r="DA13" s="675"/>
      <c r="DB13" s="675"/>
      <c r="DC13" s="675"/>
      <c r="DD13" s="648">
        <v>501391</v>
      </c>
      <c r="DE13" s="643"/>
      <c r="DF13" s="643"/>
      <c r="DG13" s="643"/>
      <c r="DH13" s="643"/>
      <c r="DI13" s="643"/>
      <c r="DJ13" s="643"/>
      <c r="DK13" s="643"/>
      <c r="DL13" s="643"/>
      <c r="DM13" s="643"/>
      <c r="DN13" s="643"/>
      <c r="DO13" s="643"/>
      <c r="DP13" s="644"/>
      <c r="DQ13" s="648">
        <v>888157</v>
      </c>
      <c r="DR13" s="643"/>
      <c r="DS13" s="643"/>
      <c r="DT13" s="643"/>
      <c r="DU13" s="643"/>
      <c r="DV13" s="643"/>
      <c r="DW13" s="643"/>
      <c r="DX13" s="643"/>
      <c r="DY13" s="643"/>
      <c r="DZ13" s="643"/>
      <c r="EA13" s="643"/>
      <c r="EB13" s="643"/>
      <c r="EC13" s="688"/>
    </row>
    <row r="14" spans="2:143" ht="11.25" customHeight="1">
      <c r="B14" s="639" t="s">
        <v>257</v>
      </c>
      <c r="C14" s="640"/>
      <c r="D14" s="640"/>
      <c r="E14" s="640"/>
      <c r="F14" s="640"/>
      <c r="G14" s="640"/>
      <c r="H14" s="640"/>
      <c r="I14" s="640"/>
      <c r="J14" s="640"/>
      <c r="K14" s="640"/>
      <c r="L14" s="640"/>
      <c r="M14" s="640"/>
      <c r="N14" s="640"/>
      <c r="O14" s="640"/>
      <c r="P14" s="640"/>
      <c r="Q14" s="641"/>
      <c r="R14" s="642" t="s">
        <v>179</v>
      </c>
      <c r="S14" s="643"/>
      <c r="T14" s="643"/>
      <c r="U14" s="643"/>
      <c r="V14" s="643"/>
      <c r="W14" s="643"/>
      <c r="X14" s="643"/>
      <c r="Y14" s="644"/>
      <c r="Z14" s="675" t="s">
        <v>130</v>
      </c>
      <c r="AA14" s="675"/>
      <c r="AB14" s="675"/>
      <c r="AC14" s="675"/>
      <c r="AD14" s="676" t="s">
        <v>179</v>
      </c>
      <c r="AE14" s="676"/>
      <c r="AF14" s="676"/>
      <c r="AG14" s="676"/>
      <c r="AH14" s="676"/>
      <c r="AI14" s="676"/>
      <c r="AJ14" s="676"/>
      <c r="AK14" s="676"/>
      <c r="AL14" s="645" t="s">
        <v>179</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108296</v>
      </c>
      <c r="BH14" s="643"/>
      <c r="BI14" s="643"/>
      <c r="BJ14" s="643"/>
      <c r="BK14" s="643"/>
      <c r="BL14" s="643"/>
      <c r="BM14" s="643"/>
      <c r="BN14" s="644"/>
      <c r="BO14" s="675">
        <v>4.2</v>
      </c>
      <c r="BP14" s="675"/>
      <c r="BQ14" s="675"/>
      <c r="BR14" s="675"/>
      <c r="BS14" s="648" t="s">
        <v>179</v>
      </c>
      <c r="BT14" s="643"/>
      <c r="BU14" s="643"/>
      <c r="BV14" s="643"/>
      <c r="BW14" s="643"/>
      <c r="BX14" s="643"/>
      <c r="BY14" s="643"/>
      <c r="BZ14" s="643"/>
      <c r="CA14" s="643"/>
      <c r="CB14" s="688"/>
      <c r="CD14" s="689" t="s">
        <v>259</v>
      </c>
      <c r="CE14" s="686"/>
      <c r="CF14" s="686"/>
      <c r="CG14" s="686"/>
      <c r="CH14" s="686"/>
      <c r="CI14" s="686"/>
      <c r="CJ14" s="686"/>
      <c r="CK14" s="686"/>
      <c r="CL14" s="686"/>
      <c r="CM14" s="686"/>
      <c r="CN14" s="686"/>
      <c r="CO14" s="686"/>
      <c r="CP14" s="686"/>
      <c r="CQ14" s="687"/>
      <c r="CR14" s="642">
        <v>1220453</v>
      </c>
      <c r="CS14" s="643"/>
      <c r="CT14" s="643"/>
      <c r="CU14" s="643"/>
      <c r="CV14" s="643"/>
      <c r="CW14" s="643"/>
      <c r="CX14" s="643"/>
      <c r="CY14" s="644"/>
      <c r="CZ14" s="675">
        <v>5.5</v>
      </c>
      <c r="DA14" s="675"/>
      <c r="DB14" s="675"/>
      <c r="DC14" s="675"/>
      <c r="DD14" s="648">
        <v>64638</v>
      </c>
      <c r="DE14" s="643"/>
      <c r="DF14" s="643"/>
      <c r="DG14" s="643"/>
      <c r="DH14" s="643"/>
      <c r="DI14" s="643"/>
      <c r="DJ14" s="643"/>
      <c r="DK14" s="643"/>
      <c r="DL14" s="643"/>
      <c r="DM14" s="643"/>
      <c r="DN14" s="643"/>
      <c r="DO14" s="643"/>
      <c r="DP14" s="644"/>
      <c r="DQ14" s="648">
        <v>1106241</v>
      </c>
      <c r="DR14" s="643"/>
      <c r="DS14" s="643"/>
      <c r="DT14" s="643"/>
      <c r="DU14" s="643"/>
      <c r="DV14" s="643"/>
      <c r="DW14" s="643"/>
      <c r="DX14" s="643"/>
      <c r="DY14" s="643"/>
      <c r="DZ14" s="643"/>
      <c r="EA14" s="643"/>
      <c r="EB14" s="643"/>
      <c r="EC14" s="688"/>
    </row>
    <row r="15" spans="2:143" ht="11.25" customHeight="1">
      <c r="B15" s="639" t="s">
        <v>260</v>
      </c>
      <c r="C15" s="640"/>
      <c r="D15" s="640"/>
      <c r="E15" s="640"/>
      <c r="F15" s="640"/>
      <c r="G15" s="640"/>
      <c r="H15" s="640"/>
      <c r="I15" s="640"/>
      <c r="J15" s="640"/>
      <c r="K15" s="640"/>
      <c r="L15" s="640"/>
      <c r="M15" s="640"/>
      <c r="N15" s="640"/>
      <c r="O15" s="640"/>
      <c r="P15" s="640"/>
      <c r="Q15" s="641"/>
      <c r="R15" s="642" t="s">
        <v>179</v>
      </c>
      <c r="S15" s="643"/>
      <c r="T15" s="643"/>
      <c r="U15" s="643"/>
      <c r="V15" s="643"/>
      <c r="W15" s="643"/>
      <c r="X15" s="643"/>
      <c r="Y15" s="644"/>
      <c r="Z15" s="675" t="s">
        <v>246</v>
      </c>
      <c r="AA15" s="675"/>
      <c r="AB15" s="675"/>
      <c r="AC15" s="675"/>
      <c r="AD15" s="676" t="s">
        <v>130</v>
      </c>
      <c r="AE15" s="676"/>
      <c r="AF15" s="676"/>
      <c r="AG15" s="676"/>
      <c r="AH15" s="676"/>
      <c r="AI15" s="676"/>
      <c r="AJ15" s="676"/>
      <c r="AK15" s="676"/>
      <c r="AL15" s="645" t="s">
        <v>179</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145441</v>
      </c>
      <c r="BH15" s="643"/>
      <c r="BI15" s="643"/>
      <c r="BJ15" s="643"/>
      <c r="BK15" s="643"/>
      <c r="BL15" s="643"/>
      <c r="BM15" s="643"/>
      <c r="BN15" s="644"/>
      <c r="BO15" s="675">
        <v>5.6</v>
      </c>
      <c r="BP15" s="675"/>
      <c r="BQ15" s="675"/>
      <c r="BR15" s="675"/>
      <c r="BS15" s="648" t="s">
        <v>179</v>
      </c>
      <c r="BT15" s="643"/>
      <c r="BU15" s="643"/>
      <c r="BV15" s="643"/>
      <c r="BW15" s="643"/>
      <c r="BX15" s="643"/>
      <c r="BY15" s="643"/>
      <c r="BZ15" s="643"/>
      <c r="CA15" s="643"/>
      <c r="CB15" s="688"/>
      <c r="CD15" s="689" t="s">
        <v>262</v>
      </c>
      <c r="CE15" s="686"/>
      <c r="CF15" s="686"/>
      <c r="CG15" s="686"/>
      <c r="CH15" s="686"/>
      <c r="CI15" s="686"/>
      <c r="CJ15" s="686"/>
      <c r="CK15" s="686"/>
      <c r="CL15" s="686"/>
      <c r="CM15" s="686"/>
      <c r="CN15" s="686"/>
      <c r="CO15" s="686"/>
      <c r="CP15" s="686"/>
      <c r="CQ15" s="687"/>
      <c r="CR15" s="642">
        <v>1946329</v>
      </c>
      <c r="CS15" s="643"/>
      <c r="CT15" s="643"/>
      <c r="CU15" s="643"/>
      <c r="CV15" s="643"/>
      <c r="CW15" s="643"/>
      <c r="CX15" s="643"/>
      <c r="CY15" s="644"/>
      <c r="CZ15" s="675">
        <v>8.8000000000000007</v>
      </c>
      <c r="DA15" s="675"/>
      <c r="DB15" s="675"/>
      <c r="DC15" s="675"/>
      <c r="DD15" s="648">
        <v>417037</v>
      </c>
      <c r="DE15" s="643"/>
      <c r="DF15" s="643"/>
      <c r="DG15" s="643"/>
      <c r="DH15" s="643"/>
      <c r="DI15" s="643"/>
      <c r="DJ15" s="643"/>
      <c r="DK15" s="643"/>
      <c r="DL15" s="643"/>
      <c r="DM15" s="643"/>
      <c r="DN15" s="643"/>
      <c r="DO15" s="643"/>
      <c r="DP15" s="644"/>
      <c r="DQ15" s="648">
        <v>1331629</v>
      </c>
      <c r="DR15" s="643"/>
      <c r="DS15" s="643"/>
      <c r="DT15" s="643"/>
      <c r="DU15" s="643"/>
      <c r="DV15" s="643"/>
      <c r="DW15" s="643"/>
      <c r="DX15" s="643"/>
      <c r="DY15" s="643"/>
      <c r="DZ15" s="643"/>
      <c r="EA15" s="643"/>
      <c r="EB15" s="643"/>
      <c r="EC15" s="688"/>
    </row>
    <row r="16" spans="2:143" ht="11.25" customHeight="1">
      <c r="B16" s="639" t="s">
        <v>263</v>
      </c>
      <c r="C16" s="640"/>
      <c r="D16" s="640"/>
      <c r="E16" s="640"/>
      <c r="F16" s="640"/>
      <c r="G16" s="640"/>
      <c r="H16" s="640"/>
      <c r="I16" s="640"/>
      <c r="J16" s="640"/>
      <c r="K16" s="640"/>
      <c r="L16" s="640"/>
      <c r="M16" s="640"/>
      <c r="N16" s="640"/>
      <c r="O16" s="640"/>
      <c r="P16" s="640"/>
      <c r="Q16" s="641"/>
      <c r="R16" s="642">
        <v>17126</v>
      </c>
      <c r="S16" s="643"/>
      <c r="T16" s="643"/>
      <c r="U16" s="643"/>
      <c r="V16" s="643"/>
      <c r="W16" s="643"/>
      <c r="X16" s="643"/>
      <c r="Y16" s="644"/>
      <c r="Z16" s="675">
        <v>0.1</v>
      </c>
      <c r="AA16" s="675"/>
      <c r="AB16" s="675"/>
      <c r="AC16" s="675"/>
      <c r="AD16" s="676">
        <v>17126</v>
      </c>
      <c r="AE16" s="676"/>
      <c r="AF16" s="676"/>
      <c r="AG16" s="676"/>
      <c r="AH16" s="676"/>
      <c r="AI16" s="676"/>
      <c r="AJ16" s="676"/>
      <c r="AK16" s="676"/>
      <c r="AL16" s="645">
        <v>0.2</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179</v>
      </c>
      <c r="BH16" s="643"/>
      <c r="BI16" s="643"/>
      <c r="BJ16" s="643"/>
      <c r="BK16" s="643"/>
      <c r="BL16" s="643"/>
      <c r="BM16" s="643"/>
      <c r="BN16" s="644"/>
      <c r="BO16" s="675" t="s">
        <v>179</v>
      </c>
      <c r="BP16" s="675"/>
      <c r="BQ16" s="675"/>
      <c r="BR16" s="675"/>
      <c r="BS16" s="648" t="s">
        <v>179</v>
      </c>
      <c r="BT16" s="643"/>
      <c r="BU16" s="643"/>
      <c r="BV16" s="643"/>
      <c r="BW16" s="643"/>
      <c r="BX16" s="643"/>
      <c r="BY16" s="643"/>
      <c r="BZ16" s="643"/>
      <c r="CA16" s="643"/>
      <c r="CB16" s="688"/>
      <c r="CD16" s="689" t="s">
        <v>265</v>
      </c>
      <c r="CE16" s="686"/>
      <c r="CF16" s="686"/>
      <c r="CG16" s="686"/>
      <c r="CH16" s="686"/>
      <c r="CI16" s="686"/>
      <c r="CJ16" s="686"/>
      <c r="CK16" s="686"/>
      <c r="CL16" s="686"/>
      <c r="CM16" s="686"/>
      <c r="CN16" s="686"/>
      <c r="CO16" s="686"/>
      <c r="CP16" s="686"/>
      <c r="CQ16" s="687"/>
      <c r="CR16" s="642">
        <v>132274</v>
      </c>
      <c r="CS16" s="643"/>
      <c r="CT16" s="643"/>
      <c r="CU16" s="643"/>
      <c r="CV16" s="643"/>
      <c r="CW16" s="643"/>
      <c r="CX16" s="643"/>
      <c r="CY16" s="644"/>
      <c r="CZ16" s="675">
        <v>0.6</v>
      </c>
      <c r="DA16" s="675"/>
      <c r="DB16" s="675"/>
      <c r="DC16" s="675"/>
      <c r="DD16" s="648" t="s">
        <v>179</v>
      </c>
      <c r="DE16" s="643"/>
      <c r="DF16" s="643"/>
      <c r="DG16" s="643"/>
      <c r="DH16" s="643"/>
      <c r="DI16" s="643"/>
      <c r="DJ16" s="643"/>
      <c r="DK16" s="643"/>
      <c r="DL16" s="643"/>
      <c r="DM16" s="643"/>
      <c r="DN16" s="643"/>
      <c r="DO16" s="643"/>
      <c r="DP16" s="644"/>
      <c r="DQ16" s="648">
        <v>47699</v>
      </c>
      <c r="DR16" s="643"/>
      <c r="DS16" s="643"/>
      <c r="DT16" s="643"/>
      <c r="DU16" s="643"/>
      <c r="DV16" s="643"/>
      <c r="DW16" s="643"/>
      <c r="DX16" s="643"/>
      <c r="DY16" s="643"/>
      <c r="DZ16" s="643"/>
      <c r="EA16" s="643"/>
      <c r="EB16" s="643"/>
      <c r="EC16" s="688"/>
    </row>
    <row r="17" spans="2:133" ht="11.25" customHeight="1">
      <c r="B17" s="639" t="s">
        <v>266</v>
      </c>
      <c r="C17" s="640"/>
      <c r="D17" s="640"/>
      <c r="E17" s="640"/>
      <c r="F17" s="640"/>
      <c r="G17" s="640"/>
      <c r="H17" s="640"/>
      <c r="I17" s="640"/>
      <c r="J17" s="640"/>
      <c r="K17" s="640"/>
      <c r="L17" s="640"/>
      <c r="M17" s="640"/>
      <c r="N17" s="640"/>
      <c r="O17" s="640"/>
      <c r="P17" s="640"/>
      <c r="Q17" s="641"/>
      <c r="R17" s="642">
        <v>6483</v>
      </c>
      <c r="S17" s="643"/>
      <c r="T17" s="643"/>
      <c r="U17" s="643"/>
      <c r="V17" s="643"/>
      <c r="W17" s="643"/>
      <c r="X17" s="643"/>
      <c r="Y17" s="644"/>
      <c r="Z17" s="675">
        <v>0</v>
      </c>
      <c r="AA17" s="675"/>
      <c r="AB17" s="675"/>
      <c r="AC17" s="675"/>
      <c r="AD17" s="676">
        <v>6483</v>
      </c>
      <c r="AE17" s="676"/>
      <c r="AF17" s="676"/>
      <c r="AG17" s="676"/>
      <c r="AH17" s="676"/>
      <c r="AI17" s="676"/>
      <c r="AJ17" s="676"/>
      <c r="AK17" s="676"/>
      <c r="AL17" s="645">
        <v>0.1</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246</v>
      </c>
      <c r="BH17" s="643"/>
      <c r="BI17" s="643"/>
      <c r="BJ17" s="643"/>
      <c r="BK17" s="643"/>
      <c r="BL17" s="643"/>
      <c r="BM17" s="643"/>
      <c r="BN17" s="644"/>
      <c r="BO17" s="675" t="s">
        <v>179</v>
      </c>
      <c r="BP17" s="675"/>
      <c r="BQ17" s="675"/>
      <c r="BR17" s="675"/>
      <c r="BS17" s="648" t="s">
        <v>246</v>
      </c>
      <c r="BT17" s="643"/>
      <c r="BU17" s="643"/>
      <c r="BV17" s="643"/>
      <c r="BW17" s="643"/>
      <c r="BX17" s="643"/>
      <c r="BY17" s="643"/>
      <c r="BZ17" s="643"/>
      <c r="CA17" s="643"/>
      <c r="CB17" s="688"/>
      <c r="CD17" s="689" t="s">
        <v>268</v>
      </c>
      <c r="CE17" s="686"/>
      <c r="CF17" s="686"/>
      <c r="CG17" s="686"/>
      <c r="CH17" s="686"/>
      <c r="CI17" s="686"/>
      <c r="CJ17" s="686"/>
      <c r="CK17" s="686"/>
      <c r="CL17" s="686"/>
      <c r="CM17" s="686"/>
      <c r="CN17" s="686"/>
      <c r="CO17" s="686"/>
      <c r="CP17" s="686"/>
      <c r="CQ17" s="687"/>
      <c r="CR17" s="642">
        <v>2493041</v>
      </c>
      <c r="CS17" s="643"/>
      <c r="CT17" s="643"/>
      <c r="CU17" s="643"/>
      <c r="CV17" s="643"/>
      <c r="CW17" s="643"/>
      <c r="CX17" s="643"/>
      <c r="CY17" s="644"/>
      <c r="CZ17" s="675">
        <v>11.2</v>
      </c>
      <c r="DA17" s="675"/>
      <c r="DB17" s="675"/>
      <c r="DC17" s="675"/>
      <c r="DD17" s="648" t="s">
        <v>130</v>
      </c>
      <c r="DE17" s="643"/>
      <c r="DF17" s="643"/>
      <c r="DG17" s="643"/>
      <c r="DH17" s="643"/>
      <c r="DI17" s="643"/>
      <c r="DJ17" s="643"/>
      <c r="DK17" s="643"/>
      <c r="DL17" s="643"/>
      <c r="DM17" s="643"/>
      <c r="DN17" s="643"/>
      <c r="DO17" s="643"/>
      <c r="DP17" s="644"/>
      <c r="DQ17" s="648">
        <v>2455129</v>
      </c>
      <c r="DR17" s="643"/>
      <c r="DS17" s="643"/>
      <c r="DT17" s="643"/>
      <c r="DU17" s="643"/>
      <c r="DV17" s="643"/>
      <c r="DW17" s="643"/>
      <c r="DX17" s="643"/>
      <c r="DY17" s="643"/>
      <c r="DZ17" s="643"/>
      <c r="EA17" s="643"/>
      <c r="EB17" s="643"/>
      <c r="EC17" s="688"/>
    </row>
    <row r="18" spans="2:133" ht="11.25" customHeight="1">
      <c r="B18" s="639" t="s">
        <v>269</v>
      </c>
      <c r="C18" s="640"/>
      <c r="D18" s="640"/>
      <c r="E18" s="640"/>
      <c r="F18" s="640"/>
      <c r="G18" s="640"/>
      <c r="H18" s="640"/>
      <c r="I18" s="640"/>
      <c r="J18" s="640"/>
      <c r="K18" s="640"/>
      <c r="L18" s="640"/>
      <c r="M18" s="640"/>
      <c r="N18" s="640"/>
      <c r="O18" s="640"/>
      <c r="P18" s="640"/>
      <c r="Q18" s="641"/>
      <c r="R18" s="642">
        <v>21062</v>
      </c>
      <c r="S18" s="643"/>
      <c r="T18" s="643"/>
      <c r="U18" s="643"/>
      <c r="V18" s="643"/>
      <c r="W18" s="643"/>
      <c r="X18" s="643"/>
      <c r="Y18" s="644"/>
      <c r="Z18" s="675">
        <v>0.1</v>
      </c>
      <c r="AA18" s="675"/>
      <c r="AB18" s="675"/>
      <c r="AC18" s="675"/>
      <c r="AD18" s="676">
        <v>21062</v>
      </c>
      <c r="AE18" s="676"/>
      <c r="AF18" s="676"/>
      <c r="AG18" s="676"/>
      <c r="AH18" s="676"/>
      <c r="AI18" s="676"/>
      <c r="AJ18" s="676"/>
      <c r="AK18" s="676"/>
      <c r="AL18" s="645">
        <v>0.2</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179</v>
      </c>
      <c r="BH18" s="643"/>
      <c r="BI18" s="643"/>
      <c r="BJ18" s="643"/>
      <c r="BK18" s="643"/>
      <c r="BL18" s="643"/>
      <c r="BM18" s="643"/>
      <c r="BN18" s="644"/>
      <c r="BO18" s="675" t="s">
        <v>179</v>
      </c>
      <c r="BP18" s="675"/>
      <c r="BQ18" s="675"/>
      <c r="BR18" s="675"/>
      <c r="BS18" s="648" t="s">
        <v>246</v>
      </c>
      <c r="BT18" s="643"/>
      <c r="BU18" s="643"/>
      <c r="BV18" s="643"/>
      <c r="BW18" s="643"/>
      <c r="BX18" s="643"/>
      <c r="BY18" s="643"/>
      <c r="BZ18" s="643"/>
      <c r="CA18" s="643"/>
      <c r="CB18" s="688"/>
      <c r="CD18" s="689" t="s">
        <v>271</v>
      </c>
      <c r="CE18" s="686"/>
      <c r="CF18" s="686"/>
      <c r="CG18" s="686"/>
      <c r="CH18" s="686"/>
      <c r="CI18" s="686"/>
      <c r="CJ18" s="686"/>
      <c r="CK18" s="686"/>
      <c r="CL18" s="686"/>
      <c r="CM18" s="686"/>
      <c r="CN18" s="686"/>
      <c r="CO18" s="686"/>
      <c r="CP18" s="686"/>
      <c r="CQ18" s="687"/>
      <c r="CR18" s="642" t="s">
        <v>179</v>
      </c>
      <c r="CS18" s="643"/>
      <c r="CT18" s="643"/>
      <c r="CU18" s="643"/>
      <c r="CV18" s="643"/>
      <c r="CW18" s="643"/>
      <c r="CX18" s="643"/>
      <c r="CY18" s="644"/>
      <c r="CZ18" s="675" t="s">
        <v>179</v>
      </c>
      <c r="DA18" s="675"/>
      <c r="DB18" s="675"/>
      <c r="DC18" s="675"/>
      <c r="DD18" s="648" t="s">
        <v>179</v>
      </c>
      <c r="DE18" s="643"/>
      <c r="DF18" s="643"/>
      <c r="DG18" s="643"/>
      <c r="DH18" s="643"/>
      <c r="DI18" s="643"/>
      <c r="DJ18" s="643"/>
      <c r="DK18" s="643"/>
      <c r="DL18" s="643"/>
      <c r="DM18" s="643"/>
      <c r="DN18" s="643"/>
      <c r="DO18" s="643"/>
      <c r="DP18" s="644"/>
      <c r="DQ18" s="648" t="s">
        <v>130</v>
      </c>
      <c r="DR18" s="643"/>
      <c r="DS18" s="643"/>
      <c r="DT18" s="643"/>
      <c r="DU18" s="643"/>
      <c r="DV18" s="643"/>
      <c r="DW18" s="643"/>
      <c r="DX18" s="643"/>
      <c r="DY18" s="643"/>
      <c r="DZ18" s="643"/>
      <c r="EA18" s="643"/>
      <c r="EB18" s="643"/>
      <c r="EC18" s="688"/>
    </row>
    <row r="19" spans="2:133" ht="11.25" customHeight="1">
      <c r="B19" s="639" t="s">
        <v>272</v>
      </c>
      <c r="C19" s="640"/>
      <c r="D19" s="640"/>
      <c r="E19" s="640"/>
      <c r="F19" s="640"/>
      <c r="G19" s="640"/>
      <c r="H19" s="640"/>
      <c r="I19" s="640"/>
      <c r="J19" s="640"/>
      <c r="K19" s="640"/>
      <c r="L19" s="640"/>
      <c r="M19" s="640"/>
      <c r="N19" s="640"/>
      <c r="O19" s="640"/>
      <c r="P19" s="640"/>
      <c r="Q19" s="641"/>
      <c r="R19" s="642">
        <v>10537</v>
      </c>
      <c r="S19" s="643"/>
      <c r="T19" s="643"/>
      <c r="U19" s="643"/>
      <c r="V19" s="643"/>
      <c r="W19" s="643"/>
      <c r="X19" s="643"/>
      <c r="Y19" s="644"/>
      <c r="Z19" s="675">
        <v>0</v>
      </c>
      <c r="AA19" s="675"/>
      <c r="AB19" s="675"/>
      <c r="AC19" s="675"/>
      <c r="AD19" s="676">
        <v>10537</v>
      </c>
      <c r="AE19" s="676"/>
      <c r="AF19" s="676"/>
      <c r="AG19" s="676"/>
      <c r="AH19" s="676"/>
      <c r="AI19" s="676"/>
      <c r="AJ19" s="676"/>
      <c r="AK19" s="676"/>
      <c r="AL19" s="645">
        <v>0.1</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t="s">
        <v>246</v>
      </c>
      <c r="BH19" s="643"/>
      <c r="BI19" s="643"/>
      <c r="BJ19" s="643"/>
      <c r="BK19" s="643"/>
      <c r="BL19" s="643"/>
      <c r="BM19" s="643"/>
      <c r="BN19" s="644"/>
      <c r="BO19" s="675" t="s">
        <v>179</v>
      </c>
      <c r="BP19" s="675"/>
      <c r="BQ19" s="675"/>
      <c r="BR19" s="675"/>
      <c r="BS19" s="648" t="s">
        <v>130</v>
      </c>
      <c r="BT19" s="643"/>
      <c r="BU19" s="643"/>
      <c r="BV19" s="643"/>
      <c r="BW19" s="643"/>
      <c r="BX19" s="643"/>
      <c r="BY19" s="643"/>
      <c r="BZ19" s="643"/>
      <c r="CA19" s="643"/>
      <c r="CB19" s="688"/>
      <c r="CD19" s="689" t="s">
        <v>274</v>
      </c>
      <c r="CE19" s="686"/>
      <c r="CF19" s="686"/>
      <c r="CG19" s="686"/>
      <c r="CH19" s="686"/>
      <c r="CI19" s="686"/>
      <c r="CJ19" s="686"/>
      <c r="CK19" s="686"/>
      <c r="CL19" s="686"/>
      <c r="CM19" s="686"/>
      <c r="CN19" s="686"/>
      <c r="CO19" s="686"/>
      <c r="CP19" s="686"/>
      <c r="CQ19" s="687"/>
      <c r="CR19" s="642" t="s">
        <v>179</v>
      </c>
      <c r="CS19" s="643"/>
      <c r="CT19" s="643"/>
      <c r="CU19" s="643"/>
      <c r="CV19" s="643"/>
      <c r="CW19" s="643"/>
      <c r="CX19" s="643"/>
      <c r="CY19" s="644"/>
      <c r="CZ19" s="675" t="s">
        <v>246</v>
      </c>
      <c r="DA19" s="675"/>
      <c r="DB19" s="675"/>
      <c r="DC19" s="675"/>
      <c r="DD19" s="648" t="s">
        <v>179</v>
      </c>
      <c r="DE19" s="643"/>
      <c r="DF19" s="643"/>
      <c r="DG19" s="643"/>
      <c r="DH19" s="643"/>
      <c r="DI19" s="643"/>
      <c r="DJ19" s="643"/>
      <c r="DK19" s="643"/>
      <c r="DL19" s="643"/>
      <c r="DM19" s="643"/>
      <c r="DN19" s="643"/>
      <c r="DO19" s="643"/>
      <c r="DP19" s="644"/>
      <c r="DQ19" s="648" t="s">
        <v>179</v>
      </c>
      <c r="DR19" s="643"/>
      <c r="DS19" s="643"/>
      <c r="DT19" s="643"/>
      <c r="DU19" s="643"/>
      <c r="DV19" s="643"/>
      <c r="DW19" s="643"/>
      <c r="DX19" s="643"/>
      <c r="DY19" s="643"/>
      <c r="DZ19" s="643"/>
      <c r="EA19" s="643"/>
      <c r="EB19" s="643"/>
      <c r="EC19" s="688"/>
    </row>
    <row r="20" spans="2:133" ht="11.25" customHeight="1">
      <c r="B20" s="639" t="s">
        <v>275</v>
      </c>
      <c r="C20" s="640"/>
      <c r="D20" s="640"/>
      <c r="E20" s="640"/>
      <c r="F20" s="640"/>
      <c r="G20" s="640"/>
      <c r="H20" s="640"/>
      <c r="I20" s="640"/>
      <c r="J20" s="640"/>
      <c r="K20" s="640"/>
      <c r="L20" s="640"/>
      <c r="M20" s="640"/>
      <c r="N20" s="640"/>
      <c r="O20" s="640"/>
      <c r="P20" s="640"/>
      <c r="Q20" s="641"/>
      <c r="R20" s="642">
        <v>8277</v>
      </c>
      <c r="S20" s="643"/>
      <c r="T20" s="643"/>
      <c r="U20" s="643"/>
      <c r="V20" s="643"/>
      <c r="W20" s="643"/>
      <c r="X20" s="643"/>
      <c r="Y20" s="644"/>
      <c r="Z20" s="675">
        <v>0</v>
      </c>
      <c r="AA20" s="675"/>
      <c r="AB20" s="675"/>
      <c r="AC20" s="675"/>
      <c r="AD20" s="676">
        <v>8277</v>
      </c>
      <c r="AE20" s="676"/>
      <c r="AF20" s="676"/>
      <c r="AG20" s="676"/>
      <c r="AH20" s="676"/>
      <c r="AI20" s="676"/>
      <c r="AJ20" s="676"/>
      <c r="AK20" s="676"/>
      <c r="AL20" s="645">
        <v>0.1</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t="s">
        <v>179</v>
      </c>
      <c r="BH20" s="643"/>
      <c r="BI20" s="643"/>
      <c r="BJ20" s="643"/>
      <c r="BK20" s="643"/>
      <c r="BL20" s="643"/>
      <c r="BM20" s="643"/>
      <c r="BN20" s="644"/>
      <c r="BO20" s="675" t="s">
        <v>179</v>
      </c>
      <c r="BP20" s="675"/>
      <c r="BQ20" s="675"/>
      <c r="BR20" s="675"/>
      <c r="BS20" s="648" t="s">
        <v>179</v>
      </c>
      <c r="BT20" s="643"/>
      <c r="BU20" s="643"/>
      <c r="BV20" s="643"/>
      <c r="BW20" s="643"/>
      <c r="BX20" s="643"/>
      <c r="BY20" s="643"/>
      <c r="BZ20" s="643"/>
      <c r="CA20" s="643"/>
      <c r="CB20" s="688"/>
      <c r="CD20" s="689" t="s">
        <v>277</v>
      </c>
      <c r="CE20" s="686"/>
      <c r="CF20" s="686"/>
      <c r="CG20" s="686"/>
      <c r="CH20" s="686"/>
      <c r="CI20" s="686"/>
      <c r="CJ20" s="686"/>
      <c r="CK20" s="686"/>
      <c r="CL20" s="686"/>
      <c r="CM20" s="686"/>
      <c r="CN20" s="686"/>
      <c r="CO20" s="686"/>
      <c r="CP20" s="686"/>
      <c r="CQ20" s="687"/>
      <c r="CR20" s="642">
        <v>22174609</v>
      </c>
      <c r="CS20" s="643"/>
      <c r="CT20" s="643"/>
      <c r="CU20" s="643"/>
      <c r="CV20" s="643"/>
      <c r="CW20" s="643"/>
      <c r="CX20" s="643"/>
      <c r="CY20" s="644"/>
      <c r="CZ20" s="675">
        <v>100</v>
      </c>
      <c r="DA20" s="675"/>
      <c r="DB20" s="675"/>
      <c r="DC20" s="675"/>
      <c r="DD20" s="648">
        <v>2318634</v>
      </c>
      <c r="DE20" s="643"/>
      <c r="DF20" s="643"/>
      <c r="DG20" s="643"/>
      <c r="DH20" s="643"/>
      <c r="DI20" s="643"/>
      <c r="DJ20" s="643"/>
      <c r="DK20" s="643"/>
      <c r="DL20" s="643"/>
      <c r="DM20" s="643"/>
      <c r="DN20" s="643"/>
      <c r="DO20" s="643"/>
      <c r="DP20" s="644"/>
      <c r="DQ20" s="648">
        <v>13380202</v>
      </c>
      <c r="DR20" s="643"/>
      <c r="DS20" s="643"/>
      <c r="DT20" s="643"/>
      <c r="DU20" s="643"/>
      <c r="DV20" s="643"/>
      <c r="DW20" s="643"/>
      <c r="DX20" s="643"/>
      <c r="DY20" s="643"/>
      <c r="DZ20" s="643"/>
      <c r="EA20" s="643"/>
      <c r="EB20" s="643"/>
      <c r="EC20" s="688"/>
    </row>
    <row r="21" spans="2:133" ht="11.25" customHeight="1">
      <c r="B21" s="639" t="s">
        <v>278</v>
      </c>
      <c r="C21" s="640"/>
      <c r="D21" s="640"/>
      <c r="E21" s="640"/>
      <c r="F21" s="640"/>
      <c r="G21" s="640"/>
      <c r="H21" s="640"/>
      <c r="I21" s="640"/>
      <c r="J21" s="640"/>
      <c r="K21" s="640"/>
      <c r="L21" s="640"/>
      <c r="M21" s="640"/>
      <c r="N21" s="640"/>
      <c r="O21" s="640"/>
      <c r="P21" s="640"/>
      <c r="Q21" s="641"/>
      <c r="R21" s="642">
        <v>2248</v>
      </c>
      <c r="S21" s="643"/>
      <c r="T21" s="643"/>
      <c r="U21" s="643"/>
      <c r="V21" s="643"/>
      <c r="W21" s="643"/>
      <c r="X21" s="643"/>
      <c r="Y21" s="644"/>
      <c r="Z21" s="675">
        <v>0</v>
      </c>
      <c r="AA21" s="675"/>
      <c r="AB21" s="675"/>
      <c r="AC21" s="675"/>
      <c r="AD21" s="676">
        <v>2248</v>
      </c>
      <c r="AE21" s="676"/>
      <c r="AF21" s="676"/>
      <c r="AG21" s="676"/>
      <c r="AH21" s="676"/>
      <c r="AI21" s="676"/>
      <c r="AJ21" s="676"/>
      <c r="AK21" s="676"/>
      <c r="AL21" s="645">
        <v>0</v>
      </c>
      <c r="AM21" s="646"/>
      <c r="AN21" s="646"/>
      <c r="AO21" s="677"/>
      <c r="AP21" s="737" t="s">
        <v>279</v>
      </c>
      <c r="AQ21" s="744"/>
      <c r="AR21" s="744"/>
      <c r="AS21" s="744"/>
      <c r="AT21" s="744"/>
      <c r="AU21" s="744"/>
      <c r="AV21" s="744"/>
      <c r="AW21" s="744"/>
      <c r="AX21" s="744"/>
      <c r="AY21" s="744"/>
      <c r="AZ21" s="744"/>
      <c r="BA21" s="744"/>
      <c r="BB21" s="744"/>
      <c r="BC21" s="744"/>
      <c r="BD21" s="744"/>
      <c r="BE21" s="744"/>
      <c r="BF21" s="739"/>
      <c r="BG21" s="642" t="s">
        <v>179</v>
      </c>
      <c r="BH21" s="643"/>
      <c r="BI21" s="643"/>
      <c r="BJ21" s="643"/>
      <c r="BK21" s="643"/>
      <c r="BL21" s="643"/>
      <c r="BM21" s="643"/>
      <c r="BN21" s="644"/>
      <c r="BO21" s="675" t="s">
        <v>179</v>
      </c>
      <c r="BP21" s="675"/>
      <c r="BQ21" s="675"/>
      <c r="BR21" s="675"/>
      <c r="BS21" s="648" t="s">
        <v>179</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280</v>
      </c>
      <c r="C22" s="640"/>
      <c r="D22" s="640"/>
      <c r="E22" s="640"/>
      <c r="F22" s="640"/>
      <c r="G22" s="640"/>
      <c r="H22" s="640"/>
      <c r="I22" s="640"/>
      <c r="J22" s="640"/>
      <c r="K22" s="640"/>
      <c r="L22" s="640"/>
      <c r="M22" s="640"/>
      <c r="N22" s="640"/>
      <c r="O22" s="640"/>
      <c r="P22" s="640"/>
      <c r="Q22" s="641"/>
      <c r="R22" s="642">
        <v>8298815</v>
      </c>
      <c r="S22" s="643"/>
      <c r="T22" s="643"/>
      <c r="U22" s="643"/>
      <c r="V22" s="643"/>
      <c r="W22" s="643"/>
      <c r="X22" s="643"/>
      <c r="Y22" s="644"/>
      <c r="Z22" s="675">
        <v>37.200000000000003</v>
      </c>
      <c r="AA22" s="675"/>
      <c r="AB22" s="675"/>
      <c r="AC22" s="675"/>
      <c r="AD22" s="676">
        <v>7235427</v>
      </c>
      <c r="AE22" s="676"/>
      <c r="AF22" s="676"/>
      <c r="AG22" s="676"/>
      <c r="AH22" s="676"/>
      <c r="AI22" s="676"/>
      <c r="AJ22" s="676"/>
      <c r="AK22" s="676"/>
      <c r="AL22" s="645">
        <v>66.900000000000006</v>
      </c>
      <c r="AM22" s="646"/>
      <c r="AN22" s="646"/>
      <c r="AO22" s="677"/>
      <c r="AP22" s="737" t="s">
        <v>281</v>
      </c>
      <c r="AQ22" s="744"/>
      <c r="AR22" s="744"/>
      <c r="AS22" s="744"/>
      <c r="AT22" s="744"/>
      <c r="AU22" s="744"/>
      <c r="AV22" s="744"/>
      <c r="AW22" s="744"/>
      <c r="AX22" s="744"/>
      <c r="AY22" s="744"/>
      <c r="AZ22" s="744"/>
      <c r="BA22" s="744"/>
      <c r="BB22" s="744"/>
      <c r="BC22" s="744"/>
      <c r="BD22" s="744"/>
      <c r="BE22" s="744"/>
      <c r="BF22" s="739"/>
      <c r="BG22" s="642" t="s">
        <v>179</v>
      </c>
      <c r="BH22" s="643"/>
      <c r="BI22" s="643"/>
      <c r="BJ22" s="643"/>
      <c r="BK22" s="643"/>
      <c r="BL22" s="643"/>
      <c r="BM22" s="643"/>
      <c r="BN22" s="644"/>
      <c r="BO22" s="675" t="s">
        <v>130</v>
      </c>
      <c r="BP22" s="675"/>
      <c r="BQ22" s="675"/>
      <c r="BR22" s="675"/>
      <c r="BS22" s="648" t="s">
        <v>179</v>
      </c>
      <c r="BT22" s="643"/>
      <c r="BU22" s="643"/>
      <c r="BV22" s="643"/>
      <c r="BW22" s="643"/>
      <c r="BX22" s="643"/>
      <c r="BY22" s="643"/>
      <c r="BZ22" s="643"/>
      <c r="CA22" s="643"/>
      <c r="CB22" s="688"/>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283</v>
      </c>
      <c r="C23" s="640"/>
      <c r="D23" s="640"/>
      <c r="E23" s="640"/>
      <c r="F23" s="640"/>
      <c r="G23" s="640"/>
      <c r="H23" s="640"/>
      <c r="I23" s="640"/>
      <c r="J23" s="640"/>
      <c r="K23" s="640"/>
      <c r="L23" s="640"/>
      <c r="M23" s="640"/>
      <c r="N23" s="640"/>
      <c r="O23" s="640"/>
      <c r="P23" s="640"/>
      <c r="Q23" s="641"/>
      <c r="R23" s="642">
        <v>7235427</v>
      </c>
      <c r="S23" s="643"/>
      <c r="T23" s="643"/>
      <c r="U23" s="643"/>
      <c r="V23" s="643"/>
      <c r="W23" s="643"/>
      <c r="X23" s="643"/>
      <c r="Y23" s="644"/>
      <c r="Z23" s="675">
        <v>32.4</v>
      </c>
      <c r="AA23" s="675"/>
      <c r="AB23" s="675"/>
      <c r="AC23" s="675"/>
      <c r="AD23" s="676">
        <v>7235427</v>
      </c>
      <c r="AE23" s="676"/>
      <c r="AF23" s="676"/>
      <c r="AG23" s="676"/>
      <c r="AH23" s="676"/>
      <c r="AI23" s="676"/>
      <c r="AJ23" s="676"/>
      <c r="AK23" s="676"/>
      <c r="AL23" s="645">
        <v>66.900000000000006</v>
      </c>
      <c r="AM23" s="646"/>
      <c r="AN23" s="646"/>
      <c r="AO23" s="677"/>
      <c r="AP23" s="737" t="s">
        <v>284</v>
      </c>
      <c r="AQ23" s="744"/>
      <c r="AR23" s="744"/>
      <c r="AS23" s="744"/>
      <c r="AT23" s="744"/>
      <c r="AU23" s="744"/>
      <c r="AV23" s="744"/>
      <c r="AW23" s="744"/>
      <c r="AX23" s="744"/>
      <c r="AY23" s="744"/>
      <c r="AZ23" s="744"/>
      <c r="BA23" s="744"/>
      <c r="BB23" s="744"/>
      <c r="BC23" s="744"/>
      <c r="BD23" s="744"/>
      <c r="BE23" s="744"/>
      <c r="BF23" s="739"/>
      <c r="BG23" s="642" t="s">
        <v>130</v>
      </c>
      <c r="BH23" s="643"/>
      <c r="BI23" s="643"/>
      <c r="BJ23" s="643"/>
      <c r="BK23" s="643"/>
      <c r="BL23" s="643"/>
      <c r="BM23" s="643"/>
      <c r="BN23" s="644"/>
      <c r="BO23" s="675" t="s">
        <v>179</v>
      </c>
      <c r="BP23" s="675"/>
      <c r="BQ23" s="675"/>
      <c r="BR23" s="675"/>
      <c r="BS23" s="648" t="s">
        <v>179</v>
      </c>
      <c r="BT23" s="643"/>
      <c r="BU23" s="643"/>
      <c r="BV23" s="643"/>
      <c r="BW23" s="643"/>
      <c r="BX23" s="643"/>
      <c r="BY23" s="643"/>
      <c r="BZ23" s="643"/>
      <c r="CA23" s="643"/>
      <c r="CB23" s="688"/>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c r="B24" s="639" t="s">
        <v>290</v>
      </c>
      <c r="C24" s="640"/>
      <c r="D24" s="640"/>
      <c r="E24" s="640"/>
      <c r="F24" s="640"/>
      <c r="G24" s="640"/>
      <c r="H24" s="640"/>
      <c r="I24" s="640"/>
      <c r="J24" s="640"/>
      <c r="K24" s="640"/>
      <c r="L24" s="640"/>
      <c r="M24" s="640"/>
      <c r="N24" s="640"/>
      <c r="O24" s="640"/>
      <c r="P24" s="640"/>
      <c r="Q24" s="641"/>
      <c r="R24" s="642">
        <v>1063388</v>
      </c>
      <c r="S24" s="643"/>
      <c r="T24" s="643"/>
      <c r="U24" s="643"/>
      <c r="V24" s="643"/>
      <c r="W24" s="643"/>
      <c r="X24" s="643"/>
      <c r="Y24" s="644"/>
      <c r="Z24" s="675">
        <v>4.8</v>
      </c>
      <c r="AA24" s="675"/>
      <c r="AB24" s="675"/>
      <c r="AC24" s="675"/>
      <c r="AD24" s="676" t="s">
        <v>179</v>
      </c>
      <c r="AE24" s="676"/>
      <c r="AF24" s="676"/>
      <c r="AG24" s="676"/>
      <c r="AH24" s="676"/>
      <c r="AI24" s="676"/>
      <c r="AJ24" s="676"/>
      <c r="AK24" s="676"/>
      <c r="AL24" s="645" t="s">
        <v>179</v>
      </c>
      <c r="AM24" s="646"/>
      <c r="AN24" s="646"/>
      <c r="AO24" s="677"/>
      <c r="AP24" s="737" t="s">
        <v>291</v>
      </c>
      <c r="AQ24" s="744"/>
      <c r="AR24" s="744"/>
      <c r="AS24" s="744"/>
      <c r="AT24" s="744"/>
      <c r="AU24" s="744"/>
      <c r="AV24" s="744"/>
      <c r="AW24" s="744"/>
      <c r="AX24" s="744"/>
      <c r="AY24" s="744"/>
      <c r="AZ24" s="744"/>
      <c r="BA24" s="744"/>
      <c r="BB24" s="744"/>
      <c r="BC24" s="744"/>
      <c r="BD24" s="744"/>
      <c r="BE24" s="744"/>
      <c r="BF24" s="739"/>
      <c r="BG24" s="642" t="s">
        <v>179</v>
      </c>
      <c r="BH24" s="643"/>
      <c r="BI24" s="643"/>
      <c r="BJ24" s="643"/>
      <c r="BK24" s="643"/>
      <c r="BL24" s="643"/>
      <c r="BM24" s="643"/>
      <c r="BN24" s="644"/>
      <c r="BO24" s="675" t="s">
        <v>179</v>
      </c>
      <c r="BP24" s="675"/>
      <c r="BQ24" s="675"/>
      <c r="BR24" s="675"/>
      <c r="BS24" s="648" t="s">
        <v>130</v>
      </c>
      <c r="BT24" s="643"/>
      <c r="BU24" s="643"/>
      <c r="BV24" s="643"/>
      <c r="BW24" s="643"/>
      <c r="BX24" s="643"/>
      <c r="BY24" s="643"/>
      <c r="BZ24" s="643"/>
      <c r="CA24" s="643"/>
      <c r="CB24" s="688"/>
      <c r="CD24" s="700" t="s">
        <v>292</v>
      </c>
      <c r="CE24" s="701"/>
      <c r="CF24" s="701"/>
      <c r="CG24" s="701"/>
      <c r="CH24" s="701"/>
      <c r="CI24" s="701"/>
      <c r="CJ24" s="701"/>
      <c r="CK24" s="701"/>
      <c r="CL24" s="701"/>
      <c r="CM24" s="701"/>
      <c r="CN24" s="701"/>
      <c r="CO24" s="701"/>
      <c r="CP24" s="701"/>
      <c r="CQ24" s="702"/>
      <c r="CR24" s="697">
        <v>8658689</v>
      </c>
      <c r="CS24" s="698"/>
      <c r="CT24" s="698"/>
      <c r="CU24" s="698"/>
      <c r="CV24" s="698"/>
      <c r="CW24" s="698"/>
      <c r="CX24" s="698"/>
      <c r="CY24" s="741"/>
      <c r="CZ24" s="742">
        <v>39</v>
      </c>
      <c r="DA24" s="713"/>
      <c r="DB24" s="713"/>
      <c r="DC24" s="745"/>
      <c r="DD24" s="740">
        <v>6711315</v>
      </c>
      <c r="DE24" s="698"/>
      <c r="DF24" s="698"/>
      <c r="DG24" s="698"/>
      <c r="DH24" s="698"/>
      <c r="DI24" s="698"/>
      <c r="DJ24" s="698"/>
      <c r="DK24" s="741"/>
      <c r="DL24" s="740">
        <v>6234191</v>
      </c>
      <c r="DM24" s="698"/>
      <c r="DN24" s="698"/>
      <c r="DO24" s="698"/>
      <c r="DP24" s="698"/>
      <c r="DQ24" s="698"/>
      <c r="DR24" s="698"/>
      <c r="DS24" s="698"/>
      <c r="DT24" s="698"/>
      <c r="DU24" s="698"/>
      <c r="DV24" s="741"/>
      <c r="DW24" s="742">
        <v>55.8</v>
      </c>
      <c r="DX24" s="713"/>
      <c r="DY24" s="713"/>
      <c r="DZ24" s="713"/>
      <c r="EA24" s="713"/>
      <c r="EB24" s="713"/>
      <c r="EC24" s="743"/>
    </row>
    <row r="25" spans="2:133" ht="11.25" customHeight="1">
      <c r="B25" s="639" t="s">
        <v>293</v>
      </c>
      <c r="C25" s="640"/>
      <c r="D25" s="640"/>
      <c r="E25" s="640"/>
      <c r="F25" s="640"/>
      <c r="G25" s="640"/>
      <c r="H25" s="640"/>
      <c r="I25" s="640"/>
      <c r="J25" s="640"/>
      <c r="K25" s="640"/>
      <c r="L25" s="640"/>
      <c r="M25" s="640"/>
      <c r="N25" s="640"/>
      <c r="O25" s="640"/>
      <c r="P25" s="640"/>
      <c r="Q25" s="641"/>
      <c r="R25" s="642" t="s">
        <v>179</v>
      </c>
      <c r="S25" s="643"/>
      <c r="T25" s="643"/>
      <c r="U25" s="643"/>
      <c r="V25" s="643"/>
      <c r="W25" s="643"/>
      <c r="X25" s="643"/>
      <c r="Y25" s="644"/>
      <c r="Z25" s="675" t="s">
        <v>179</v>
      </c>
      <c r="AA25" s="675"/>
      <c r="AB25" s="675"/>
      <c r="AC25" s="675"/>
      <c r="AD25" s="676" t="s">
        <v>130</v>
      </c>
      <c r="AE25" s="676"/>
      <c r="AF25" s="676"/>
      <c r="AG25" s="676"/>
      <c r="AH25" s="676"/>
      <c r="AI25" s="676"/>
      <c r="AJ25" s="676"/>
      <c r="AK25" s="676"/>
      <c r="AL25" s="645" t="s">
        <v>179</v>
      </c>
      <c r="AM25" s="646"/>
      <c r="AN25" s="646"/>
      <c r="AO25" s="677"/>
      <c r="AP25" s="737" t="s">
        <v>294</v>
      </c>
      <c r="AQ25" s="744"/>
      <c r="AR25" s="744"/>
      <c r="AS25" s="744"/>
      <c r="AT25" s="744"/>
      <c r="AU25" s="744"/>
      <c r="AV25" s="744"/>
      <c r="AW25" s="744"/>
      <c r="AX25" s="744"/>
      <c r="AY25" s="744"/>
      <c r="AZ25" s="744"/>
      <c r="BA25" s="744"/>
      <c r="BB25" s="744"/>
      <c r="BC25" s="744"/>
      <c r="BD25" s="744"/>
      <c r="BE25" s="744"/>
      <c r="BF25" s="739"/>
      <c r="BG25" s="642" t="s">
        <v>246</v>
      </c>
      <c r="BH25" s="643"/>
      <c r="BI25" s="643"/>
      <c r="BJ25" s="643"/>
      <c r="BK25" s="643"/>
      <c r="BL25" s="643"/>
      <c r="BM25" s="643"/>
      <c r="BN25" s="644"/>
      <c r="BO25" s="675" t="s">
        <v>179</v>
      </c>
      <c r="BP25" s="675"/>
      <c r="BQ25" s="675"/>
      <c r="BR25" s="675"/>
      <c r="BS25" s="648" t="s">
        <v>130</v>
      </c>
      <c r="BT25" s="643"/>
      <c r="BU25" s="643"/>
      <c r="BV25" s="643"/>
      <c r="BW25" s="643"/>
      <c r="BX25" s="643"/>
      <c r="BY25" s="643"/>
      <c r="BZ25" s="643"/>
      <c r="CA25" s="643"/>
      <c r="CB25" s="688"/>
      <c r="CD25" s="689" t="s">
        <v>295</v>
      </c>
      <c r="CE25" s="686"/>
      <c r="CF25" s="686"/>
      <c r="CG25" s="686"/>
      <c r="CH25" s="686"/>
      <c r="CI25" s="686"/>
      <c r="CJ25" s="686"/>
      <c r="CK25" s="686"/>
      <c r="CL25" s="686"/>
      <c r="CM25" s="686"/>
      <c r="CN25" s="686"/>
      <c r="CO25" s="686"/>
      <c r="CP25" s="686"/>
      <c r="CQ25" s="687"/>
      <c r="CR25" s="642">
        <v>3692818</v>
      </c>
      <c r="CS25" s="661"/>
      <c r="CT25" s="661"/>
      <c r="CU25" s="661"/>
      <c r="CV25" s="661"/>
      <c r="CW25" s="661"/>
      <c r="CX25" s="661"/>
      <c r="CY25" s="662"/>
      <c r="CZ25" s="645">
        <v>16.7</v>
      </c>
      <c r="DA25" s="663"/>
      <c r="DB25" s="663"/>
      <c r="DC25" s="664"/>
      <c r="DD25" s="648">
        <v>3454795</v>
      </c>
      <c r="DE25" s="661"/>
      <c r="DF25" s="661"/>
      <c r="DG25" s="661"/>
      <c r="DH25" s="661"/>
      <c r="DI25" s="661"/>
      <c r="DJ25" s="661"/>
      <c r="DK25" s="662"/>
      <c r="DL25" s="648">
        <v>3015955</v>
      </c>
      <c r="DM25" s="661"/>
      <c r="DN25" s="661"/>
      <c r="DO25" s="661"/>
      <c r="DP25" s="661"/>
      <c r="DQ25" s="661"/>
      <c r="DR25" s="661"/>
      <c r="DS25" s="661"/>
      <c r="DT25" s="661"/>
      <c r="DU25" s="661"/>
      <c r="DV25" s="662"/>
      <c r="DW25" s="645">
        <v>27</v>
      </c>
      <c r="DX25" s="663"/>
      <c r="DY25" s="663"/>
      <c r="DZ25" s="663"/>
      <c r="EA25" s="663"/>
      <c r="EB25" s="663"/>
      <c r="EC25" s="681"/>
    </row>
    <row r="26" spans="2:133" ht="11.25" customHeight="1">
      <c r="B26" s="639" t="s">
        <v>296</v>
      </c>
      <c r="C26" s="640"/>
      <c r="D26" s="640"/>
      <c r="E26" s="640"/>
      <c r="F26" s="640"/>
      <c r="G26" s="640"/>
      <c r="H26" s="640"/>
      <c r="I26" s="640"/>
      <c r="J26" s="640"/>
      <c r="K26" s="640"/>
      <c r="L26" s="640"/>
      <c r="M26" s="640"/>
      <c r="N26" s="640"/>
      <c r="O26" s="640"/>
      <c r="P26" s="640"/>
      <c r="Q26" s="641"/>
      <c r="R26" s="642">
        <v>11826787</v>
      </c>
      <c r="S26" s="643"/>
      <c r="T26" s="643"/>
      <c r="U26" s="643"/>
      <c r="V26" s="643"/>
      <c r="W26" s="643"/>
      <c r="X26" s="643"/>
      <c r="Y26" s="644"/>
      <c r="Z26" s="675">
        <v>53</v>
      </c>
      <c r="AA26" s="675"/>
      <c r="AB26" s="675"/>
      <c r="AC26" s="675"/>
      <c r="AD26" s="676">
        <v>10763399</v>
      </c>
      <c r="AE26" s="676"/>
      <c r="AF26" s="676"/>
      <c r="AG26" s="676"/>
      <c r="AH26" s="676"/>
      <c r="AI26" s="676"/>
      <c r="AJ26" s="676"/>
      <c r="AK26" s="676"/>
      <c r="AL26" s="645">
        <v>99.5</v>
      </c>
      <c r="AM26" s="646"/>
      <c r="AN26" s="646"/>
      <c r="AO26" s="677"/>
      <c r="AP26" s="737" t="s">
        <v>297</v>
      </c>
      <c r="AQ26" s="738"/>
      <c r="AR26" s="738"/>
      <c r="AS26" s="738"/>
      <c r="AT26" s="738"/>
      <c r="AU26" s="738"/>
      <c r="AV26" s="738"/>
      <c r="AW26" s="738"/>
      <c r="AX26" s="738"/>
      <c r="AY26" s="738"/>
      <c r="AZ26" s="738"/>
      <c r="BA26" s="738"/>
      <c r="BB26" s="738"/>
      <c r="BC26" s="738"/>
      <c r="BD26" s="738"/>
      <c r="BE26" s="738"/>
      <c r="BF26" s="739"/>
      <c r="BG26" s="642" t="s">
        <v>246</v>
      </c>
      <c r="BH26" s="643"/>
      <c r="BI26" s="643"/>
      <c r="BJ26" s="643"/>
      <c r="BK26" s="643"/>
      <c r="BL26" s="643"/>
      <c r="BM26" s="643"/>
      <c r="BN26" s="644"/>
      <c r="BO26" s="675" t="s">
        <v>130</v>
      </c>
      <c r="BP26" s="675"/>
      <c r="BQ26" s="675"/>
      <c r="BR26" s="675"/>
      <c r="BS26" s="648" t="s">
        <v>179</v>
      </c>
      <c r="BT26" s="643"/>
      <c r="BU26" s="643"/>
      <c r="BV26" s="643"/>
      <c r="BW26" s="643"/>
      <c r="BX26" s="643"/>
      <c r="BY26" s="643"/>
      <c r="BZ26" s="643"/>
      <c r="CA26" s="643"/>
      <c r="CB26" s="688"/>
      <c r="CD26" s="689" t="s">
        <v>298</v>
      </c>
      <c r="CE26" s="686"/>
      <c r="CF26" s="686"/>
      <c r="CG26" s="686"/>
      <c r="CH26" s="686"/>
      <c r="CI26" s="686"/>
      <c r="CJ26" s="686"/>
      <c r="CK26" s="686"/>
      <c r="CL26" s="686"/>
      <c r="CM26" s="686"/>
      <c r="CN26" s="686"/>
      <c r="CO26" s="686"/>
      <c r="CP26" s="686"/>
      <c r="CQ26" s="687"/>
      <c r="CR26" s="642">
        <v>2242638</v>
      </c>
      <c r="CS26" s="643"/>
      <c r="CT26" s="643"/>
      <c r="CU26" s="643"/>
      <c r="CV26" s="643"/>
      <c r="CW26" s="643"/>
      <c r="CX26" s="643"/>
      <c r="CY26" s="644"/>
      <c r="CZ26" s="645">
        <v>10.1</v>
      </c>
      <c r="DA26" s="663"/>
      <c r="DB26" s="663"/>
      <c r="DC26" s="664"/>
      <c r="DD26" s="648">
        <v>2081620</v>
      </c>
      <c r="DE26" s="643"/>
      <c r="DF26" s="643"/>
      <c r="DG26" s="643"/>
      <c r="DH26" s="643"/>
      <c r="DI26" s="643"/>
      <c r="DJ26" s="643"/>
      <c r="DK26" s="644"/>
      <c r="DL26" s="648" t="s">
        <v>130</v>
      </c>
      <c r="DM26" s="643"/>
      <c r="DN26" s="643"/>
      <c r="DO26" s="643"/>
      <c r="DP26" s="643"/>
      <c r="DQ26" s="643"/>
      <c r="DR26" s="643"/>
      <c r="DS26" s="643"/>
      <c r="DT26" s="643"/>
      <c r="DU26" s="643"/>
      <c r="DV26" s="644"/>
      <c r="DW26" s="645" t="s">
        <v>179</v>
      </c>
      <c r="DX26" s="663"/>
      <c r="DY26" s="663"/>
      <c r="DZ26" s="663"/>
      <c r="EA26" s="663"/>
      <c r="EB26" s="663"/>
      <c r="EC26" s="681"/>
    </row>
    <row r="27" spans="2:133" ht="11.25" customHeight="1">
      <c r="B27" s="639" t="s">
        <v>299</v>
      </c>
      <c r="C27" s="640"/>
      <c r="D27" s="640"/>
      <c r="E27" s="640"/>
      <c r="F27" s="640"/>
      <c r="G27" s="640"/>
      <c r="H27" s="640"/>
      <c r="I27" s="640"/>
      <c r="J27" s="640"/>
      <c r="K27" s="640"/>
      <c r="L27" s="640"/>
      <c r="M27" s="640"/>
      <c r="N27" s="640"/>
      <c r="O27" s="640"/>
      <c r="P27" s="640"/>
      <c r="Q27" s="641"/>
      <c r="R27" s="642">
        <v>3716</v>
      </c>
      <c r="S27" s="643"/>
      <c r="T27" s="643"/>
      <c r="U27" s="643"/>
      <c r="V27" s="643"/>
      <c r="W27" s="643"/>
      <c r="X27" s="643"/>
      <c r="Y27" s="644"/>
      <c r="Z27" s="675">
        <v>0</v>
      </c>
      <c r="AA27" s="675"/>
      <c r="AB27" s="675"/>
      <c r="AC27" s="675"/>
      <c r="AD27" s="676">
        <v>3716</v>
      </c>
      <c r="AE27" s="676"/>
      <c r="AF27" s="676"/>
      <c r="AG27" s="676"/>
      <c r="AH27" s="676"/>
      <c r="AI27" s="676"/>
      <c r="AJ27" s="676"/>
      <c r="AK27" s="676"/>
      <c r="AL27" s="645">
        <v>0</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2590615</v>
      </c>
      <c r="BH27" s="643"/>
      <c r="BI27" s="643"/>
      <c r="BJ27" s="643"/>
      <c r="BK27" s="643"/>
      <c r="BL27" s="643"/>
      <c r="BM27" s="643"/>
      <c r="BN27" s="644"/>
      <c r="BO27" s="675">
        <v>100</v>
      </c>
      <c r="BP27" s="675"/>
      <c r="BQ27" s="675"/>
      <c r="BR27" s="675"/>
      <c r="BS27" s="648" t="s">
        <v>179</v>
      </c>
      <c r="BT27" s="643"/>
      <c r="BU27" s="643"/>
      <c r="BV27" s="643"/>
      <c r="BW27" s="643"/>
      <c r="BX27" s="643"/>
      <c r="BY27" s="643"/>
      <c r="BZ27" s="643"/>
      <c r="CA27" s="643"/>
      <c r="CB27" s="688"/>
      <c r="CD27" s="689" t="s">
        <v>301</v>
      </c>
      <c r="CE27" s="686"/>
      <c r="CF27" s="686"/>
      <c r="CG27" s="686"/>
      <c r="CH27" s="686"/>
      <c r="CI27" s="686"/>
      <c r="CJ27" s="686"/>
      <c r="CK27" s="686"/>
      <c r="CL27" s="686"/>
      <c r="CM27" s="686"/>
      <c r="CN27" s="686"/>
      <c r="CO27" s="686"/>
      <c r="CP27" s="686"/>
      <c r="CQ27" s="687"/>
      <c r="CR27" s="642">
        <v>2472830</v>
      </c>
      <c r="CS27" s="661"/>
      <c r="CT27" s="661"/>
      <c r="CU27" s="661"/>
      <c r="CV27" s="661"/>
      <c r="CW27" s="661"/>
      <c r="CX27" s="661"/>
      <c r="CY27" s="662"/>
      <c r="CZ27" s="645">
        <v>11.2</v>
      </c>
      <c r="DA27" s="663"/>
      <c r="DB27" s="663"/>
      <c r="DC27" s="664"/>
      <c r="DD27" s="648">
        <v>801391</v>
      </c>
      <c r="DE27" s="661"/>
      <c r="DF27" s="661"/>
      <c r="DG27" s="661"/>
      <c r="DH27" s="661"/>
      <c r="DI27" s="661"/>
      <c r="DJ27" s="661"/>
      <c r="DK27" s="662"/>
      <c r="DL27" s="648">
        <v>763107</v>
      </c>
      <c r="DM27" s="661"/>
      <c r="DN27" s="661"/>
      <c r="DO27" s="661"/>
      <c r="DP27" s="661"/>
      <c r="DQ27" s="661"/>
      <c r="DR27" s="661"/>
      <c r="DS27" s="661"/>
      <c r="DT27" s="661"/>
      <c r="DU27" s="661"/>
      <c r="DV27" s="662"/>
      <c r="DW27" s="645">
        <v>6.8</v>
      </c>
      <c r="DX27" s="663"/>
      <c r="DY27" s="663"/>
      <c r="DZ27" s="663"/>
      <c r="EA27" s="663"/>
      <c r="EB27" s="663"/>
      <c r="EC27" s="681"/>
    </row>
    <row r="28" spans="2:133" ht="11.25" customHeight="1">
      <c r="B28" s="639" t="s">
        <v>302</v>
      </c>
      <c r="C28" s="640"/>
      <c r="D28" s="640"/>
      <c r="E28" s="640"/>
      <c r="F28" s="640"/>
      <c r="G28" s="640"/>
      <c r="H28" s="640"/>
      <c r="I28" s="640"/>
      <c r="J28" s="640"/>
      <c r="K28" s="640"/>
      <c r="L28" s="640"/>
      <c r="M28" s="640"/>
      <c r="N28" s="640"/>
      <c r="O28" s="640"/>
      <c r="P28" s="640"/>
      <c r="Q28" s="641"/>
      <c r="R28" s="642">
        <v>130054</v>
      </c>
      <c r="S28" s="643"/>
      <c r="T28" s="643"/>
      <c r="U28" s="643"/>
      <c r="V28" s="643"/>
      <c r="W28" s="643"/>
      <c r="X28" s="643"/>
      <c r="Y28" s="644"/>
      <c r="Z28" s="675">
        <v>0.6</v>
      </c>
      <c r="AA28" s="675"/>
      <c r="AB28" s="675"/>
      <c r="AC28" s="675"/>
      <c r="AD28" s="676" t="s">
        <v>179</v>
      </c>
      <c r="AE28" s="676"/>
      <c r="AF28" s="676"/>
      <c r="AG28" s="676"/>
      <c r="AH28" s="676"/>
      <c r="AI28" s="676"/>
      <c r="AJ28" s="676"/>
      <c r="AK28" s="676"/>
      <c r="AL28" s="645" t="s">
        <v>179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303</v>
      </c>
      <c r="CE28" s="686"/>
      <c r="CF28" s="686"/>
      <c r="CG28" s="686"/>
      <c r="CH28" s="686"/>
      <c r="CI28" s="686"/>
      <c r="CJ28" s="686"/>
      <c r="CK28" s="686"/>
      <c r="CL28" s="686"/>
      <c r="CM28" s="686"/>
      <c r="CN28" s="686"/>
      <c r="CO28" s="686"/>
      <c r="CP28" s="686"/>
      <c r="CQ28" s="687"/>
      <c r="CR28" s="642">
        <v>2493041</v>
      </c>
      <c r="CS28" s="643"/>
      <c r="CT28" s="643"/>
      <c r="CU28" s="643"/>
      <c r="CV28" s="643"/>
      <c r="CW28" s="643"/>
      <c r="CX28" s="643"/>
      <c r="CY28" s="644"/>
      <c r="CZ28" s="645">
        <v>11.2</v>
      </c>
      <c r="DA28" s="663"/>
      <c r="DB28" s="663"/>
      <c r="DC28" s="664"/>
      <c r="DD28" s="648">
        <v>2455129</v>
      </c>
      <c r="DE28" s="643"/>
      <c r="DF28" s="643"/>
      <c r="DG28" s="643"/>
      <c r="DH28" s="643"/>
      <c r="DI28" s="643"/>
      <c r="DJ28" s="643"/>
      <c r="DK28" s="644"/>
      <c r="DL28" s="648">
        <v>2455129</v>
      </c>
      <c r="DM28" s="643"/>
      <c r="DN28" s="643"/>
      <c r="DO28" s="643"/>
      <c r="DP28" s="643"/>
      <c r="DQ28" s="643"/>
      <c r="DR28" s="643"/>
      <c r="DS28" s="643"/>
      <c r="DT28" s="643"/>
      <c r="DU28" s="643"/>
      <c r="DV28" s="644"/>
      <c r="DW28" s="645">
        <v>22</v>
      </c>
      <c r="DX28" s="663"/>
      <c r="DY28" s="663"/>
      <c r="DZ28" s="663"/>
      <c r="EA28" s="663"/>
      <c r="EB28" s="663"/>
      <c r="EC28" s="681"/>
    </row>
    <row r="29" spans="2:133" ht="11.25" customHeight="1">
      <c r="B29" s="639" t="s">
        <v>304</v>
      </c>
      <c r="C29" s="640"/>
      <c r="D29" s="640"/>
      <c r="E29" s="640"/>
      <c r="F29" s="640"/>
      <c r="G29" s="640"/>
      <c r="H29" s="640"/>
      <c r="I29" s="640"/>
      <c r="J29" s="640"/>
      <c r="K29" s="640"/>
      <c r="L29" s="640"/>
      <c r="M29" s="640"/>
      <c r="N29" s="640"/>
      <c r="O29" s="640"/>
      <c r="P29" s="640"/>
      <c r="Q29" s="641"/>
      <c r="R29" s="642">
        <v>154253</v>
      </c>
      <c r="S29" s="643"/>
      <c r="T29" s="643"/>
      <c r="U29" s="643"/>
      <c r="V29" s="643"/>
      <c r="W29" s="643"/>
      <c r="X29" s="643"/>
      <c r="Y29" s="644"/>
      <c r="Z29" s="675">
        <v>0.7</v>
      </c>
      <c r="AA29" s="675"/>
      <c r="AB29" s="675"/>
      <c r="AC29" s="675"/>
      <c r="AD29" s="676">
        <v>7193</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305</v>
      </c>
      <c r="CE29" s="732"/>
      <c r="CF29" s="689" t="s">
        <v>306</v>
      </c>
      <c r="CG29" s="686"/>
      <c r="CH29" s="686"/>
      <c r="CI29" s="686"/>
      <c r="CJ29" s="686"/>
      <c r="CK29" s="686"/>
      <c r="CL29" s="686"/>
      <c r="CM29" s="686"/>
      <c r="CN29" s="686"/>
      <c r="CO29" s="686"/>
      <c r="CP29" s="686"/>
      <c r="CQ29" s="687"/>
      <c r="CR29" s="642">
        <v>2492973</v>
      </c>
      <c r="CS29" s="661"/>
      <c r="CT29" s="661"/>
      <c r="CU29" s="661"/>
      <c r="CV29" s="661"/>
      <c r="CW29" s="661"/>
      <c r="CX29" s="661"/>
      <c r="CY29" s="662"/>
      <c r="CZ29" s="645">
        <v>11.2</v>
      </c>
      <c r="DA29" s="663"/>
      <c r="DB29" s="663"/>
      <c r="DC29" s="664"/>
      <c r="DD29" s="648">
        <v>2455061</v>
      </c>
      <c r="DE29" s="661"/>
      <c r="DF29" s="661"/>
      <c r="DG29" s="661"/>
      <c r="DH29" s="661"/>
      <c r="DI29" s="661"/>
      <c r="DJ29" s="661"/>
      <c r="DK29" s="662"/>
      <c r="DL29" s="648">
        <v>2455061</v>
      </c>
      <c r="DM29" s="661"/>
      <c r="DN29" s="661"/>
      <c r="DO29" s="661"/>
      <c r="DP29" s="661"/>
      <c r="DQ29" s="661"/>
      <c r="DR29" s="661"/>
      <c r="DS29" s="661"/>
      <c r="DT29" s="661"/>
      <c r="DU29" s="661"/>
      <c r="DV29" s="662"/>
      <c r="DW29" s="645">
        <v>22</v>
      </c>
      <c r="DX29" s="663"/>
      <c r="DY29" s="663"/>
      <c r="DZ29" s="663"/>
      <c r="EA29" s="663"/>
      <c r="EB29" s="663"/>
      <c r="EC29" s="681"/>
    </row>
    <row r="30" spans="2:133" ht="11.25" customHeight="1">
      <c r="B30" s="639" t="s">
        <v>307</v>
      </c>
      <c r="C30" s="640"/>
      <c r="D30" s="640"/>
      <c r="E30" s="640"/>
      <c r="F30" s="640"/>
      <c r="G30" s="640"/>
      <c r="H30" s="640"/>
      <c r="I30" s="640"/>
      <c r="J30" s="640"/>
      <c r="K30" s="640"/>
      <c r="L30" s="640"/>
      <c r="M30" s="640"/>
      <c r="N30" s="640"/>
      <c r="O30" s="640"/>
      <c r="P30" s="640"/>
      <c r="Q30" s="641"/>
      <c r="R30" s="642">
        <v>87663</v>
      </c>
      <c r="S30" s="643"/>
      <c r="T30" s="643"/>
      <c r="U30" s="643"/>
      <c r="V30" s="643"/>
      <c r="W30" s="643"/>
      <c r="X30" s="643"/>
      <c r="Y30" s="644"/>
      <c r="Z30" s="675">
        <v>0.4</v>
      </c>
      <c r="AA30" s="675"/>
      <c r="AB30" s="675"/>
      <c r="AC30" s="675"/>
      <c r="AD30" s="676" t="s">
        <v>130</v>
      </c>
      <c r="AE30" s="676"/>
      <c r="AF30" s="676"/>
      <c r="AG30" s="676"/>
      <c r="AH30" s="676"/>
      <c r="AI30" s="676"/>
      <c r="AJ30" s="676"/>
      <c r="AK30" s="676"/>
      <c r="AL30" s="645" t="s">
        <v>246</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308</v>
      </c>
      <c r="BH30" s="728"/>
      <c r="BI30" s="728"/>
      <c r="BJ30" s="728"/>
      <c r="BK30" s="728"/>
      <c r="BL30" s="728"/>
      <c r="BM30" s="728"/>
      <c r="BN30" s="728"/>
      <c r="BO30" s="728"/>
      <c r="BP30" s="728"/>
      <c r="BQ30" s="729"/>
      <c r="BR30" s="703" t="s">
        <v>309</v>
      </c>
      <c r="BS30" s="728"/>
      <c r="BT30" s="728"/>
      <c r="BU30" s="728"/>
      <c r="BV30" s="728"/>
      <c r="BW30" s="728"/>
      <c r="BX30" s="728"/>
      <c r="BY30" s="728"/>
      <c r="BZ30" s="728"/>
      <c r="CA30" s="728"/>
      <c r="CB30" s="729"/>
      <c r="CD30" s="733"/>
      <c r="CE30" s="734"/>
      <c r="CF30" s="689" t="s">
        <v>310</v>
      </c>
      <c r="CG30" s="686"/>
      <c r="CH30" s="686"/>
      <c r="CI30" s="686"/>
      <c r="CJ30" s="686"/>
      <c r="CK30" s="686"/>
      <c r="CL30" s="686"/>
      <c r="CM30" s="686"/>
      <c r="CN30" s="686"/>
      <c r="CO30" s="686"/>
      <c r="CP30" s="686"/>
      <c r="CQ30" s="687"/>
      <c r="CR30" s="642">
        <v>2358493</v>
      </c>
      <c r="CS30" s="643"/>
      <c r="CT30" s="643"/>
      <c r="CU30" s="643"/>
      <c r="CV30" s="643"/>
      <c r="CW30" s="643"/>
      <c r="CX30" s="643"/>
      <c r="CY30" s="644"/>
      <c r="CZ30" s="645">
        <v>10.6</v>
      </c>
      <c r="DA30" s="663"/>
      <c r="DB30" s="663"/>
      <c r="DC30" s="664"/>
      <c r="DD30" s="648">
        <v>2321482</v>
      </c>
      <c r="DE30" s="643"/>
      <c r="DF30" s="643"/>
      <c r="DG30" s="643"/>
      <c r="DH30" s="643"/>
      <c r="DI30" s="643"/>
      <c r="DJ30" s="643"/>
      <c r="DK30" s="644"/>
      <c r="DL30" s="648">
        <v>2321482</v>
      </c>
      <c r="DM30" s="643"/>
      <c r="DN30" s="643"/>
      <c r="DO30" s="643"/>
      <c r="DP30" s="643"/>
      <c r="DQ30" s="643"/>
      <c r="DR30" s="643"/>
      <c r="DS30" s="643"/>
      <c r="DT30" s="643"/>
      <c r="DU30" s="643"/>
      <c r="DV30" s="644"/>
      <c r="DW30" s="645">
        <v>20.8</v>
      </c>
      <c r="DX30" s="663"/>
      <c r="DY30" s="663"/>
      <c r="DZ30" s="663"/>
      <c r="EA30" s="663"/>
      <c r="EB30" s="663"/>
      <c r="EC30" s="681"/>
    </row>
    <row r="31" spans="2:133" ht="11.25" customHeight="1">
      <c r="B31" s="639" t="s">
        <v>311</v>
      </c>
      <c r="C31" s="640"/>
      <c r="D31" s="640"/>
      <c r="E31" s="640"/>
      <c r="F31" s="640"/>
      <c r="G31" s="640"/>
      <c r="H31" s="640"/>
      <c r="I31" s="640"/>
      <c r="J31" s="640"/>
      <c r="K31" s="640"/>
      <c r="L31" s="640"/>
      <c r="M31" s="640"/>
      <c r="N31" s="640"/>
      <c r="O31" s="640"/>
      <c r="P31" s="640"/>
      <c r="Q31" s="641"/>
      <c r="R31" s="642">
        <v>5433336</v>
      </c>
      <c r="S31" s="643"/>
      <c r="T31" s="643"/>
      <c r="U31" s="643"/>
      <c r="V31" s="643"/>
      <c r="W31" s="643"/>
      <c r="X31" s="643"/>
      <c r="Y31" s="644"/>
      <c r="Z31" s="675">
        <v>24.3</v>
      </c>
      <c r="AA31" s="675"/>
      <c r="AB31" s="675"/>
      <c r="AC31" s="675"/>
      <c r="AD31" s="676" t="s">
        <v>179</v>
      </c>
      <c r="AE31" s="676"/>
      <c r="AF31" s="676"/>
      <c r="AG31" s="676"/>
      <c r="AH31" s="676"/>
      <c r="AI31" s="676"/>
      <c r="AJ31" s="676"/>
      <c r="AK31" s="676"/>
      <c r="AL31" s="645" t="s">
        <v>179</v>
      </c>
      <c r="AM31" s="646"/>
      <c r="AN31" s="646"/>
      <c r="AO31" s="677"/>
      <c r="AP31" s="716" t="s">
        <v>312</v>
      </c>
      <c r="AQ31" s="717"/>
      <c r="AR31" s="717"/>
      <c r="AS31" s="717"/>
      <c r="AT31" s="722" t="s">
        <v>313</v>
      </c>
      <c r="AU31" s="231"/>
      <c r="AV31" s="231"/>
      <c r="AW31" s="231"/>
      <c r="AX31" s="708" t="s">
        <v>187</v>
      </c>
      <c r="AY31" s="709"/>
      <c r="AZ31" s="709"/>
      <c r="BA31" s="709"/>
      <c r="BB31" s="709"/>
      <c r="BC31" s="709"/>
      <c r="BD31" s="709"/>
      <c r="BE31" s="709"/>
      <c r="BF31" s="710"/>
      <c r="BG31" s="711">
        <v>97.9</v>
      </c>
      <c r="BH31" s="712"/>
      <c r="BI31" s="712"/>
      <c r="BJ31" s="712"/>
      <c r="BK31" s="712"/>
      <c r="BL31" s="712"/>
      <c r="BM31" s="713">
        <v>94.9</v>
      </c>
      <c r="BN31" s="712"/>
      <c r="BO31" s="712"/>
      <c r="BP31" s="712"/>
      <c r="BQ31" s="714"/>
      <c r="BR31" s="711">
        <v>99</v>
      </c>
      <c r="BS31" s="712"/>
      <c r="BT31" s="712"/>
      <c r="BU31" s="712"/>
      <c r="BV31" s="712"/>
      <c r="BW31" s="712"/>
      <c r="BX31" s="713">
        <v>95.8</v>
      </c>
      <c r="BY31" s="712"/>
      <c r="BZ31" s="712"/>
      <c r="CA31" s="712"/>
      <c r="CB31" s="714"/>
      <c r="CD31" s="733"/>
      <c r="CE31" s="734"/>
      <c r="CF31" s="689" t="s">
        <v>314</v>
      </c>
      <c r="CG31" s="686"/>
      <c r="CH31" s="686"/>
      <c r="CI31" s="686"/>
      <c r="CJ31" s="686"/>
      <c r="CK31" s="686"/>
      <c r="CL31" s="686"/>
      <c r="CM31" s="686"/>
      <c r="CN31" s="686"/>
      <c r="CO31" s="686"/>
      <c r="CP31" s="686"/>
      <c r="CQ31" s="687"/>
      <c r="CR31" s="642">
        <v>134480</v>
      </c>
      <c r="CS31" s="661"/>
      <c r="CT31" s="661"/>
      <c r="CU31" s="661"/>
      <c r="CV31" s="661"/>
      <c r="CW31" s="661"/>
      <c r="CX31" s="661"/>
      <c r="CY31" s="662"/>
      <c r="CZ31" s="645">
        <v>0.6</v>
      </c>
      <c r="DA31" s="663"/>
      <c r="DB31" s="663"/>
      <c r="DC31" s="664"/>
      <c r="DD31" s="648">
        <v>133579</v>
      </c>
      <c r="DE31" s="661"/>
      <c r="DF31" s="661"/>
      <c r="DG31" s="661"/>
      <c r="DH31" s="661"/>
      <c r="DI31" s="661"/>
      <c r="DJ31" s="661"/>
      <c r="DK31" s="662"/>
      <c r="DL31" s="648">
        <v>133579</v>
      </c>
      <c r="DM31" s="661"/>
      <c r="DN31" s="661"/>
      <c r="DO31" s="661"/>
      <c r="DP31" s="661"/>
      <c r="DQ31" s="661"/>
      <c r="DR31" s="661"/>
      <c r="DS31" s="661"/>
      <c r="DT31" s="661"/>
      <c r="DU31" s="661"/>
      <c r="DV31" s="662"/>
      <c r="DW31" s="645">
        <v>1.2</v>
      </c>
      <c r="DX31" s="663"/>
      <c r="DY31" s="663"/>
      <c r="DZ31" s="663"/>
      <c r="EA31" s="663"/>
      <c r="EB31" s="663"/>
      <c r="EC31" s="681"/>
    </row>
    <row r="32" spans="2:133" ht="11.25" customHeight="1">
      <c r="B32" s="725" t="s">
        <v>315</v>
      </c>
      <c r="C32" s="726"/>
      <c r="D32" s="726"/>
      <c r="E32" s="726"/>
      <c r="F32" s="726"/>
      <c r="G32" s="726"/>
      <c r="H32" s="726"/>
      <c r="I32" s="726"/>
      <c r="J32" s="726"/>
      <c r="K32" s="726"/>
      <c r="L32" s="726"/>
      <c r="M32" s="726"/>
      <c r="N32" s="726"/>
      <c r="O32" s="726"/>
      <c r="P32" s="726"/>
      <c r="Q32" s="727"/>
      <c r="R32" s="642" t="s">
        <v>179</v>
      </c>
      <c r="S32" s="643"/>
      <c r="T32" s="643"/>
      <c r="U32" s="643"/>
      <c r="V32" s="643"/>
      <c r="W32" s="643"/>
      <c r="X32" s="643"/>
      <c r="Y32" s="644"/>
      <c r="Z32" s="675" t="s">
        <v>130</v>
      </c>
      <c r="AA32" s="675"/>
      <c r="AB32" s="675"/>
      <c r="AC32" s="675"/>
      <c r="AD32" s="676" t="s">
        <v>179</v>
      </c>
      <c r="AE32" s="676"/>
      <c r="AF32" s="676"/>
      <c r="AG32" s="676"/>
      <c r="AH32" s="676"/>
      <c r="AI32" s="676"/>
      <c r="AJ32" s="676"/>
      <c r="AK32" s="676"/>
      <c r="AL32" s="645" t="s">
        <v>179</v>
      </c>
      <c r="AM32" s="646"/>
      <c r="AN32" s="646"/>
      <c r="AO32" s="677"/>
      <c r="AP32" s="718"/>
      <c r="AQ32" s="719"/>
      <c r="AR32" s="719"/>
      <c r="AS32" s="719"/>
      <c r="AT32" s="723"/>
      <c r="AU32" s="230" t="s">
        <v>316</v>
      </c>
      <c r="AV32" s="230"/>
      <c r="AW32" s="230"/>
      <c r="AX32" s="639" t="s">
        <v>317</v>
      </c>
      <c r="AY32" s="640"/>
      <c r="AZ32" s="640"/>
      <c r="BA32" s="640"/>
      <c r="BB32" s="640"/>
      <c r="BC32" s="640"/>
      <c r="BD32" s="640"/>
      <c r="BE32" s="640"/>
      <c r="BF32" s="641"/>
      <c r="BG32" s="715">
        <v>99.1</v>
      </c>
      <c r="BH32" s="661"/>
      <c r="BI32" s="661"/>
      <c r="BJ32" s="661"/>
      <c r="BK32" s="661"/>
      <c r="BL32" s="661"/>
      <c r="BM32" s="646">
        <v>97.1</v>
      </c>
      <c r="BN32" s="707"/>
      <c r="BO32" s="707"/>
      <c r="BP32" s="707"/>
      <c r="BQ32" s="685"/>
      <c r="BR32" s="715">
        <v>99.1</v>
      </c>
      <c r="BS32" s="661"/>
      <c r="BT32" s="661"/>
      <c r="BU32" s="661"/>
      <c r="BV32" s="661"/>
      <c r="BW32" s="661"/>
      <c r="BX32" s="646">
        <v>97.1</v>
      </c>
      <c r="BY32" s="707"/>
      <c r="BZ32" s="707"/>
      <c r="CA32" s="707"/>
      <c r="CB32" s="685"/>
      <c r="CD32" s="735"/>
      <c r="CE32" s="736"/>
      <c r="CF32" s="689" t="s">
        <v>318</v>
      </c>
      <c r="CG32" s="686"/>
      <c r="CH32" s="686"/>
      <c r="CI32" s="686"/>
      <c r="CJ32" s="686"/>
      <c r="CK32" s="686"/>
      <c r="CL32" s="686"/>
      <c r="CM32" s="686"/>
      <c r="CN32" s="686"/>
      <c r="CO32" s="686"/>
      <c r="CP32" s="686"/>
      <c r="CQ32" s="687"/>
      <c r="CR32" s="642">
        <v>68</v>
      </c>
      <c r="CS32" s="643"/>
      <c r="CT32" s="643"/>
      <c r="CU32" s="643"/>
      <c r="CV32" s="643"/>
      <c r="CW32" s="643"/>
      <c r="CX32" s="643"/>
      <c r="CY32" s="644"/>
      <c r="CZ32" s="645">
        <v>0</v>
      </c>
      <c r="DA32" s="663"/>
      <c r="DB32" s="663"/>
      <c r="DC32" s="664"/>
      <c r="DD32" s="648">
        <v>68</v>
      </c>
      <c r="DE32" s="643"/>
      <c r="DF32" s="643"/>
      <c r="DG32" s="643"/>
      <c r="DH32" s="643"/>
      <c r="DI32" s="643"/>
      <c r="DJ32" s="643"/>
      <c r="DK32" s="644"/>
      <c r="DL32" s="648">
        <v>68</v>
      </c>
      <c r="DM32" s="643"/>
      <c r="DN32" s="643"/>
      <c r="DO32" s="643"/>
      <c r="DP32" s="643"/>
      <c r="DQ32" s="643"/>
      <c r="DR32" s="643"/>
      <c r="DS32" s="643"/>
      <c r="DT32" s="643"/>
      <c r="DU32" s="643"/>
      <c r="DV32" s="644"/>
      <c r="DW32" s="645">
        <v>0</v>
      </c>
      <c r="DX32" s="663"/>
      <c r="DY32" s="663"/>
      <c r="DZ32" s="663"/>
      <c r="EA32" s="663"/>
      <c r="EB32" s="663"/>
      <c r="EC32" s="681"/>
    </row>
    <row r="33" spans="2:133" ht="11.25" customHeight="1">
      <c r="B33" s="639" t="s">
        <v>319</v>
      </c>
      <c r="C33" s="640"/>
      <c r="D33" s="640"/>
      <c r="E33" s="640"/>
      <c r="F33" s="640"/>
      <c r="G33" s="640"/>
      <c r="H33" s="640"/>
      <c r="I33" s="640"/>
      <c r="J33" s="640"/>
      <c r="K33" s="640"/>
      <c r="L33" s="640"/>
      <c r="M33" s="640"/>
      <c r="N33" s="640"/>
      <c r="O33" s="640"/>
      <c r="P33" s="640"/>
      <c r="Q33" s="641"/>
      <c r="R33" s="642">
        <v>1408056</v>
      </c>
      <c r="S33" s="643"/>
      <c r="T33" s="643"/>
      <c r="U33" s="643"/>
      <c r="V33" s="643"/>
      <c r="W33" s="643"/>
      <c r="X33" s="643"/>
      <c r="Y33" s="644"/>
      <c r="Z33" s="675">
        <v>6.3</v>
      </c>
      <c r="AA33" s="675"/>
      <c r="AB33" s="675"/>
      <c r="AC33" s="675"/>
      <c r="AD33" s="676" t="s">
        <v>179</v>
      </c>
      <c r="AE33" s="676"/>
      <c r="AF33" s="676"/>
      <c r="AG33" s="676"/>
      <c r="AH33" s="676"/>
      <c r="AI33" s="676"/>
      <c r="AJ33" s="676"/>
      <c r="AK33" s="676"/>
      <c r="AL33" s="645" t="s">
        <v>179</v>
      </c>
      <c r="AM33" s="646"/>
      <c r="AN33" s="646"/>
      <c r="AO33" s="677"/>
      <c r="AP33" s="720"/>
      <c r="AQ33" s="721"/>
      <c r="AR33" s="721"/>
      <c r="AS33" s="721"/>
      <c r="AT33" s="724"/>
      <c r="AU33" s="232"/>
      <c r="AV33" s="232"/>
      <c r="AW33" s="232"/>
      <c r="AX33" s="623" t="s">
        <v>320</v>
      </c>
      <c r="AY33" s="624"/>
      <c r="AZ33" s="624"/>
      <c r="BA33" s="624"/>
      <c r="BB33" s="624"/>
      <c r="BC33" s="624"/>
      <c r="BD33" s="624"/>
      <c r="BE33" s="624"/>
      <c r="BF33" s="625"/>
      <c r="BG33" s="706">
        <v>96.4</v>
      </c>
      <c r="BH33" s="627"/>
      <c r="BI33" s="627"/>
      <c r="BJ33" s="627"/>
      <c r="BK33" s="627"/>
      <c r="BL33" s="627"/>
      <c r="BM33" s="669">
        <v>92.3</v>
      </c>
      <c r="BN33" s="627"/>
      <c r="BO33" s="627"/>
      <c r="BP33" s="627"/>
      <c r="BQ33" s="671"/>
      <c r="BR33" s="706">
        <v>98.9</v>
      </c>
      <c r="BS33" s="627"/>
      <c r="BT33" s="627"/>
      <c r="BU33" s="627"/>
      <c r="BV33" s="627"/>
      <c r="BW33" s="627"/>
      <c r="BX33" s="669">
        <v>94.2</v>
      </c>
      <c r="BY33" s="627"/>
      <c r="BZ33" s="627"/>
      <c r="CA33" s="627"/>
      <c r="CB33" s="671"/>
      <c r="CD33" s="689" t="s">
        <v>321</v>
      </c>
      <c r="CE33" s="686"/>
      <c r="CF33" s="686"/>
      <c r="CG33" s="686"/>
      <c r="CH33" s="686"/>
      <c r="CI33" s="686"/>
      <c r="CJ33" s="686"/>
      <c r="CK33" s="686"/>
      <c r="CL33" s="686"/>
      <c r="CM33" s="686"/>
      <c r="CN33" s="686"/>
      <c r="CO33" s="686"/>
      <c r="CP33" s="686"/>
      <c r="CQ33" s="687"/>
      <c r="CR33" s="642">
        <v>11065012</v>
      </c>
      <c r="CS33" s="661"/>
      <c r="CT33" s="661"/>
      <c r="CU33" s="661"/>
      <c r="CV33" s="661"/>
      <c r="CW33" s="661"/>
      <c r="CX33" s="661"/>
      <c r="CY33" s="662"/>
      <c r="CZ33" s="645">
        <v>49.9</v>
      </c>
      <c r="DA33" s="663"/>
      <c r="DB33" s="663"/>
      <c r="DC33" s="664"/>
      <c r="DD33" s="648">
        <v>6409578</v>
      </c>
      <c r="DE33" s="661"/>
      <c r="DF33" s="661"/>
      <c r="DG33" s="661"/>
      <c r="DH33" s="661"/>
      <c r="DI33" s="661"/>
      <c r="DJ33" s="661"/>
      <c r="DK33" s="662"/>
      <c r="DL33" s="648">
        <v>4598934</v>
      </c>
      <c r="DM33" s="661"/>
      <c r="DN33" s="661"/>
      <c r="DO33" s="661"/>
      <c r="DP33" s="661"/>
      <c r="DQ33" s="661"/>
      <c r="DR33" s="661"/>
      <c r="DS33" s="661"/>
      <c r="DT33" s="661"/>
      <c r="DU33" s="661"/>
      <c r="DV33" s="662"/>
      <c r="DW33" s="645">
        <v>41.2</v>
      </c>
      <c r="DX33" s="663"/>
      <c r="DY33" s="663"/>
      <c r="DZ33" s="663"/>
      <c r="EA33" s="663"/>
      <c r="EB33" s="663"/>
      <c r="EC33" s="681"/>
    </row>
    <row r="34" spans="2:133" ht="11.25" customHeight="1">
      <c r="B34" s="639" t="s">
        <v>322</v>
      </c>
      <c r="C34" s="640"/>
      <c r="D34" s="640"/>
      <c r="E34" s="640"/>
      <c r="F34" s="640"/>
      <c r="G34" s="640"/>
      <c r="H34" s="640"/>
      <c r="I34" s="640"/>
      <c r="J34" s="640"/>
      <c r="K34" s="640"/>
      <c r="L34" s="640"/>
      <c r="M34" s="640"/>
      <c r="N34" s="640"/>
      <c r="O34" s="640"/>
      <c r="P34" s="640"/>
      <c r="Q34" s="641"/>
      <c r="R34" s="642">
        <v>32130</v>
      </c>
      <c r="S34" s="643"/>
      <c r="T34" s="643"/>
      <c r="U34" s="643"/>
      <c r="V34" s="643"/>
      <c r="W34" s="643"/>
      <c r="X34" s="643"/>
      <c r="Y34" s="644"/>
      <c r="Z34" s="675">
        <v>0.1</v>
      </c>
      <c r="AA34" s="675"/>
      <c r="AB34" s="675"/>
      <c r="AC34" s="675"/>
      <c r="AD34" s="676">
        <v>7269</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323</v>
      </c>
      <c r="CE34" s="686"/>
      <c r="CF34" s="686"/>
      <c r="CG34" s="686"/>
      <c r="CH34" s="686"/>
      <c r="CI34" s="686"/>
      <c r="CJ34" s="686"/>
      <c r="CK34" s="686"/>
      <c r="CL34" s="686"/>
      <c r="CM34" s="686"/>
      <c r="CN34" s="686"/>
      <c r="CO34" s="686"/>
      <c r="CP34" s="686"/>
      <c r="CQ34" s="687"/>
      <c r="CR34" s="642">
        <v>2660740</v>
      </c>
      <c r="CS34" s="643"/>
      <c r="CT34" s="643"/>
      <c r="CU34" s="643"/>
      <c r="CV34" s="643"/>
      <c r="CW34" s="643"/>
      <c r="CX34" s="643"/>
      <c r="CY34" s="644"/>
      <c r="CZ34" s="645">
        <v>12</v>
      </c>
      <c r="DA34" s="663"/>
      <c r="DB34" s="663"/>
      <c r="DC34" s="664"/>
      <c r="DD34" s="648">
        <v>1861267</v>
      </c>
      <c r="DE34" s="643"/>
      <c r="DF34" s="643"/>
      <c r="DG34" s="643"/>
      <c r="DH34" s="643"/>
      <c r="DI34" s="643"/>
      <c r="DJ34" s="643"/>
      <c r="DK34" s="644"/>
      <c r="DL34" s="648">
        <v>1143095</v>
      </c>
      <c r="DM34" s="643"/>
      <c r="DN34" s="643"/>
      <c r="DO34" s="643"/>
      <c r="DP34" s="643"/>
      <c r="DQ34" s="643"/>
      <c r="DR34" s="643"/>
      <c r="DS34" s="643"/>
      <c r="DT34" s="643"/>
      <c r="DU34" s="643"/>
      <c r="DV34" s="644"/>
      <c r="DW34" s="645">
        <v>10.199999999999999</v>
      </c>
      <c r="DX34" s="663"/>
      <c r="DY34" s="663"/>
      <c r="DZ34" s="663"/>
      <c r="EA34" s="663"/>
      <c r="EB34" s="663"/>
      <c r="EC34" s="681"/>
    </row>
    <row r="35" spans="2:133" ht="11.25" customHeight="1">
      <c r="B35" s="639" t="s">
        <v>324</v>
      </c>
      <c r="C35" s="640"/>
      <c r="D35" s="640"/>
      <c r="E35" s="640"/>
      <c r="F35" s="640"/>
      <c r="G35" s="640"/>
      <c r="H35" s="640"/>
      <c r="I35" s="640"/>
      <c r="J35" s="640"/>
      <c r="K35" s="640"/>
      <c r="L35" s="640"/>
      <c r="M35" s="640"/>
      <c r="N35" s="640"/>
      <c r="O35" s="640"/>
      <c r="P35" s="640"/>
      <c r="Q35" s="641"/>
      <c r="R35" s="642">
        <v>168778</v>
      </c>
      <c r="S35" s="643"/>
      <c r="T35" s="643"/>
      <c r="U35" s="643"/>
      <c r="V35" s="643"/>
      <c r="W35" s="643"/>
      <c r="X35" s="643"/>
      <c r="Y35" s="644"/>
      <c r="Z35" s="675">
        <v>0.8</v>
      </c>
      <c r="AA35" s="675"/>
      <c r="AB35" s="675"/>
      <c r="AC35" s="675"/>
      <c r="AD35" s="676" t="s">
        <v>179</v>
      </c>
      <c r="AE35" s="676"/>
      <c r="AF35" s="676"/>
      <c r="AG35" s="676"/>
      <c r="AH35" s="676"/>
      <c r="AI35" s="676"/>
      <c r="AJ35" s="676"/>
      <c r="AK35" s="676"/>
      <c r="AL35" s="645" t="s">
        <v>130</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327</v>
      </c>
      <c r="CE35" s="686"/>
      <c r="CF35" s="686"/>
      <c r="CG35" s="686"/>
      <c r="CH35" s="686"/>
      <c r="CI35" s="686"/>
      <c r="CJ35" s="686"/>
      <c r="CK35" s="686"/>
      <c r="CL35" s="686"/>
      <c r="CM35" s="686"/>
      <c r="CN35" s="686"/>
      <c r="CO35" s="686"/>
      <c r="CP35" s="686"/>
      <c r="CQ35" s="687"/>
      <c r="CR35" s="642">
        <v>131210</v>
      </c>
      <c r="CS35" s="661"/>
      <c r="CT35" s="661"/>
      <c r="CU35" s="661"/>
      <c r="CV35" s="661"/>
      <c r="CW35" s="661"/>
      <c r="CX35" s="661"/>
      <c r="CY35" s="662"/>
      <c r="CZ35" s="645">
        <v>0.6</v>
      </c>
      <c r="DA35" s="663"/>
      <c r="DB35" s="663"/>
      <c r="DC35" s="664"/>
      <c r="DD35" s="648">
        <v>110715</v>
      </c>
      <c r="DE35" s="661"/>
      <c r="DF35" s="661"/>
      <c r="DG35" s="661"/>
      <c r="DH35" s="661"/>
      <c r="DI35" s="661"/>
      <c r="DJ35" s="661"/>
      <c r="DK35" s="662"/>
      <c r="DL35" s="648">
        <v>110710</v>
      </c>
      <c r="DM35" s="661"/>
      <c r="DN35" s="661"/>
      <c r="DO35" s="661"/>
      <c r="DP35" s="661"/>
      <c r="DQ35" s="661"/>
      <c r="DR35" s="661"/>
      <c r="DS35" s="661"/>
      <c r="DT35" s="661"/>
      <c r="DU35" s="661"/>
      <c r="DV35" s="662"/>
      <c r="DW35" s="645">
        <v>1</v>
      </c>
      <c r="DX35" s="663"/>
      <c r="DY35" s="663"/>
      <c r="DZ35" s="663"/>
      <c r="EA35" s="663"/>
      <c r="EB35" s="663"/>
      <c r="EC35" s="681"/>
    </row>
    <row r="36" spans="2:133" ht="11.25" customHeight="1">
      <c r="B36" s="639" t="s">
        <v>328</v>
      </c>
      <c r="C36" s="640"/>
      <c r="D36" s="640"/>
      <c r="E36" s="640"/>
      <c r="F36" s="640"/>
      <c r="G36" s="640"/>
      <c r="H36" s="640"/>
      <c r="I36" s="640"/>
      <c r="J36" s="640"/>
      <c r="K36" s="640"/>
      <c r="L36" s="640"/>
      <c r="M36" s="640"/>
      <c r="N36" s="640"/>
      <c r="O36" s="640"/>
      <c r="P36" s="640"/>
      <c r="Q36" s="641"/>
      <c r="R36" s="642">
        <v>532456</v>
      </c>
      <c r="S36" s="643"/>
      <c r="T36" s="643"/>
      <c r="U36" s="643"/>
      <c r="V36" s="643"/>
      <c r="W36" s="643"/>
      <c r="X36" s="643"/>
      <c r="Y36" s="644"/>
      <c r="Z36" s="675">
        <v>2.4</v>
      </c>
      <c r="AA36" s="675"/>
      <c r="AB36" s="675"/>
      <c r="AC36" s="675"/>
      <c r="AD36" s="676" t="s">
        <v>179</v>
      </c>
      <c r="AE36" s="676"/>
      <c r="AF36" s="676"/>
      <c r="AG36" s="676"/>
      <c r="AH36" s="676"/>
      <c r="AI36" s="676"/>
      <c r="AJ36" s="676"/>
      <c r="AK36" s="676"/>
      <c r="AL36" s="645" t="s">
        <v>179</v>
      </c>
      <c r="AM36" s="646"/>
      <c r="AN36" s="646"/>
      <c r="AO36" s="677"/>
      <c r="AP36" s="235"/>
      <c r="AQ36" s="694" t="s">
        <v>329</v>
      </c>
      <c r="AR36" s="695"/>
      <c r="AS36" s="695"/>
      <c r="AT36" s="695"/>
      <c r="AU36" s="695"/>
      <c r="AV36" s="695"/>
      <c r="AW36" s="695"/>
      <c r="AX36" s="695"/>
      <c r="AY36" s="696"/>
      <c r="AZ36" s="697">
        <v>2798820</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23038</v>
      </c>
      <c r="BW36" s="698"/>
      <c r="BX36" s="698"/>
      <c r="BY36" s="698"/>
      <c r="BZ36" s="698"/>
      <c r="CA36" s="698"/>
      <c r="CB36" s="699"/>
      <c r="CD36" s="689" t="s">
        <v>331</v>
      </c>
      <c r="CE36" s="686"/>
      <c r="CF36" s="686"/>
      <c r="CG36" s="686"/>
      <c r="CH36" s="686"/>
      <c r="CI36" s="686"/>
      <c r="CJ36" s="686"/>
      <c r="CK36" s="686"/>
      <c r="CL36" s="686"/>
      <c r="CM36" s="686"/>
      <c r="CN36" s="686"/>
      <c r="CO36" s="686"/>
      <c r="CP36" s="686"/>
      <c r="CQ36" s="687"/>
      <c r="CR36" s="642">
        <v>6177950</v>
      </c>
      <c r="CS36" s="643"/>
      <c r="CT36" s="643"/>
      <c r="CU36" s="643"/>
      <c r="CV36" s="643"/>
      <c r="CW36" s="643"/>
      <c r="CX36" s="643"/>
      <c r="CY36" s="644"/>
      <c r="CZ36" s="645">
        <v>27.9</v>
      </c>
      <c r="DA36" s="663"/>
      <c r="DB36" s="663"/>
      <c r="DC36" s="664"/>
      <c r="DD36" s="648">
        <v>2930714</v>
      </c>
      <c r="DE36" s="643"/>
      <c r="DF36" s="643"/>
      <c r="DG36" s="643"/>
      <c r="DH36" s="643"/>
      <c r="DI36" s="643"/>
      <c r="DJ36" s="643"/>
      <c r="DK36" s="644"/>
      <c r="DL36" s="648">
        <v>2151408</v>
      </c>
      <c r="DM36" s="643"/>
      <c r="DN36" s="643"/>
      <c r="DO36" s="643"/>
      <c r="DP36" s="643"/>
      <c r="DQ36" s="643"/>
      <c r="DR36" s="643"/>
      <c r="DS36" s="643"/>
      <c r="DT36" s="643"/>
      <c r="DU36" s="643"/>
      <c r="DV36" s="644"/>
      <c r="DW36" s="645">
        <v>19.3</v>
      </c>
      <c r="DX36" s="663"/>
      <c r="DY36" s="663"/>
      <c r="DZ36" s="663"/>
      <c r="EA36" s="663"/>
      <c r="EB36" s="663"/>
      <c r="EC36" s="681"/>
    </row>
    <row r="37" spans="2:133" ht="11.25" customHeight="1">
      <c r="B37" s="639" t="s">
        <v>332</v>
      </c>
      <c r="C37" s="640"/>
      <c r="D37" s="640"/>
      <c r="E37" s="640"/>
      <c r="F37" s="640"/>
      <c r="G37" s="640"/>
      <c r="H37" s="640"/>
      <c r="I37" s="640"/>
      <c r="J37" s="640"/>
      <c r="K37" s="640"/>
      <c r="L37" s="640"/>
      <c r="M37" s="640"/>
      <c r="N37" s="640"/>
      <c r="O37" s="640"/>
      <c r="P37" s="640"/>
      <c r="Q37" s="641"/>
      <c r="R37" s="642">
        <v>205408</v>
      </c>
      <c r="S37" s="643"/>
      <c r="T37" s="643"/>
      <c r="U37" s="643"/>
      <c r="V37" s="643"/>
      <c r="W37" s="643"/>
      <c r="X37" s="643"/>
      <c r="Y37" s="644"/>
      <c r="Z37" s="675">
        <v>0.9</v>
      </c>
      <c r="AA37" s="675"/>
      <c r="AB37" s="675"/>
      <c r="AC37" s="675"/>
      <c r="AD37" s="676" t="s">
        <v>130</v>
      </c>
      <c r="AE37" s="676"/>
      <c r="AF37" s="676"/>
      <c r="AG37" s="676"/>
      <c r="AH37" s="676"/>
      <c r="AI37" s="676"/>
      <c r="AJ37" s="676"/>
      <c r="AK37" s="676"/>
      <c r="AL37" s="645" t="s">
        <v>179</v>
      </c>
      <c r="AM37" s="646"/>
      <c r="AN37" s="646"/>
      <c r="AO37" s="677"/>
      <c r="AQ37" s="682" t="s">
        <v>333</v>
      </c>
      <c r="AR37" s="683"/>
      <c r="AS37" s="683"/>
      <c r="AT37" s="683"/>
      <c r="AU37" s="683"/>
      <c r="AV37" s="683"/>
      <c r="AW37" s="683"/>
      <c r="AX37" s="683"/>
      <c r="AY37" s="684"/>
      <c r="AZ37" s="642">
        <v>462461</v>
      </c>
      <c r="BA37" s="643"/>
      <c r="BB37" s="643"/>
      <c r="BC37" s="643"/>
      <c r="BD37" s="661"/>
      <c r="BE37" s="661"/>
      <c r="BF37" s="685"/>
      <c r="BG37" s="689" t="s">
        <v>334</v>
      </c>
      <c r="BH37" s="686"/>
      <c r="BI37" s="686"/>
      <c r="BJ37" s="686"/>
      <c r="BK37" s="686"/>
      <c r="BL37" s="686"/>
      <c r="BM37" s="686"/>
      <c r="BN37" s="686"/>
      <c r="BO37" s="686"/>
      <c r="BP37" s="686"/>
      <c r="BQ37" s="686"/>
      <c r="BR37" s="686"/>
      <c r="BS37" s="686"/>
      <c r="BT37" s="686"/>
      <c r="BU37" s="687"/>
      <c r="BV37" s="642">
        <v>23038</v>
      </c>
      <c r="BW37" s="643"/>
      <c r="BX37" s="643"/>
      <c r="BY37" s="643"/>
      <c r="BZ37" s="643"/>
      <c r="CA37" s="643"/>
      <c r="CB37" s="688"/>
      <c r="CD37" s="689" t="s">
        <v>335</v>
      </c>
      <c r="CE37" s="686"/>
      <c r="CF37" s="686"/>
      <c r="CG37" s="686"/>
      <c r="CH37" s="686"/>
      <c r="CI37" s="686"/>
      <c r="CJ37" s="686"/>
      <c r="CK37" s="686"/>
      <c r="CL37" s="686"/>
      <c r="CM37" s="686"/>
      <c r="CN37" s="686"/>
      <c r="CO37" s="686"/>
      <c r="CP37" s="686"/>
      <c r="CQ37" s="687"/>
      <c r="CR37" s="642">
        <v>1138384</v>
      </c>
      <c r="CS37" s="661"/>
      <c r="CT37" s="661"/>
      <c r="CU37" s="661"/>
      <c r="CV37" s="661"/>
      <c r="CW37" s="661"/>
      <c r="CX37" s="661"/>
      <c r="CY37" s="662"/>
      <c r="CZ37" s="645">
        <v>5.0999999999999996</v>
      </c>
      <c r="DA37" s="663"/>
      <c r="DB37" s="663"/>
      <c r="DC37" s="664"/>
      <c r="DD37" s="648">
        <v>1087484</v>
      </c>
      <c r="DE37" s="661"/>
      <c r="DF37" s="661"/>
      <c r="DG37" s="661"/>
      <c r="DH37" s="661"/>
      <c r="DI37" s="661"/>
      <c r="DJ37" s="661"/>
      <c r="DK37" s="662"/>
      <c r="DL37" s="648">
        <v>1071842</v>
      </c>
      <c r="DM37" s="661"/>
      <c r="DN37" s="661"/>
      <c r="DO37" s="661"/>
      <c r="DP37" s="661"/>
      <c r="DQ37" s="661"/>
      <c r="DR37" s="661"/>
      <c r="DS37" s="661"/>
      <c r="DT37" s="661"/>
      <c r="DU37" s="661"/>
      <c r="DV37" s="662"/>
      <c r="DW37" s="645">
        <v>9.6</v>
      </c>
      <c r="DX37" s="663"/>
      <c r="DY37" s="663"/>
      <c r="DZ37" s="663"/>
      <c r="EA37" s="663"/>
      <c r="EB37" s="663"/>
      <c r="EC37" s="681"/>
    </row>
    <row r="38" spans="2:133" ht="11.25" customHeight="1">
      <c r="B38" s="639" t="s">
        <v>336</v>
      </c>
      <c r="C38" s="640"/>
      <c r="D38" s="640"/>
      <c r="E38" s="640"/>
      <c r="F38" s="640"/>
      <c r="G38" s="640"/>
      <c r="H38" s="640"/>
      <c r="I38" s="640"/>
      <c r="J38" s="640"/>
      <c r="K38" s="640"/>
      <c r="L38" s="640"/>
      <c r="M38" s="640"/>
      <c r="N38" s="640"/>
      <c r="O38" s="640"/>
      <c r="P38" s="640"/>
      <c r="Q38" s="641"/>
      <c r="R38" s="642">
        <v>185654</v>
      </c>
      <c r="S38" s="643"/>
      <c r="T38" s="643"/>
      <c r="U38" s="643"/>
      <c r="V38" s="643"/>
      <c r="W38" s="643"/>
      <c r="X38" s="643"/>
      <c r="Y38" s="644"/>
      <c r="Z38" s="675">
        <v>0.8</v>
      </c>
      <c r="AA38" s="675"/>
      <c r="AB38" s="675"/>
      <c r="AC38" s="675"/>
      <c r="AD38" s="676">
        <v>32933</v>
      </c>
      <c r="AE38" s="676"/>
      <c r="AF38" s="676"/>
      <c r="AG38" s="676"/>
      <c r="AH38" s="676"/>
      <c r="AI38" s="676"/>
      <c r="AJ38" s="676"/>
      <c r="AK38" s="676"/>
      <c r="AL38" s="645">
        <v>0.3</v>
      </c>
      <c r="AM38" s="646"/>
      <c r="AN38" s="646"/>
      <c r="AO38" s="677"/>
      <c r="AQ38" s="682" t="s">
        <v>337</v>
      </c>
      <c r="AR38" s="683"/>
      <c r="AS38" s="683"/>
      <c r="AT38" s="683"/>
      <c r="AU38" s="683"/>
      <c r="AV38" s="683"/>
      <c r="AW38" s="683"/>
      <c r="AX38" s="683"/>
      <c r="AY38" s="684"/>
      <c r="AZ38" s="642">
        <v>377000</v>
      </c>
      <c r="BA38" s="643"/>
      <c r="BB38" s="643"/>
      <c r="BC38" s="643"/>
      <c r="BD38" s="661"/>
      <c r="BE38" s="661"/>
      <c r="BF38" s="685"/>
      <c r="BG38" s="689" t="s">
        <v>338</v>
      </c>
      <c r="BH38" s="686"/>
      <c r="BI38" s="686"/>
      <c r="BJ38" s="686"/>
      <c r="BK38" s="686"/>
      <c r="BL38" s="686"/>
      <c r="BM38" s="686"/>
      <c r="BN38" s="686"/>
      <c r="BO38" s="686"/>
      <c r="BP38" s="686"/>
      <c r="BQ38" s="686"/>
      <c r="BR38" s="686"/>
      <c r="BS38" s="686"/>
      <c r="BT38" s="686"/>
      <c r="BU38" s="687"/>
      <c r="BV38" s="642">
        <v>4915</v>
      </c>
      <c r="BW38" s="643"/>
      <c r="BX38" s="643"/>
      <c r="BY38" s="643"/>
      <c r="BZ38" s="643"/>
      <c r="CA38" s="643"/>
      <c r="CB38" s="688"/>
      <c r="CD38" s="689" t="s">
        <v>339</v>
      </c>
      <c r="CE38" s="686"/>
      <c r="CF38" s="686"/>
      <c r="CG38" s="686"/>
      <c r="CH38" s="686"/>
      <c r="CI38" s="686"/>
      <c r="CJ38" s="686"/>
      <c r="CK38" s="686"/>
      <c r="CL38" s="686"/>
      <c r="CM38" s="686"/>
      <c r="CN38" s="686"/>
      <c r="CO38" s="686"/>
      <c r="CP38" s="686"/>
      <c r="CQ38" s="687"/>
      <c r="CR38" s="642">
        <v>1525594</v>
      </c>
      <c r="CS38" s="643"/>
      <c r="CT38" s="643"/>
      <c r="CU38" s="643"/>
      <c r="CV38" s="643"/>
      <c r="CW38" s="643"/>
      <c r="CX38" s="643"/>
      <c r="CY38" s="644"/>
      <c r="CZ38" s="645">
        <v>6.9</v>
      </c>
      <c r="DA38" s="663"/>
      <c r="DB38" s="663"/>
      <c r="DC38" s="664"/>
      <c r="DD38" s="648">
        <v>1216398</v>
      </c>
      <c r="DE38" s="643"/>
      <c r="DF38" s="643"/>
      <c r="DG38" s="643"/>
      <c r="DH38" s="643"/>
      <c r="DI38" s="643"/>
      <c r="DJ38" s="643"/>
      <c r="DK38" s="644"/>
      <c r="DL38" s="648">
        <v>1193721</v>
      </c>
      <c r="DM38" s="643"/>
      <c r="DN38" s="643"/>
      <c r="DO38" s="643"/>
      <c r="DP38" s="643"/>
      <c r="DQ38" s="643"/>
      <c r="DR38" s="643"/>
      <c r="DS38" s="643"/>
      <c r="DT38" s="643"/>
      <c r="DU38" s="643"/>
      <c r="DV38" s="644"/>
      <c r="DW38" s="645">
        <v>10.7</v>
      </c>
      <c r="DX38" s="663"/>
      <c r="DY38" s="663"/>
      <c r="DZ38" s="663"/>
      <c r="EA38" s="663"/>
      <c r="EB38" s="663"/>
      <c r="EC38" s="681"/>
    </row>
    <row r="39" spans="2:133" ht="11.25" customHeight="1">
      <c r="B39" s="639" t="s">
        <v>340</v>
      </c>
      <c r="C39" s="640"/>
      <c r="D39" s="640"/>
      <c r="E39" s="640"/>
      <c r="F39" s="640"/>
      <c r="G39" s="640"/>
      <c r="H39" s="640"/>
      <c r="I39" s="640"/>
      <c r="J39" s="640"/>
      <c r="K39" s="640"/>
      <c r="L39" s="640"/>
      <c r="M39" s="640"/>
      <c r="N39" s="640"/>
      <c r="O39" s="640"/>
      <c r="P39" s="640"/>
      <c r="Q39" s="641"/>
      <c r="R39" s="642">
        <v>2158500</v>
      </c>
      <c r="S39" s="643"/>
      <c r="T39" s="643"/>
      <c r="U39" s="643"/>
      <c r="V39" s="643"/>
      <c r="W39" s="643"/>
      <c r="X39" s="643"/>
      <c r="Y39" s="644"/>
      <c r="Z39" s="675">
        <v>9.6999999999999993</v>
      </c>
      <c r="AA39" s="675"/>
      <c r="AB39" s="675"/>
      <c r="AC39" s="675"/>
      <c r="AD39" s="676" t="s">
        <v>246</v>
      </c>
      <c r="AE39" s="676"/>
      <c r="AF39" s="676"/>
      <c r="AG39" s="676"/>
      <c r="AH39" s="676"/>
      <c r="AI39" s="676"/>
      <c r="AJ39" s="676"/>
      <c r="AK39" s="676"/>
      <c r="AL39" s="645" t="s">
        <v>246</v>
      </c>
      <c r="AM39" s="646"/>
      <c r="AN39" s="646"/>
      <c r="AO39" s="677"/>
      <c r="AQ39" s="682" t="s">
        <v>341</v>
      </c>
      <c r="AR39" s="683"/>
      <c r="AS39" s="683"/>
      <c r="AT39" s="683"/>
      <c r="AU39" s="683"/>
      <c r="AV39" s="683"/>
      <c r="AW39" s="683"/>
      <c r="AX39" s="683"/>
      <c r="AY39" s="684"/>
      <c r="AZ39" s="642">
        <v>274070</v>
      </c>
      <c r="BA39" s="643"/>
      <c r="BB39" s="643"/>
      <c r="BC39" s="643"/>
      <c r="BD39" s="661"/>
      <c r="BE39" s="661"/>
      <c r="BF39" s="685"/>
      <c r="BG39" s="689" t="s">
        <v>342</v>
      </c>
      <c r="BH39" s="686"/>
      <c r="BI39" s="686"/>
      <c r="BJ39" s="686"/>
      <c r="BK39" s="686"/>
      <c r="BL39" s="686"/>
      <c r="BM39" s="686"/>
      <c r="BN39" s="686"/>
      <c r="BO39" s="686"/>
      <c r="BP39" s="686"/>
      <c r="BQ39" s="686"/>
      <c r="BR39" s="686"/>
      <c r="BS39" s="686"/>
      <c r="BT39" s="686"/>
      <c r="BU39" s="687"/>
      <c r="BV39" s="642">
        <v>8136</v>
      </c>
      <c r="BW39" s="643"/>
      <c r="BX39" s="643"/>
      <c r="BY39" s="643"/>
      <c r="BZ39" s="643"/>
      <c r="CA39" s="643"/>
      <c r="CB39" s="688"/>
      <c r="CD39" s="689" t="s">
        <v>343</v>
      </c>
      <c r="CE39" s="686"/>
      <c r="CF39" s="686"/>
      <c r="CG39" s="686"/>
      <c r="CH39" s="686"/>
      <c r="CI39" s="686"/>
      <c r="CJ39" s="686"/>
      <c r="CK39" s="686"/>
      <c r="CL39" s="686"/>
      <c r="CM39" s="686"/>
      <c r="CN39" s="686"/>
      <c r="CO39" s="686"/>
      <c r="CP39" s="686"/>
      <c r="CQ39" s="687"/>
      <c r="CR39" s="642">
        <v>533658</v>
      </c>
      <c r="CS39" s="661"/>
      <c r="CT39" s="661"/>
      <c r="CU39" s="661"/>
      <c r="CV39" s="661"/>
      <c r="CW39" s="661"/>
      <c r="CX39" s="661"/>
      <c r="CY39" s="662"/>
      <c r="CZ39" s="645">
        <v>2.4</v>
      </c>
      <c r="DA39" s="663"/>
      <c r="DB39" s="663"/>
      <c r="DC39" s="664"/>
      <c r="DD39" s="648">
        <v>287219</v>
      </c>
      <c r="DE39" s="661"/>
      <c r="DF39" s="661"/>
      <c r="DG39" s="661"/>
      <c r="DH39" s="661"/>
      <c r="DI39" s="661"/>
      <c r="DJ39" s="661"/>
      <c r="DK39" s="662"/>
      <c r="DL39" s="648" t="s">
        <v>179</v>
      </c>
      <c r="DM39" s="661"/>
      <c r="DN39" s="661"/>
      <c r="DO39" s="661"/>
      <c r="DP39" s="661"/>
      <c r="DQ39" s="661"/>
      <c r="DR39" s="661"/>
      <c r="DS39" s="661"/>
      <c r="DT39" s="661"/>
      <c r="DU39" s="661"/>
      <c r="DV39" s="662"/>
      <c r="DW39" s="645" t="s">
        <v>179</v>
      </c>
      <c r="DX39" s="663"/>
      <c r="DY39" s="663"/>
      <c r="DZ39" s="663"/>
      <c r="EA39" s="663"/>
      <c r="EB39" s="663"/>
      <c r="EC39" s="681"/>
    </row>
    <row r="40" spans="2:133" ht="11.25" customHeight="1">
      <c r="B40" s="639" t="s">
        <v>344</v>
      </c>
      <c r="C40" s="640"/>
      <c r="D40" s="640"/>
      <c r="E40" s="640"/>
      <c r="F40" s="640"/>
      <c r="G40" s="640"/>
      <c r="H40" s="640"/>
      <c r="I40" s="640"/>
      <c r="J40" s="640"/>
      <c r="K40" s="640"/>
      <c r="L40" s="640"/>
      <c r="M40" s="640"/>
      <c r="N40" s="640"/>
      <c r="O40" s="640"/>
      <c r="P40" s="640"/>
      <c r="Q40" s="641"/>
      <c r="R40" s="642">
        <v>17900</v>
      </c>
      <c r="S40" s="643"/>
      <c r="T40" s="643"/>
      <c r="U40" s="643"/>
      <c r="V40" s="643"/>
      <c r="W40" s="643"/>
      <c r="X40" s="643"/>
      <c r="Y40" s="644"/>
      <c r="Z40" s="675">
        <v>0.1</v>
      </c>
      <c r="AA40" s="675"/>
      <c r="AB40" s="675"/>
      <c r="AC40" s="675"/>
      <c r="AD40" s="676" t="s">
        <v>179</v>
      </c>
      <c r="AE40" s="676"/>
      <c r="AF40" s="676"/>
      <c r="AG40" s="676"/>
      <c r="AH40" s="676"/>
      <c r="AI40" s="676"/>
      <c r="AJ40" s="676"/>
      <c r="AK40" s="676"/>
      <c r="AL40" s="645" t="s">
        <v>179</v>
      </c>
      <c r="AM40" s="646"/>
      <c r="AN40" s="646"/>
      <c r="AO40" s="677"/>
      <c r="AQ40" s="682" t="s">
        <v>345</v>
      </c>
      <c r="AR40" s="683"/>
      <c r="AS40" s="683"/>
      <c r="AT40" s="683"/>
      <c r="AU40" s="683"/>
      <c r="AV40" s="683"/>
      <c r="AW40" s="683"/>
      <c r="AX40" s="683"/>
      <c r="AY40" s="684"/>
      <c r="AZ40" s="642">
        <v>147386</v>
      </c>
      <c r="BA40" s="643"/>
      <c r="BB40" s="643"/>
      <c r="BC40" s="643"/>
      <c r="BD40" s="661"/>
      <c r="BE40" s="661"/>
      <c r="BF40" s="685"/>
      <c r="BG40" s="690" t="s">
        <v>346</v>
      </c>
      <c r="BH40" s="691"/>
      <c r="BI40" s="691"/>
      <c r="BJ40" s="691"/>
      <c r="BK40" s="691"/>
      <c r="BL40" s="236"/>
      <c r="BM40" s="686" t="s">
        <v>347</v>
      </c>
      <c r="BN40" s="686"/>
      <c r="BO40" s="686"/>
      <c r="BP40" s="686"/>
      <c r="BQ40" s="686"/>
      <c r="BR40" s="686"/>
      <c r="BS40" s="686"/>
      <c r="BT40" s="686"/>
      <c r="BU40" s="687"/>
      <c r="BV40" s="642">
        <v>95</v>
      </c>
      <c r="BW40" s="643"/>
      <c r="BX40" s="643"/>
      <c r="BY40" s="643"/>
      <c r="BZ40" s="643"/>
      <c r="CA40" s="643"/>
      <c r="CB40" s="688"/>
      <c r="CD40" s="689" t="s">
        <v>348</v>
      </c>
      <c r="CE40" s="686"/>
      <c r="CF40" s="686"/>
      <c r="CG40" s="686"/>
      <c r="CH40" s="686"/>
      <c r="CI40" s="686"/>
      <c r="CJ40" s="686"/>
      <c r="CK40" s="686"/>
      <c r="CL40" s="686"/>
      <c r="CM40" s="686"/>
      <c r="CN40" s="686"/>
      <c r="CO40" s="686"/>
      <c r="CP40" s="686"/>
      <c r="CQ40" s="687"/>
      <c r="CR40" s="642">
        <v>35860</v>
      </c>
      <c r="CS40" s="643"/>
      <c r="CT40" s="643"/>
      <c r="CU40" s="643"/>
      <c r="CV40" s="643"/>
      <c r="CW40" s="643"/>
      <c r="CX40" s="643"/>
      <c r="CY40" s="644"/>
      <c r="CZ40" s="645">
        <v>0.2</v>
      </c>
      <c r="DA40" s="663"/>
      <c r="DB40" s="663"/>
      <c r="DC40" s="664"/>
      <c r="DD40" s="648">
        <v>3265</v>
      </c>
      <c r="DE40" s="643"/>
      <c r="DF40" s="643"/>
      <c r="DG40" s="643"/>
      <c r="DH40" s="643"/>
      <c r="DI40" s="643"/>
      <c r="DJ40" s="643"/>
      <c r="DK40" s="644"/>
      <c r="DL40" s="648" t="s">
        <v>179</v>
      </c>
      <c r="DM40" s="643"/>
      <c r="DN40" s="643"/>
      <c r="DO40" s="643"/>
      <c r="DP40" s="643"/>
      <c r="DQ40" s="643"/>
      <c r="DR40" s="643"/>
      <c r="DS40" s="643"/>
      <c r="DT40" s="643"/>
      <c r="DU40" s="643"/>
      <c r="DV40" s="644"/>
      <c r="DW40" s="645" t="s">
        <v>130</v>
      </c>
      <c r="DX40" s="663"/>
      <c r="DY40" s="663"/>
      <c r="DZ40" s="663"/>
      <c r="EA40" s="663"/>
      <c r="EB40" s="663"/>
      <c r="EC40" s="681"/>
    </row>
    <row r="41" spans="2:133" ht="11.25" customHeight="1">
      <c r="B41" s="639" t="s">
        <v>349</v>
      </c>
      <c r="C41" s="640"/>
      <c r="D41" s="640"/>
      <c r="E41" s="640"/>
      <c r="F41" s="640"/>
      <c r="G41" s="640"/>
      <c r="H41" s="640"/>
      <c r="I41" s="640"/>
      <c r="J41" s="640"/>
      <c r="K41" s="640"/>
      <c r="L41" s="640"/>
      <c r="M41" s="640"/>
      <c r="N41" s="640"/>
      <c r="O41" s="640"/>
      <c r="P41" s="640"/>
      <c r="Q41" s="641"/>
      <c r="R41" s="642" t="s">
        <v>179</v>
      </c>
      <c r="S41" s="643"/>
      <c r="T41" s="643"/>
      <c r="U41" s="643"/>
      <c r="V41" s="643"/>
      <c r="W41" s="643"/>
      <c r="X41" s="643"/>
      <c r="Y41" s="644"/>
      <c r="Z41" s="675" t="s">
        <v>130</v>
      </c>
      <c r="AA41" s="675"/>
      <c r="AB41" s="675"/>
      <c r="AC41" s="675"/>
      <c r="AD41" s="676" t="s">
        <v>179</v>
      </c>
      <c r="AE41" s="676"/>
      <c r="AF41" s="676"/>
      <c r="AG41" s="676"/>
      <c r="AH41" s="676"/>
      <c r="AI41" s="676"/>
      <c r="AJ41" s="676"/>
      <c r="AK41" s="676"/>
      <c r="AL41" s="645" t="s">
        <v>179</v>
      </c>
      <c r="AM41" s="646"/>
      <c r="AN41" s="646"/>
      <c r="AO41" s="677"/>
      <c r="AQ41" s="682" t="s">
        <v>350</v>
      </c>
      <c r="AR41" s="683"/>
      <c r="AS41" s="683"/>
      <c r="AT41" s="683"/>
      <c r="AU41" s="683"/>
      <c r="AV41" s="683"/>
      <c r="AW41" s="683"/>
      <c r="AX41" s="683"/>
      <c r="AY41" s="684"/>
      <c r="AZ41" s="642">
        <v>310284</v>
      </c>
      <c r="BA41" s="643"/>
      <c r="BB41" s="643"/>
      <c r="BC41" s="643"/>
      <c r="BD41" s="661"/>
      <c r="BE41" s="661"/>
      <c r="BF41" s="685"/>
      <c r="BG41" s="690"/>
      <c r="BH41" s="691"/>
      <c r="BI41" s="691"/>
      <c r="BJ41" s="691"/>
      <c r="BK41" s="691"/>
      <c r="BL41" s="236"/>
      <c r="BM41" s="686" t="s">
        <v>351</v>
      </c>
      <c r="BN41" s="686"/>
      <c r="BO41" s="686"/>
      <c r="BP41" s="686"/>
      <c r="BQ41" s="686"/>
      <c r="BR41" s="686"/>
      <c r="BS41" s="686"/>
      <c r="BT41" s="686"/>
      <c r="BU41" s="687"/>
      <c r="BV41" s="642">
        <v>1</v>
      </c>
      <c r="BW41" s="643"/>
      <c r="BX41" s="643"/>
      <c r="BY41" s="643"/>
      <c r="BZ41" s="643"/>
      <c r="CA41" s="643"/>
      <c r="CB41" s="688"/>
      <c r="CD41" s="689" t="s">
        <v>352</v>
      </c>
      <c r="CE41" s="686"/>
      <c r="CF41" s="686"/>
      <c r="CG41" s="686"/>
      <c r="CH41" s="686"/>
      <c r="CI41" s="686"/>
      <c r="CJ41" s="686"/>
      <c r="CK41" s="686"/>
      <c r="CL41" s="686"/>
      <c r="CM41" s="686"/>
      <c r="CN41" s="686"/>
      <c r="CO41" s="686"/>
      <c r="CP41" s="686"/>
      <c r="CQ41" s="687"/>
      <c r="CR41" s="642" t="s">
        <v>179</v>
      </c>
      <c r="CS41" s="661"/>
      <c r="CT41" s="661"/>
      <c r="CU41" s="661"/>
      <c r="CV41" s="661"/>
      <c r="CW41" s="661"/>
      <c r="CX41" s="661"/>
      <c r="CY41" s="662"/>
      <c r="CZ41" s="645" t="s">
        <v>179</v>
      </c>
      <c r="DA41" s="663"/>
      <c r="DB41" s="663"/>
      <c r="DC41" s="664"/>
      <c r="DD41" s="648" t="s">
        <v>179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353</v>
      </c>
      <c r="C42" s="640"/>
      <c r="D42" s="640"/>
      <c r="E42" s="640"/>
      <c r="F42" s="640"/>
      <c r="G42" s="640"/>
      <c r="H42" s="640"/>
      <c r="I42" s="640"/>
      <c r="J42" s="640"/>
      <c r="K42" s="640"/>
      <c r="L42" s="640"/>
      <c r="M42" s="640"/>
      <c r="N42" s="640"/>
      <c r="O42" s="640"/>
      <c r="P42" s="640"/>
      <c r="Q42" s="641"/>
      <c r="R42" s="642">
        <v>340100</v>
      </c>
      <c r="S42" s="643"/>
      <c r="T42" s="643"/>
      <c r="U42" s="643"/>
      <c r="V42" s="643"/>
      <c r="W42" s="643"/>
      <c r="X42" s="643"/>
      <c r="Y42" s="644"/>
      <c r="Z42" s="675">
        <v>1.5</v>
      </c>
      <c r="AA42" s="675"/>
      <c r="AB42" s="675"/>
      <c r="AC42" s="675"/>
      <c r="AD42" s="676" t="s">
        <v>130</v>
      </c>
      <c r="AE42" s="676"/>
      <c r="AF42" s="676"/>
      <c r="AG42" s="676"/>
      <c r="AH42" s="676"/>
      <c r="AI42" s="676"/>
      <c r="AJ42" s="676"/>
      <c r="AK42" s="676"/>
      <c r="AL42" s="645" t="s">
        <v>130</v>
      </c>
      <c r="AM42" s="646"/>
      <c r="AN42" s="646"/>
      <c r="AO42" s="677"/>
      <c r="AQ42" s="678" t="s">
        <v>354</v>
      </c>
      <c r="AR42" s="679"/>
      <c r="AS42" s="679"/>
      <c r="AT42" s="679"/>
      <c r="AU42" s="679"/>
      <c r="AV42" s="679"/>
      <c r="AW42" s="679"/>
      <c r="AX42" s="679"/>
      <c r="AY42" s="680"/>
      <c r="AZ42" s="626">
        <v>1227619</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319</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2450908</v>
      </c>
      <c r="CS42" s="643"/>
      <c r="CT42" s="643"/>
      <c r="CU42" s="643"/>
      <c r="CV42" s="643"/>
      <c r="CW42" s="643"/>
      <c r="CX42" s="643"/>
      <c r="CY42" s="644"/>
      <c r="CZ42" s="645">
        <v>11.1</v>
      </c>
      <c r="DA42" s="646"/>
      <c r="DB42" s="646"/>
      <c r="DC42" s="647"/>
      <c r="DD42" s="648">
        <v>259309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357</v>
      </c>
      <c r="C43" s="624"/>
      <c r="D43" s="624"/>
      <c r="E43" s="624"/>
      <c r="F43" s="624"/>
      <c r="G43" s="624"/>
      <c r="H43" s="624"/>
      <c r="I43" s="624"/>
      <c r="J43" s="624"/>
      <c r="K43" s="624"/>
      <c r="L43" s="624"/>
      <c r="M43" s="624"/>
      <c r="N43" s="624"/>
      <c r="O43" s="624"/>
      <c r="P43" s="624"/>
      <c r="Q43" s="625"/>
      <c r="R43" s="626">
        <v>22326791</v>
      </c>
      <c r="S43" s="665"/>
      <c r="T43" s="665"/>
      <c r="U43" s="665"/>
      <c r="V43" s="665"/>
      <c r="W43" s="665"/>
      <c r="X43" s="665"/>
      <c r="Y43" s="666"/>
      <c r="Z43" s="667">
        <v>100</v>
      </c>
      <c r="AA43" s="667"/>
      <c r="AB43" s="667"/>
      <c r="AC43" s="667"/>
      <c r="AD43" s="668">
        <v>10814510</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91847</v>
      </c>
      <c r="CS43" s="661"/>
      <c r="CT43" s="661"/>
      <c r="CU43" s="661"/>
      <c r="CV43" s="661"/>
      <c r="CW43" s="661"/>
      <c r="CX43" s="661"/>
      <c r="CY43" s="662"/>
      <c r="CZ43" s="645">
        <v>0.4</v>
      </c>
      <c r="DA43" s="663"/>
      <c r="DB43" s="663"/>
      <c r="DC43" s="664"/>
      <c r="DD43" s="648">
        <v>68877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2318634</v>
      </c>
      <c r="CS44" s="643"/>
      <c r="CT44" s="643"/>
      <c r="CU44" s="643"/>
      <c r="CV44" s="643"/>
      <c r="CW44" s="643"/>
      <c r="CX44" s="643"/>
      <c r="CY44" s="644"/>
      <c r="CZ44" s="645">
        <v>10.5</v>
      </c>
      <c r="DA44" s="646"/>
      <c r="DB44" s="646"/>
      <c r="DC44" s="647"/>
      <c r="DD44" s="648">
        <v>211610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543411</v>
      </c>
      <c r="CS45" s="661"/>
      <c r="CT45" s="661"/>
      <c r="CU45" s="661"/>
      <c r="CV45" s="661"/>
      <c r="CW45" s="661"/>
      <c r="CX45" s="661"/>
      <c r="CY45" s="662"/>
      <c r="CZ45" s="645">
        <v>2.5</v>
      </c>
      <c r="DA45" s="663"/>
      <c r="DB45" s="663"/>
      <c r="DC45" s="664"/>
      <c r="DD45" s="648">
        <v>7794</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1743112</v>
      </c>
      <c r="CS46" s="643"/>
      <c r="CT46" s="643"/>
      <c r="CU46" s="643"/>
      <c r="CV46" s="643"/>
      <c r="CW46" s="643"/>
      <c r="CX46" s="643"/>
      <c r="CY46" s="644"/>
      <c r="CZ46" s="645">
        <v>7.9</v>
      </c>
      <c r="DA46" s="646"/>
      <c r="DB46" s="646"/>
      <c r="DC46" s="647"/>
      <c r="DD46" s="648">
        <v>203657</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132274</v>
      </c>
      <c r="CS47" s="661"/>
      <c r="CT47" s="661"/>
      <c r="CU47" s="661"/>
      <c r="CV47" s="661"/>
      <c r="CW47" s="661"/>
      <c r="CX47" s="661"/>
      <c r="CY47" s="662"/>
      <c r="CZ47" s="645">
        <v>0.6</v>
      </c>
      <c r="DA47" s="663"/>
      <c r="DB47" s="663"/>
      <c r="DC47" s="664"/>
      <c r="DD47" s="648">
        <v>47699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246</v>
      </c>
      <c r="CS48" s="643"/>
      <c r="CT48" s="643"/>
      <c r="CU48" s="643"/>
      <c r="CV48" s="643"/>
      <c r="CW48" s="643"/>
      <c r="CX48" s="643"/>
      <c r="CY48" s="644"/>
      <c r="CZ48" s="645" t="s">
        <v>130</v>
      </c>
      <c r="DA48" s="646"/>
      <c r="DB48" s="646"/>
      <c r="DC48" s="647"/>
      <c r="DD48" s="648" t="s">
        <v>246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22174609</v>
      </c>
      <c r="CS49" s="627"/>
      <c r="CT49" s="627"/>
      <c r="CU49" s="627"/>
      <c r="CV49" s="627"/>
      <c r="CW49" s="627"/>
      <c r="CX49" s="627"/>
      <c r="CY49" s="628"/>
      <c r="CZ49" s="629">
        <v>100</v>
      </c>
      <c r="DA49" s="630"/>
      <c r="DB49" s="630"/>
      <c r="DC49" s="631"/>
      <c r="DD49" s="632">
        <v>13380202</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cuf8QLgjS2cxVHD3e0LPXRygm5qDmYnqw64QhmM2445E7DS//uYGulhhz0lKyL58cnnmENuTAqmIpzaUBmMHzA==" saltValue="tALWGGQ1/2kdTQexbuECb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390</v>
      </c>
      <c r="C7" s="1108"/>
      <c r="D7" s="1108"/>
      <c r="E7" s="1108"/>
      <c r="F7" s="1108"/>
      <c r="G7" s="1108"/>
      <c r="H7" s="1108"/>
      <c r="I7" s="1108"/>
      <c r="J7" s="1108"/>
      <c r="K7" s="1108"/>
      <c r="L7" s="1108"/>
      <c r="M7" s="1108"/>
      <c r="N7" s="1108"/>
      <c r="O7" s="1108"/>
      <c r="P7" s="1109"/>
      <c r="Q7" s="1161">
        <v>22626</v>
      </c>
      <c r="R7" s="1162"/>
      <c r="S7" s="1162"/>
      <c r="T7" s="1162"/>
      <c r="U7" s="1162"/>
      <c r="V7" s="1162">
        <v>22204</v>
      </c>
      <c r="W7" s="1162"/>
      <c r="X7" s="1162"/>
      <c r="Y7" s="1162"/>
      <c r="Z7" s="1162"/>
      <c r="AA7" s="1162">
        <f t="shared" ref="AA7:AA9" si="0">Q7-V7</f>
        <v>422</v>
      </c>
      <c r="AB7" s="1162"/>
      <c r="AC7" s="1162"/>
      <c r="AD7" s="1162"/>
      <c r="AE7" s="1163"/>
      <c r="AF7" s="1164">
        <v>401</v>
      </c>
      <c r="AG7" s="1165"/>
      <c r="AH7" s="1165"/>
      <c r="AI7" s="1165"/>
      <c r="AJ7" s="1166"/>
      <c r="AK7" s="1148">
        <v>524</v>
      </c>
      <c r="AL7" s="1149"/>
      <c r="AM7" s="1149"/>
      <c r="AN7" s="1149"/>
      <c r="AO7" s="1149"/>
      <c r="AP7" s="1149">
        <v>24305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608</v>
      </c>
      <c r="BT7" s="1153"/>
      <c r="BU7" s="1153"/>
      <c r="BV7" s="1153"/>
      <c r="BW7" s="1153"/>
      <c r="BX7" s="1153"/>
      <c r="BY7" s="1153"/>
      <c r="BZ7" s="1153"/>
      <c r="CA7" s="1153"/>
      <c r="CB7" s="1153"/>
      <c r="CC7" s="1153"/>
      <c r="CD7" s="1153"/>
      <c r="CE7" s="1153"/>
      <c r="CF7" s="1153"/>
      <c r="CG7" s="1154"/>
      <c r="CH7" s="1145">
        <v>0</v>
      </c>
      <c r="CI7" s="1146"/>
      <c r="CJ7" s="1146"/>
      <c r="CK7" s="1146"/>
      <c r="CL7" s="1147"/>
      <c r="CM7" s="1145">
        <v>94</v>
      </c>
      <c r="CN7" s="1146"/>
      <c r="CO7" s="1146"/>
      <c r="CP7" s="1146"/>
      <c r="CQ7" s="1147"/>
      <c r="CR7" s="1145">
        <v>5</v>
      </c>
      <c r="CS7" s="1146"/>
      <c r="CT7" s="1146"/>
      <c r="CU7" s="1146"/>
      <c r="CV7" s="1147"/>
      <c r="CW7" s="1145" t="s">
        <v>609</v>
      </c>
      <c r="CX7" s="1146"/>
      <c r="CY7" s="1146"/>
      <c r="CZ7" s="1146"/>
      <c r="DA7" s="1147"/>
      <c r="DB7" s="1145" t="s">
        <v>609</v>
      </c>
      <c r="DC7" s="1146"/>
      <c r="DD7" s="1146"/>
      <c r="DE7" s="1146"/>
      <c r="DF7" s="1147"/>
      <c r="DG7" s="1145" t="s">
        <v>609</v>
      </c>
      <c r="DH7" s="1146"/>
      <c r="DI7" s="1146"/>
      <c r="DJ7" s="1146"/>
      <c r="DK7" s="1147"/>
      <c r="DL7" s="1145" t="s">
        <v>609</v>
      </c>
      <c r="DM7" s="1146"/>
      <c r="DN7" s="1146"/>
      <c r="DO7" s="1146"/>
      <c r="DP7" s="1147"/>
      <c r="DQ7" s="1145" t="s">
        <v>609</v>
      </c>
      <c r="DR7" s="1146"/>
      <c r="DS7" s="1146"/>
      <c r="DT7" s="1146"/>
      <c r="DU7" s="1147"/>
      <c r="DV7" s="1172"/>
      <c r="DW7" s="1173"/>
      <c r="DX7" s="1173"/>
      <c r="DY7" s="1173"/>
      <c r="DZ7" s="1174"/>
      <c r="EA7" s="256"/>
    </row>
    <row r="8" spans="1:131" s="257" customFormat="1" ht="26.25" customHeight="1">
      <c r="A8" s="263">
        <v>2</v>
      </c>
      <c r="B8" s="1094" t="s">
        <v>391</v>
      </c>
      <c r="C8" s="1095"/>
      <c r="D8" s="1095"/>
      <c r="E8" s="1095"/>
      <c r="F8" s="1095"/>
      <c r="G8" s="1095"/>
      <c r="H8" s="1095"/>
      <c r="I8" s="1095"/>
      <c r="J8" s="1095"/>
      <c r="K8" s="1095"/>
      <c r="L8" s="1095"/>
      <c r="M8" s="1095"/>
      <c r="N8" s="1095"/>
      <c r="O8" s="1095"/>
      <c r="P8" s="1096"/>
      <c r="Q8" s="1100">
        <v>21</v>
      </c>
      <c r="R8" s="1101"/>
      <c r="S8" s="1101"/>
      <c r="T8" s="1101"/>
      <c r="U8" s="1101"/>
      <c r="V8" s="1101">
        <v>292</v>
      </c>
      <c r="W8" s="1101"/>
      <c r="X8" s="1101"/>
      <c r="Y8" s="1101"/>
      <c r="Z8" s="1101"/>
      <c r="AA8" s="1102">
        <f t="shared" si="0"/>
        <v>-271</v>
      </c>
      <c r="AB8" s="1077"/>
      <c r="AC8" s="1077"/>
      <c r="AD8" s="1077"/>
      <c r="AE8" s="1078"/>
      <c r="AF8" s="1076">
        <v>-271</v>
      </c>
      <c r="AG8" s="1077"/>
      <c r="AH8" s="1077"/>
      <c r="AI8" s="1077"/>
      <c r="AJ8" s="1078"/>
      <c r="AK8" s="1143">
        <v>6</v>
      </c>
      <c r="AL8" s="1144"/>
      <c r="AM8" s="1144"/>
      <c r="AN8" s="1144"/>
      <c r="AO8" s="1144"/>
      <c r="AP8" s="1144">
        <v>11</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94" t="s">
        <v>392</v>
      </c>
      <c r="C9" s="1095"/>
      <c r="D9" s="1095"/>
      <c r="E9" s="1095"/>
      <c r="F9" s="1095"/>
      <c r="G9" s="1095"/>
      <c r="H9" s="1095"/>
      <c r="I9" s="1095"/>
      <c r="J9" s="1095"/>
      <c r="K9" s="1095"/>
      <c r="L9" s="1095"/>
      <c r="M9" s="1095"/>
      <c r="N9" s="1095"/>
      <c r="O9" s="1095"/>
      <c r="P9" s="1096"/>
      <c r="Q9" s="1100">
        <v>11</v>
      </c>
      <c r="R9" s="1101"/>
      <c r="S9" s="1101"/>
      <c r="T9" s="1101"/>
      <c r="U9" s="1101"/>
      <c r="V9" s="1101">
        <v>10</v>
      </c>
      <c r="W9" s="1101"/>
      <c r="X9" s="1101"/>
      <c r="Y9" s="1101"/>
      <c r="Z9" s="1101"/>
      <c r="AA9" s="1102">
        <f t="shared" si="0"/>
        <v>1</v>
      </c>
      <c r="AB9" s="1077"/>
      <c r="AC9" s="1077"/>
      <c r="AD9" s="1077"/>
      <c r="AE9" s="1078"/>
      <c r="AF9" s="1076">
        <v>1</v>
      </c>
      <c r="AG9" s="1077"/>
      <c r="AH9" s="1077"/>
      <c r="AI9" s="1077"/>
      <c r="AJ9" s="1078"/>
      <c r="AK9" s="1143">
        <v>9</v>
      </c>
      <c r="AL9" s="1144"/>
      <c r="AM9" s="1144"/>
      <c r="AN9" s="1144"/>
      <c r="AO9" s="1144"/>
      <c r="AP9" s="1144">
        <v>0</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94" t="s">
        <v>393</v>
      </c>
      <c r="C10" s="1095"/>
      <c r="D10" s="1095"/>
      <c r="E10" s="1095"/>
      <c r="F10" s="1095"/>
      <c r="G10" s="1095"/>
      <c r="H10" s="1095"/>
      <c r="I10" s="1095"/>
      <c r="J10" s="1095"/>
      <c r="K10" s="1095"/>
      <c r="L10" s="1095"/>
      <c r="M10" s="1095"/>
      <c r="N10" s="1095"/>
      <c r="O10" s="1095"/>
      <c r="P10" s="1096"/>
      <c r="Q10" s="1100">
        <v>22</v>
      </c>
      <c r="R10" s="1101"/>
      <c r="S10" s="1101"/>
      <c r="T10" s="1101"/>
      <c r="U10" s="1101"/>
      <c r="V10" s="1101">
        <v>22</v>
      </c>
      <c r="W10" s="1101"/>
      <c r="X10" s="1101"/>
      <c r="Y10" s="1101"/>
      <c r="Z10" s="1101"/>
      <c r="AA10" s="1102">
        <f t="shared" ref="AA10" si="1">Q10-V10</f>
        <v>0</v>
      </c>
      <c r="AB10" s="1077"/>
      <c r="AC10" s="1077"/>
      <c r="AD10" s="1077"/>
      <c r="AE10" s="1078"/>
      <c r="AF10" s="1076" t="s">
        <v>130</v>
      </c>
      <c r="AG10" s="1077"/>
      <c r="AH10" s="1077"/>
      <c r="AI10" s="1077"/>
      <c r="AJ10" s="1078"/>
      <c r="AK10" s="1143">
        <v>22</v>
      </c>
      <c r="AL10" s="1144"/>
      <c r="AM10" s="1144"/>
      <c r="AN10" s="1144"/>
      <c r="AO10" s="1144"/>
      <c r="AP10" s="1144">
        <v>0</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394</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395</v>
      </c>
      <c r="B23" s="1001" t="s">
        <v>396</v>
      </c>
      <c r="C23" s="1002"/>
      <c r="D23" s="1002"/>
      <c r="E23" s="1002"/>
      <c r="F23" s="1002"/>
      <c r="G23" s="1002"/>
      <c r="H23" s="1002"/>
      <c r="I23" s="1002"/>
      <c r="J23" s="1002"/>
      <c r="K23" s="1002"/>
      <c r="L23" s="1002"/>
      <c r="M23" s="1002"/>
      <c r="N23" s="1002"/>
      <c r="O23" s="1002"/>
      <c r="P23" s="1003"/>
      <c r="Q23" s="1125">
        <v>22327</v>
      </c>
      <c r="R23" s="1126"/>
      <c r="S23" s="1126"/>
      <c r="T23" s="1126"/>
      <c r="U23" s="1126"/>
      <c r="V23" s="1126">
        <v>22175</v>
      </c>
      <c r="W23" s="1126"/>
      <c r="X23" s="1126"/>
      <c r="Y23" s="1126"/>
      <c r="Z23" s="1126"/>
      <c r="AA23" s="1126">
        <f t="shared" ref="AA23" si="2">Q23-V23</f>
        <v>152</v>
      </c>
      <c r="AB23" s="1126"/>
      <c r="AC23" s="1126"/>
      <c r="AD23" s="1126"/>
      <c r="AE23" s="1127"/>
      <c r="AF23" s="1128">
        <v>130</v>
      </c>
      <c r="AG23" s="1126"/>
      <c r="AH23" s="1126"/>
      <c r="AI23" s="1126"/>
      <c r="AJ23" s="1129"/>
      <c r="AK23" s="1130"/>
      <c r="AL23" s="1131"/>
      <c r="AM23" s="1131"/>
      <c r="AN23" s="1131"/>
      <c r="AO23" s="1131"/>
      <c r="AP23" s="1126">
        <v>24316</v>
      </c>
      <c r="AQ23" s="1126"/>
      <c r="AR23" s="1126"/>
      <c r="AS23" s="1126"/>
      <c r="AT23" s="1126"/>
      <c r="AU23" s="1132"/>
      <c r="AV23" s="1132"/>
      <c r="AW23" s="1132"/>
      <c r="AX23" s="1132"/>
      <c r="AY23" s="1133"/>
      <c r="AZ23" s="1122" t="s">
        <v>397</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398</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399</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373</v>
      </c>
      <c r="B26" s="1053"/>
      <c r="C26" s="1053"/>
      <c r="D26" s="1053"/>
      <c r="E26" s="1053"/>
      <c r="F26" s="1053"/>
      <c r="G26" s="1053"/>
      <c r="H26" s="1053"/>
      <c r="I26" s="1053"/>
      <c r="J26" s="1053"/>
      <c r="K26" s="1053"/>
      <c r="L26" s="1053"/>
      <c r="M26" s="1053"/>
      <c r="N26" s="1053"/>
      <c r="O26" s="1053"/>
      <c r="P26" s="1054"/>
      <c r="Q26" s="1058" t="s">
        <v>400</v>
      </c>
      <c r="R26" s="1059"/>
      <c r="S26" s="1059"/>
      <c r="T26" s="1059"/>
      <c r="U26" s="1060"/>
      <c r="V26" s="1058" t="s">
        <v>401</v>
      </c>
      <c r="W26" s="1059"/>
      <c r="X26" s="1059"/>
      <c r="Y26" s="1059"/>
      <c r="Z26" s="1060"/>
      <c r="AA26" s="1058" t="s">
        <v>402</v>
      </c>
      <c r="AB26" s="1059"/>
      <c r="AC26" s="1059"/>
      <c r="AD26" s="1059"/>
      <c r="AE26" s="1059"/>
      <c r="AF26" s="1116" t="s">
        <v>403</v>
      </c>
      <c r="AG26" s="1065"/>
      <c r="AH26" s="1065"/>
      <c r="AI26" s="1065"/>
      <c r="AJ26" s="1117"/>
      <c r="AK26" s="1059" t="s">
        <v>404</v>
      </c>
      <c r="AL26" s="1059"/>
      <c r="AM26" s="1059"/>
      <c r="AN26" s="1059"/>
      <c r="AO26" s="1060"/>
      <c r="AP26" s="1058" t="s">
        <v>405</v>
      </c>
      <c r="AQ26" s="1059"/>
      <c r="AR26" s="1059"/>
      <c r="AS26" s="1059"/>
      <c r="AT26" s="1060"/>
      <c r="AU26" s="1058" t="s">
        <v>406</v>
      </c>
      <c r="AV26" s="1059"/>
      <c r="AW26" s="1059"/>
      <c r="AX26" s="1059"/>
      <c r="AY26" s="1060"/>
      <c r="AZ26" s="1058" t="s">
        <v>407</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408</v>
      </c>
      <c r="C28" s="1108"/>
      <c r="D28" s="1108"/>
      <c r="E28" s="1108"/>
      <c r="F28" s="1108"/>
      <c r="G28" s="1108"/>
      <c r="H28" s="1108"/>
      <c r="I28" s="1108"/>
      <c r="J28" s="1108"/>
      <c r="K28" s="1108"/>
      <c r="L28" s="1108"/>
      <c r="M28" s="1108"/>
      <c r="N28" s="1108"/>
      <c r="O28" s="1108"/>
      <c r="P28" s="1109"/>
      <c r="Q28" s="1110">
        <v>3855</v>
      </c>
      <c r="R28" s="1111"/>
      <c r="S28" s="1111"/>
      <c r="T28" s="1111"/>
      <c r="U28" s="1111"/>
      <c r="V28" s="1111">
        <v>3826</v>
      </c>
      <c r="W28" s="1111"/>
      <c r="X28" s="1111"/>
      <c r="Y28" s="1111"/>
      <c r="Z28" s="1111"/>
      <c r="AA28" s="1111">
        <f t="shared" ref="AA28:AA35" si="3">Q28-V28</f>
        <v>29</v>
      </c>
      <c r="AB28" s="1111"/>
      <c r="AC28" s="1111"/>
      <c r="AD28" s="1111"/>
      <c r="AE28" s="1112"/>
      <c r="AF28" s="1113">
        <v>29</v>
      </c>
      <c r="AG28" s="1111"/>
      <c r="AH28" s="1111"/>
      <c r="AI28" s="1111"/>
      <c r="AJ28" s="1114"/>
      <c r="AK28" s="1115">
        <v>281</v>
      </c>
      <c r="AL28" s="1103"/>
      <c r="AM28" s="1103"/>
      <c r="AN28" s="1103"/>
      <c r="AO28" s="1103"/>
      <c r="AP28" s="1103">
        <v>4</v>
      </c>
      <c r="AQ28" s="1103"/>
      <c r="AR28" s="1103"/>
      <c r="AS28" s="1103"/>
      <c r="AT28" s="1103"/>
      <c r="AU28" s="1103" t="s">
        <v>607</v>
      </c>
      <c r="AV28" s="1103"/>
      <c r="AW28" s="1103"/>
      <c r="AX28" s="1103"/>
      <c r="AY28" s="1103"/>
      <c r="AZ28" s="1104" t="s">
        <v>607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409</v>
      </c>
      <c r="C29" s="1095"/>
      <c r="D29" s="1095"/>
      <c r="E29" s="1095"/>
      <c r="F29" s="1095"/>
      <c r="G29" s="1095"/>
      <c r="H29" s="1095"/>
      <c r="I29" s="1095"/>
      <c r="J29" s="1095"/>
      <c r="K29" s="1095"/>
      <c r="L29" s="1095"/>
      <c r="M29" s="1095"/>
      <c r="N29" s="1095"/>
      <c r="O29" s="1095"/>
      <c r="P29" s="1096"/>
      <c r="Q29" s="1100">
        <v>4294</v>
      </c>
      <c r="R29" s="1101"/>
      <c r="S29" s="1101"/>
      <c r="T29" s="1101"/>
      <c r="U29" s="1101"/>
      <c r="V29" s="1101">
        <v>4193</v>
      </c>
      <c r="W29" s="1101"/>
      <c r="X29" s="1101"/>
      <c r="Y29" s="1101"/>
      <c r="Z29" s="1101"/>
      <c r="AA29" s="1101">
        <f t="shared" si="3"/>
        <v>101</v>
      </c>
      <c r="AB29" s="1101"/>
      <c r="AC29" s="1101"/>
      <c r="AD29" s="1101"/>
      <c r="AE29" s="1102"/>
      <c r="AF29" s="1076">
        <v>101</v>
      </c>
      <c r="AG29" s="1077"/>
      <c r="AH29" s="1077"/>
      <c r="AI29" s="1077"/>
      <c r="AJ29" s="1078"/>
      <c r="AK29" s="1037">
        <v>602</v>
      </c>
      <c r="AL29" s="1028"/>
      <c r="AM29" s="1028"/>
      <c r="AN29" s="1028"/>
      <c r="AO29" s="1028"/>
      <c r="AP29" s="1028" t="s">
        <v>607</v>
      </c>
      <c r="AQ29" s="1028"/>
      <c r="AR29" s="1028"/>
      <c r="AS29" s="1028"/>
      <c r="AT29" s="1028"/>
      <c r="AU29" s="1028" t="s">
        <v>607</v>
      </c>
      <c r="AV29" s="1028"/>
      <c r="AW29" s="1028"/>
      <c r="AX29" s="1028"/>
      <c r="AY29" s="1028"/>
      <c r="AZ29" s="1099" t="s">
        <v>607</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410</v>
      </c>
      <c r="C30" s="1095"/>
      <c r="D30" s="1095"/>
      <c r="E30" s="1095"/>
      <c r="F30" s="1095"/>
      <c r="G30" s="1095"/>
      <c r="H30" s="1095"/>
      <c r="I30" s="1095"/>
      <c r="J30" s="1095"/>
      <c r="K30" s="1095"/>
      <c r="L30" s="1095"/>
      <c r="M30" s="1095"/>
      <c r="N30" s="1095"/>
      <c r="O30" s="1095"/>
      <c r="P30" s="1096"/>
      <c r="Q30" s="1100">
        <v>545</v>
      </c>
      <c r="R30" s="1101"/>
      <c r="S30" s="1101"/>
      <c r="T30" s="1101"/>
      <c r="U30" s="1101"/>
      <c r="V30" s="1101">
        <v>544</v>
      </c>
      <c r="W30" s="1101"/>
      <c r="X30" s="1101"/>
      <c r="Y30" s="1101"/>
      <c r="Z30" s="1101"/>
      <c r="AA30" s="1101">
        <f t="shared" si="3"/>
        <v>1</v>
      </c>
      <c r="AB30" s="1101"/>
      <c r="AC30" s="1101"/>
      <c r="AD30" s="1101"/>
      <c r="AE30" s="1102"/>
      <c r="AF30" s="1076">
        <v>1</v>
      </c>
      <c r="AG30" s="1077"/>
      <c r="AH30" s="1077"/>
      <c r="AI30" s="1077"/>
      <c r="AJ30" s="1078"/>
      <c r="AK30" s="1037">
        <v>142</v>
      </c>
      <c r="AL30" s="1028"/>
      <c r="AM30" s="1028"/>
      <c r="AN30" s="1028"/>
      <c r="AO30" s="1028"/>
      <c r="AP30" s="1028" t="s">
        <v>607</v>
      </c>
      <c r="AQ30" s="1028"/>
      <c r="AR30" s="1028"/>
      <c r="AS30" s="1028"/>
      <c r="AT30" s="1028"/>
      <c r="AU30" s="1028" t="s">
        <v>607</v>
      </c>
      <c r="AV30" s="1028"/>
      <c r="AW30" s="1028"/>
      <c r="AX30" s="1028"/>
      <c r="AY30" s="1028"/>
      <c r="AZ30" s="1099" t="s">
        <v>607</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411</v>
      </c>
      <c r="C31" s="1095"/>
      <c r="D31" s="1095"/>
      <c r="E31" s="1095"/>
      <c r="F31" s="1095"/>
      <c r="G31" s="1095"/>
      <c r="H31" s="1095"/>
      <c r="I31" s="1095"/>
      <c r="J31" s="1095"/>
      <c r="K31" s="1095"/>
      <c r="L31" s="1095"/>
      <c r="M31" s="1095"/>
      <c r="N31" s="1095"/>
      <c r="O31" s="1095"/>
      <c r="P31" s="1096"/>
      <c r="Q31" s="1100">
        <v>169</v>
      </c>
      <c r="R31" s="1101"/>
      <c r="S31" s="1101"/>
      <c r="T31" s="1101"/>
      <c r="U31" s="1101"/>
      <c r="V31" s="1101">
        <v>47</v>
      </c>
      <c r="W31" s="1101"/>
      <c r="X31" s="1101"/>
      <c r="Y31" s="1101"/>
      <c r="Z31" s="1101"/>
      <c r="AA31" s="1101">
        <f t="shared" si="3"/>
        <v>122</v>
      </c>
      <c r="AB31" s="1101"/>
      <c r="AC31" s="1101"/>
      <c r="AD31" s="1101"/>
      <c r="AE31" s="1102"/>
      <c r="AF31" s="1076" t="s">
        <v>130</v>
      </c>
      <c r="AG31" s="1077"/>
      <c r="AH31" s="1077"/>
      <c r="AI31" s="1077"/>
      <c r="AJ31" s="1078"/>
      <c r="AK31" s="1037">
        <v>147</v>
      </c>
      <c r="AL31" s="1028"/>
      <c r="AM31" s="1028"/>
      <c r="AN31" s="1028"/>
      <c r="AO31" s="1028"/>
      <c r="AP31" s="1028" t="s">
        <v>607</v>
      </c>
      <c r="AQ31" s="1028"/>
      <c r="AR31" s="1028"/>
      <c r="AS31" s="1028"/>
      <c r="AT31" s="1028"/>
      <c r="AU31" s="1028" t="s">
        <v>607</v>
      </c>
      <c r="AV31" s="1028"/>
      <c r="AW31" s="1028"/>
      <c r="AX31" s="1028"/>
      <c r="AY31" s="1028"/>
      <c r="AZ31" s="1099" t="s">
        <v>607</v>
      </c>
      <c r="BA31" s="1099"/>
      <c r="BB31" s="1099"/>
      <c r="BC31" s="1099"/>
      <c r="BD31" s="1099"/>
      <c r="BE31" s="1089" t="s">
        <v>412</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413</v>
      </c>
      <c r="C32" s="1095"/>
      <c r="D32" s="1095"/>
      <c r="E32" s="1095"/>
      <c r="F32" s="1095"/>
      <c r="G32" s="1095"/>
      <c r="H32" s="1095"/>
      <c r="I32" s="1095"/>
      <c r="J32" s="1095"/>
      <c r="K32" s="1095"/>
      <c r="L32" s="1095"/>
      <c r="M32" s="1095"/>
      <c r="N32" s="1095"/>
      <c r="O32" s="1095"/>
      <c r="P32" s="1096"/>
      <c r="Q32" s="1100">
        <v>3801</v>
      </c>
      <c r="R32" s="1101"/>
      <c r="S32" s="1101"/>
      <c r="T32" s="1101"/>
      <c r="U32" s="1101"/>
      <c r="V32" s="1101">
        <v>3748</v>
      </c>
      <c r="W32" s="1101"/>
      <c r="X32" s="1101"/>
      <c r="Y32" s="1101"/>
      <c r="Z32" s="1101"/>
      <c r="AA32" s="1101">
        <f t="shared" si="3"/>
        <v>53</v>
      </c>
      <c r="AB32" s="1101"/>
      <c r="AC32" s="1101"/>
      <c r="AD32" s="1101"/>
      <c r="AE32" s="1102"/>
      <c r="AF32" s="1076">
        <v>533</v>
      </c>
      <c r="AG32" s="1077"/>
      <c r="AH32" s="1077"/>
      <c r="AI32" s="1077"/>
      <c r="AJ32" s="1078"/>
      <c r="AK32" s="1037">
        <v>316</v>
      </c>
      <c r="AL32" s="1028"/>
      <c r="AM32" s="1028"/>
      <c r="AN32" s="1028"/>
      <c r="AO32" s="1028"/>
      <c r="AP32" s="1028">
        <v>2899</v>
      </c>
      <c r="AQ32" s="1028"/>
      <c r="AR32" s="1028"/>
      <c r="AS32" s="1028"/>
      <c r="AT32" s="1028"/>
      <c r="AU32" s="1028">
        <v>1493</v>
      </c>
      <c r="AV32" s="1028"/>
      <c r="AW32" s="1028"/>
      <c r="AX32" s="1028"/>
      <c r="AY32" s="1028"/>
      <c r="AZ32" s="1099" t="s">
        <v>607</v>
      </c>
      <c r="BA32" s="1099"/>
      <c r="BB32" s="1099"/>
      <c r="BC32" s="1099"/>
      <c r="BD32" s="1099"/>
      <c r="BE32" s="1089" t="s">
        <v>414</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415</v>
      </c>
      <c r="C33" s="1095"/>
      <c r="D33" s="1095"/>
      <c r="E33" s="1095"/>
      <c r="F33" s="1095"/>
      <c r="G33" s="1095"/>
      <c r="H33" s="1095"/>
      <c r="I33" s="1095"/>
      <c r="J33" s="1095"/>
      <c r="K33" s="1095"/>
      <c r="L33" s="1095"/>
      <c r="M33" s="1095"/>
      <c r="N33" s="1095"/>
      <c r="O33" s="1095"/>
      <c r="P33" s="1096"/>
      <c r="Q33" s="1100">
        <v>505</v>
      </c>
      <c r="R33" s="1101"/>
      <c r="S33" s="1101"/>
      <c r="T33" s="1101"/>
      <c r="U33" s="1101"/>
      <c r="V33" s="1101">
        <v>502</v>
      </c>
      <c r="W33" s="1101"/>
      <c r="X33" s="1101"/>
      <c r="Y33" s="1101"/>
      <c r="Z33" s="1101"/>
      <c r="AA33" s="1101">
        <f t="shared" si="3"/>
        <v>3</v>
      </c>
      <c r="AB33" s="1101"/>
      <c r="AC33" s="1101"/>
      <c r="AD33" s="1101"/>
      <c r="AE33" s="1102"/>
      <c r="AF33" s="1076">
        <v>187</v>
      </c>
      <c r="AG33" s="1077"/>
      <c r="AH33" s="1077"/>
      <c r="AI33" s="1077"/>
      <c r="AJ33" s="1078"/>
      <c r="AK33" s="1037">
        <v>12</v>
      </c>
      <c r="AL33" s="1028"/>
      <c r="AM33" s="1028"/>
      <c r="AN33" s="1028"/>
      <c r="AO33" s="1028"/>
      <c r="AP33" s="1028">
        <v>439</v>
      </c>
      <c r="AQ33" s="1028"/>
      <c r="AR33" s="1028"/>
      <c r="AS33" s="1028"/>
      <c r="AT33" s="1028"/>
      <c r="AU33" s="1028" t="s">
        <v>607</v>
      </c>
      <c r="AV33" s="1028"/>
      <c r="AW33" s="1028"/>
      <c r="AX33" s="1028"/>
      <c r="AY33" s="1028"/>
      <c r="AZ33" s="1099" t="s">
        <v>607</v>
      </c>
      <c r="BA33" s="1099"/>
      <c r="BB33" s="1099"/>
      <c r="BC33" s="1099"/>
      <c r="BD33" s="1099"/>
      <c r="BE33" s="1089" t="s">
        <v>416</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t="s">
        <v>417</v>
      </c>
      <c r="C34" s="1095"/>
      <c r="D34" s="1095"/>
      <c r="E34" s="1095"/>
      <c r="F34" s="1095"/>
      <c r="G34" s="1095"/>
      <c r="H34" s="1095"/>
      <c r="I34" s="1095"/>
      <c r="J34" s="1095"/>
      <c r="K34" s="1095"/>
      <c r="L34" s="1095"/>
      <c r="M34" s="1095"/>
      <c r="N34" s="1095"/>
      <c r="O34" s="1095"/>
      <c r="P34" s="1096"/>
      <c r="Q34" s="1100">
        <v>1045</v>
      </c>
      <c r="R34" s="1101"/>
      <c r="S34" s="1101"/>
      <c r="T34" s="1101"/>
      <c r="U34" s="1101"/>
      <c r="V34" s="1101">
        <v>1039</v>
      </c>
      <c r="W34" s="1101"/>
      <c r="X34" s="1101"/>
      <c r="Y34" s="1101"/>
      <c r="Z34" s="1101"/>
      <c r="AA34" s="1101">
        <f t="shared" si="3"/>
        <v>6</v>
      </c>
      <c r="AB34" s="1101"/>
      <c r="AC34" s="1101"/>
      <c r="AD34" s="1101"/>
      <c r="AE34" s="1102"/>
      <c r="AF34" s="1076">
        <v>1029</v>
      </c>
      <c r="AG34" s="1077"/>
      <c r="AH34" s="1077"/>
      <c r="AI34" s="1077"/>
      <c r="AJ34" s="1078"/>
      <c r="AK34" s="1037">
        <v>142</v>
      </c>
      <c r="AL34" s="1028"/>
      <c r="AM34" s="1028"/>
      <c r="AN34" s="1028"/>
      <c r="AO34" s="1028"/>
      <c r="AP34" s="1028">
        <v>3251</v>
      </c>
      <c r="AQ34" s="1028"/>
      <c r="AR34" s="1028"/>
      <c r="AS34" s="1028"/>
      <c r="AT34" s="1028"/>
      <c r="AU34" s="1028">
        <v>1486</v>
      </c>
      <c r="AV34" s="1028"/>
      <c r="AW34" s="1028"/>
      <c r="AX34" s="1028"/>
      <c r="AY34" s="1028"/>
      <c r="AZ34" s="1099" t="s">
        <v>607</v>
      </c>
      <c r="BA34" s="1099"/>
      <c r="BB34" s="1099"/>
      <c r="BC34" s="1099"/>
      <c r="BD34" s="1099"/>
      <c r="BE34" s="1089" t="s">
        <v>418</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t="s">
        <v>419</v>
      </c>
      <c r="C35" s="1095"/>
      <c r="D35" s="1095"/>
      <c r="E35" s="1095"/>
      <c r="F35" s="1095"/>
      <c r="G35" s="1095"/>
      <c r="H35" s="1095"/>
      <c r="I35" s="1095"/>
      <c r="J35" s="1095"/>
      <c r="K35" s="1095"/>
      <c r="L35" s="1095"/>
      <c r="M35" s="1095"/>
      <c r="N35" s="1095"/>
      <c r="O35" s="1095"/>
      <c r="P35" s="1096"/>
      <c r="Q35" s="1100">
        <v>781</v>
      </c>
      <c r="R35" s="1101"/>
      <c r="S35" s="1101"/>
      <c r="T35" s="1101"/>
      <c r="U35" s="1101"/>
      <c r="V35" s="1101">
        <v>768</v>
      </c>
      <c r="W35" s="1101"/>
      <c r="X35" s="1101"/>
      <c r="Y35" s="1101"/>
      <c r="Z35" s="1101"/>
      <c r="AA35" s="1101">
        <f t="shared" si="3"/>
        <v>13</v>
      </c>
      <c r="AB35" s="1101"/>
      <c r="AC35" s="1101"/>
      <c r="AD35" s="1101"/>
      <c r="AE35" s="1102"/>
      <c r="AF35" s="1076">
        <v>46</v>
      </c>
      <c r="AG35" s="1077"/>
      <c r="AH35" s="1077"/>
      <c r="AI35" s="1077"/>
      <c r="AJ35" s="1078"/>
      <c r="AK35" s="1037">
        <v>313</v>
      </c>
      <c r="AL35" s="1028"/>
      <c r="AM35" s="1028"/>
      <c r="AN35" s="1028"/>
      <c r="AO35" s="1028"/>
      <c r="AP35" s="1028">
        <v>3861</v>
      </c>
      <c r="AQ35" s="1028"/>
      <c r="AR35" s="1028"/>
      <c r="AS35" s="1028"/>
      <c r="AT35" s="1028"/>
      <c r="AU35" s="1028">
        <v>2566</v>
      </c>
      <c r="AV35" s="1028"/>
      <c r="AW35" s="1028"/>
      <c r="AX35" s="1028"/>
      <c r="AY35" s="1028"/>
      <c r="AZ35" s="1099" t="s">
        <v>607</v>
      </c>
      <c r="BA35" s="1099"/>
      <c r="BB35" s="1099"/>
      <c r="BC35" s="1099"/>
      <c r="BD35" s="1099"/>
      <c r="BE35" s="1089" t="s">
        <v>414</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420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395</v>
      </c>
      <c r="B63" s="1001" t="s">
        <v>421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1926</v>
      </c>
      <c r="AG63" s="1016"/>
      <c r="AH63" s="1016"/>
      <c r="AI63" s="1016"/>
      <c r="AJ63" s="1087"/>
      <c r="AK63" s="1088"/>
      <c r="AL63" s="1020"/>
      <c r="AM63" s="1020"/>
      <c r="AN63" s="1020"/>
      <c r="AO63" s="1020"/>
      <c r="AP63" s="1016">
        <f t="shared" ref="AP63" si="4">SUM(AP28:AT62)</f>
        <v>10454</v>
      </c>
      <c r="AQ63" s="1016"/>
      <c r="AR63" s="1016"/>
      <c r="AS63" s="1016"/>
      <c r="AT63" s="1016"/>
      <c r="AU63" s="1016">
        <f t="shared" ref="AU63" si="5">SUM(AU28:AY62)</f>
        <v>5545</v>
      </c>
      <c r="AV63" s="1016"/>
      <c r="AW63" s="1016"/>
      <c r="AX63" s="1016"/>
      <c r="AY63" s="1016"/>
      <c r="AZ63" s="1082"/>
      <c r="BA63" s="1082"/>
      <c r="BB63" s="1082"/>
      <c r="BC63" s="1082"/>
      <c r="BD63" s="1082"/>
      <c r="BE63" s="1017"/>
      <c r="BF63" s="1017"/>
      <c r="BG63" s="1017"/>
      <c r="BH63" s="1017"/>
      <c r="BI63" s="1018"/>
      <c r="BJ63" s="1083" t="s">
        <v>422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424</v>
      </c>
      <c r="B66" s="1053"/>
      <c r="C66" s="1053"/>
      <c r="D66" s="1053"/>
      <c r="E66" s="1053"/>
      <c r="F66" s="1053"/>
      <c r="G66" s="1053"/>
      <c r="H66" s="1053"/>
      <c r="I66" s="1053"/>
      <c r="J66" s="1053"/>
      <c r="K66" s="1053"/>
      <c r="L66" s="1053"/>
      <c r="M66" s="1053"/>
      <c r="N66" s="1053"/>
      <c r="O66" s="1053"/>
      <c r="P66" s="1054"/>
      <c r="Q66" s="1058" t="s">
        <v>400</v>
      </c>
      <c r="R66" s="1059"/>
      <c r="S66" s="1059"/>
      <c r="T66" s="1059"/>
      <c r="U66" s="1060"/>
      <c r="V66" s="1058" t="s">
        <v>425</v>
      </c>
      <c r="W66" s="1059"/>
      <c r="X66" s="1059"/>
      <c r="Y66" s="1059"/>
      <c r="Z66" s="1060"/>
      <c r="AA66" s="1058" t="s">
        <v>426</v>
      </c>
      <c r="AB66" s="1059"/>
      <c r="AC66" s="1059"/>
      <c r="AD66" s="1059"/>
      <c r="AE66" s="1060"/>
      <c r="AF66" s="1064" t="s">
        <v>427</v>
      </c>
      <c r="AG66" s="1065"/>
      <c r="AH66" s="1065"/>
      <c r="AI66" s="1065"/>
      <c r="AJ66" s="1066"/>
      <c r="AK66" s="1058" t="s">
        <v>428</v>
      </c>
      <c r="AL66" s="1053"/>
      <c r="AM66" s="1053"/>
      <c r="AN66" s="1053"/>
      <c r="AO66" s="1054"/>
      <c r="AP66" s="1058" t="s">
        <v>429</v>
      </c>
      <c r="AQ66" s="1059"/>
      <c r="AR66" s="1059"/>
      <c r="AS66" s="1059"/>
      <c r="AT66" s="1060"/>
      <c r="AU66" s="1058" t="s">
        <v>430</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610</v>
      </c>
      <c r="C68" s="1043"/>
      <c r="D68" s="1043"/>
      <c r="E68" s="1043"/>
      <c r="F68" s="1043"/>
      <c r="G68" s="1043"/>
      <c r="H68" s="1043"/>
      <c r="I68" s="1043"/>
      <c r="J68" s="1043"/>
      <c r="K68" s="1043"/>
      <c r="L68" s="1043"/>
      <c r="M68" s="1043"/>
      <c r="N68" s="1043"/>
      <c r="O68" s="1043"/>
      <c r="P68" s="1044"/>
      <c r="Q68" s="1045">
        <v>116</v>
      </c>
      <c r="R68" s="1039"/>
      <c r="S68" s="1039"/>
      <c r="T68" s="1039"/>
      <c r="U68" s="1039"/>
      <c r="V68" s="1039">
        <v>111</v>
      </c>
      <c r="W68" s="1039"/>
      <c r="X68" s="1039"/>
      <c r="Y68" s="1039"/>
      <c r="Z68" s="1039"/>
      <c r="AA68" s="1039">
        <v>5</v>
      </c>
      <c r="AB68" s="1039"/>
      <c r="AC68" s="1039"/>
      <c r="AD68" s="1039"/>
      <c r="AE68" s="1039"/>
      <c r="AF68" s="1039">
        <v>5</v>
      </c>
      <c r="AG68" s="1039"/>
      <c r="AH68" s="1039"/>
      <c r="AI68" s="1039"/>
      <c r="AJ68" s="1039"/>
      <c r="AK68" s="1039">
        <v>3</v>
      </c>
      <c r="AL68" s="1039"/>
      <c r="AM68" s="1039"/>
      <c r="AN68" s="1039"/>
      <c r="AO68" s="1039"/>
      <c r="AP68" s="1039" t="s">
        <v>609</v>
      </c>
      <c r="AQ68" s="1039"/>
      <c r="AR68" s="1039"/>
      <c r="AS68" s="1039"/>
      <c r="AT68" s="1039"/>
      <c r="AU68" s="1039" t="s">
        <v>609</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611</v>
      </c>
      <c r="C69" s="1032"/>
      <c r="D69" s="1032"/>
      <c r="E69" s="1032"/>
      <c r="F69" s="1032"/>
      <c r="G69" s="1032"/>
      <c r="H69" s="1032"/>
      <c r="I69" s="1032"/>
      <c r="J69" s="1032"/>
      <c r="K69" s="1032"/>
      <c r="L69" s="1032"/>
      <c r="M69" s="1032"/>
      <c r="N69" s="1032"/>
      <c r="O69" s="1032"/>
      <c r="P69" s="1033"/>
      <c r="Q69" s="1034">
        <v>5026</v>
      </c>
      <c r="R69" s="1028"/>
      <c r="S69" s="1028"/>
      <c r="T69" s="1028"/>
      <c r="U69" s="1028"/>
      <c r="V69" s="1028">
        <v>5010</v>
      </c>
      <c r="W69" s="1028"/>
      <c r="X69" s="1028"/>
      <c r="Y69" s="1028"/>
      <c r="Z69" s="1028"/>
      <c r="AA69" s="1028">
        <v>16</v>
      </c>
      <c r="AB69" s="1028"/>
      <c r="AC69" s="1028"/>
      <c r="AD69" s="1028"/>
      <c r="AE69" s="1028"/>
      <c r="AF69" s="1028">
        <v>16</v>
      </c>
      <c r="AG69" s="1028"/>
      <c r="AH69" s="1028"/>
      <c r="AI69" s="1028"/>
      <c r="AJ69" s="1028"/>
      <c r="AK69" s="1028">
        <v>64</v>
      </c>
      <c r="AL69" s="1028"/>
      <c r="AM69" s="1028"/>
      <c r="AN69" s="1028"/>
      <c r="AO69" s="1028"/>
      <c r="AP69" s="1028" t="s">
        <v>609</v>
      </c>
      <c r="AQ69" s="1028"/>
      <c r="AR69" s="1028"/>
      <c r="AS69" s="1028"/>
      <c r="AT69" s="1028"/>
      <c r="AU69" s="1028" t="s">
        <v>609</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612</v>
      </c>
      <c r="C70" s="1032"/>
      <c r="D70" s="1032"/>
      <c r="E70" s="1032"/>
      <c r="F70" s="1032"/>
      <c r="G70" s="1032"/>
      <c r="H70" s="1032"/>
      <c r="I70" s="1032"/>
      <c r="J70" s="1032"/>
      <c r="K70" s="1032"/>
      <c r="L70" s="1032"/>
      <c r="M70" s="1032"/>
      <c r="N70" s="1032"/>
      <c r="O70" s="1032"/>
      <c r="P70" s="1033"/>
      <c r="Q70" s="1034">
        <v>214</v>
      </c>
      <c r="R70" s="1028"/>
      <c r="S70" s="1028"/>
      <c r="T70" s="1028"/>
      <c r="U70" s="1028"/>
      <c r="V70" s="1028">
        <v>202</v>
      </c>
      <c r="W70" s="1028"/>
      <c r="X70" s="1028"/>
      <c r="Y70" s="1028"/>
      <c r="Z70" s="1028"/>
      <c r="AA70" s="1028">
        <v>12</v>
      </c>
      <c r="AB70" s="1028"/>
      <c r="AC70" s="1028"/>
      <c r="AD70" s="1028"/>
      <c r="AE70" s="1028"/>
      <c r="AF70" s="1028">
        <v>12</v>
      </c>
      <c r="AG70" s="1028"/>
      <c r="AH70" s="1028"/>
      <c r="AI70" s="1028"/>
      <c r="AJ70" s="1028"/>
      <c r="AK70" s="1028">
        <v>0</v>
      </c>
      <c r="AL70" s="1028"/>
      <c r="AM70" s="1028"/>
      <c r="AN70" s="1028"/>
      <c r="AO70" s="1028"/>
      <c r="AP70" s="1028" t="s">
        <v>609</v>
      </c>
      <c r="AQ70" s="1028"/>
      <c r="AR70" s="1028"/>
      <c r="AS70" s="1028"/>
      <c r="AT70" s="1028"/>
      <c r="AU70" s="1028" t="s">
        <v>609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613</v>
      </c>
      <c r="C71" s="1032"/>
      <c r="D71" s="1032"/>
      <c r="E71" s="1032"/>
      <c r="F71" s="1032"/>
      <c r="G71" s="1032"/>
      <c r="H71" s="1032"/>
      <c r="I71" s="1032"/>
      <c r="J71" s="1032"/>
      <c r="K71" s="1032"/>
      <c r="L71" s="1032"/>
      <c r="M71" s="1032"/>
      <c r="N71" s="1032"/>
      <c r="O71" s="1032"/>
      <c r="P71" s="1033"/>
      <c r="Q71" s="1034">
        <v>107</v>
      </c>
      <c r="R71" s="1028"/>
      <c r="S71" s="1028"/>
      <c r="T71" s="1028"/>
      <c r="U71" s="1028"/>
      <c r="V71" s="1028">
        <v>101</v>
      </c>
      <c r="W71" s="1028"/>
      <c r="X71" s="1028"/>
      <c r="Y71" s="1028"/>
      <c r="Z71" s="1028"/>
      <c r="AA71" s="1028">
        <v>6</v>
      </c>
      <c r="AB71" s="1028"/>
      <c r="AC71" s="1028"/>
      <c r="AD71" s="1028"/>
      <c r="AE71" s="1028"/>
      <c r="AF71" s="1028">
        <v>6</v>
      </c>
      <c r="AG71" s="1028"/>
      <c r="AH71" s="1028"/>
      <c r="AI71" s="1028"/>
      <c r="AJ71" s="1028"/>
      <c r="AK71" s="1028">
        <v>14</v>
      </c>
      <c r="AL71" s="1028"/>
      <c r="AM71" s="1028"/>
      <c r="AN71" s="1028"/>
      <c r="AO71" s="1028"/>
      <c r="AP71" s="1028" t="s">
        <v>609</v>
      </c>
      <c r="AQ71" s="1028"/>
      <c r="AR71" s="1028"/>
      <c r="AS71" s="1028"/>
      <c r="AT71" s="1028"/>
      <c r="AU71" s="1028" t="s">
        <v>609</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614</v>
      </c>
      <c r="C72" s="1032"/>
      <c r="D72" s="1032"/>
      <c r="E72" s="1032"/>
      <c r="F72" s="1032"/>
      <c r="G72" s="1032"/>
      <c r="H72" s="1032"/>
      <c r="I72" s="1032"/>
      <c r="J72" s="1032"/>
      <c r="K72" s="1032"/>
      <c r="L72" s="1032"/>
      <c r="M72" s="1032"/>
      <c r="N72" s="1032"/>
      <c r="O72" s="1032"/>
      <c r="P72" s="1033"/>
      <c r="Q72" s="1034">
        <v>85</v>
      </c>
      <c r="R72" s="1028"/>
      <c r="S72" s="1028"/>
      <c r="T72" s="1028"/>
      <c r="U72" s="1028"/>
      <c r="V72" s="1028">
        <v>71</v>
      </c>
      <c r="W72" s="1028"/>
      <c r="X72" s="1028"/>
      <c r="Y72" s="1028"/>
      <c r="Z72" s="1028"/>
      <c r="AA72" s="1028">
        <v>14</v>
      </c>
      <c r="AB72" s="1028"/>
      <c r="AC72" s="1028"/>
      <c r="AD72" s="1028"/>
      <c r="AE72" s="1028"/>
      <c r="AF72" s="1028">
        <v>14</v>
      </c>
      <c r="AG72" s="1028"/>
      <c r="AH72" s="1028"/>
      <c r="AI72" s="1028"/>
      <c r="AJ72" s="1028"/>
      <c r="AK72" s="1028">
        <v>0</v>
      </c>
      <c r="AL72" s="1028"/>
      <c r="AM72" s="1028"/>
      <c r="AN72" s="1028"/>
      <c r="AO72" s="1028"/>
      <c r="AP72" s="1028" t="s">
        <v>609</v>
      </c>
      <c r="AQ72" s="1028"/>
      <c r="AR72" s="1028"/>
      <c r="AS72" s="1028"/>
      <c r="AT72" s="1028"/>
      <c r="AU72" s="1028" t="s">
        <v>609</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615</v>
      </c>
      <c r="C73" s="1032"/>
      <c r="D73" s="1032"/>
      <c r="E73" s="1032"/>
      <c r="F73" s="1032"/>
      <c r="G73" s="1032"/>
      <c r="H73" s="1032"/>
      <c r="I73" s="1032"/>
      <c r="J73" s="1032"/>
      <c r="K73" s="1032"/>
      <c r="L73" s="1032"/>
      <c r="M73" s="1032"/>
      <c r="N73" s="1032"/>
      <c r="O73" s="1032"/>
      <c r="P73" s="1033"/>
      <c r="Q73" s="1034">
        <v>149</v>
      </c>
      <c r="R73" s="1028"/>
      <c r="S73" s="1028"/>
      <c r="T73" s="1028"/>
      <c r="U73" s="1028"/>
      <c r="V73" s="1028">
        <v>145</v>
      </c>
      <c r="W73" s="1028"/>
      <c r="X73" s="1028"/>
      <c r="Y73" s="1028"/>
      <c r="Z73" s="1028"/>
      <c r="AA73" s="1028">
        <v>4</v>
      </c>
      <c r="AB73" s="1028"/>
      <c r="AC73" s="1028"/>
      <c r="AD73" s="1028"/>
      <c r="AE73" s="1028"/>
      <c r="AF73" s="1028">
        <v>4</v>
      </c>
      <c r="AG73" s="1028"/>
      <c r="AH73" s="1028"/>
      <c r="AI73" s="1028"/>
      <c r="AJ73" s="1028"/>
      <c r="AK73" s="1028">
        <v>0</v>
      </c>
      <c r="AL73" s="1028"/>
      <c r="AM73" s="1028"/>
      <c r="AN73" s="1028"/>
      <c r="AO73" s="1028"/>
      <c r="AP73" s="1028" t="s">
        <v>609</v>
      </c>
      <c r="AQ73" s="1028"/>
      <c r="AR73" s="1028"/>
      <c r="AS73" s="1028"/>
      <c r="AT73" s="1028"/>
      <c r="AU73" s="1028" t="s">
        <v>609</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616</v>
      </c>
      <c r="C74" s="1032"/>
      <c r="D74" s="1032"/>
      <c r="E74" s="1032"/>
      <c r="F74" s="1032"/>
      <c r="G74" s="1032"/>
      <c r="H74" s="1032"/>
      <c r="I74" s="1032"/>
      <c r="J74" s="1032"/>
      <c r="K74" s="1032"/>
      <c r="L74" s="1032"/>
      <c r="M74" s="1032"/>
      <c r="N74" s="1032"/>
      <c r="O74" s="1032"/>
      <c r="P74" s="1033"/>
      <c r="Q74" s="1034">
        <v>134</v>
      </c>
      <c r="R74" s="1028"/>
      <c r="S74" s="1028"/>
      <c r="T74" s="1028"/>
      <c r="U74" s="1028"/>
      <c r="V74" s="1028">
        <v>92</v>
      </c>
      <c r="W74" s="1028"/>
      <c r="X74" s="1028"/>
      <c r="Y74" s="1028"/>
      <c r="Z74" s="1028"/>
      <c r="AA74" s="1028">
        <v>42</v>
      </c>
      <c r="AB74" s="1028"/>
      <c r="AC74" s="1028"/>
      <c r="AD74" s="1028"/>
      <c r="AE74" s="1028"/>
      <c r="AF74" s="1028">
        <v>42</v>
      </c>
      <c r="AG74" s="1028"/>
      <c r="AH74" s="1028"/>
      <c r="AI74" s="1028"/>
      <c r="AJ74" s="1028"/>
      <c r="AK74" s="1028">
        <v>0</v>
      </c>
      <c r="AL74" s="1028"/>
      <c r="AM74" s="1028"/>
      <c r="AN74" s="1028"/>
      <c r="AO74" s="1028"/>
      <c r="AP74" s="1028" t="s">
        <v>609</v>
      </c>
      <c r="AQ74" s="1028"/>
      <c r="AR74" s="1028"/>
      <c r="AS74" s="1028"/>
      <c r="AT74" s="1028"/>
      <c r="AU74" s="1028" t="s">
        <v>609</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t="s">
        <v>617</v>
      </c>
      <c r="C75" s="1032"/>
      <c r="D75" s="1032"/>
      <c r="E75" s="1032"/>
      <c r="F75" s="1032"/>
      <c r="G75" s="1032"/>
      <c r="H75" s="1032"/>
      <c r="I75" s="1032"/>
      <c r="J75" s="1032"/>
      <c r="K75" s="1032"/>
      <c r="L75" s="1032"/>
      <c r="M75" s="1032"/>
      <c r="N75" s="1032"/>
      <c r="O75" s="1032"/>
      <c r="P75" s="1033"/>
      <c r="Q75" s="1035">
        <v>15308</v>
      </c>
      <c r="R75" s="1036"/>
      <c r="S75" s="1036"/>
      <c r="T75" s="1036"/>
      <c r="U75" s="1037"/>
      <c r="V75" s="1038">
        <v>14789</v>
      </c>
      <c r="W75" s="1036"/>
      <c r="X75" s="1036"/>
      <c r="Y75" s="1036"/>
      <c r="Z75" s="1037"/>
      <c r="AA75" s="1038">
        <v>519</v>
      </c>
      <c r="AB75" s="1036"/>
      <c r="AC75" s="1036"/>
      <c r="AD75" s="1036"/>
      <c r="AE75" s="1037"/>
      <c r="AF75" s="1038">
        <v>515</v>
      </c>
      <c r="AG75" s="1036"/>
      <c r="AH75" s="1036"/>
      <c r="AI75" s="1036"/>
      <c r="AJ75" s="1037"/>
      <c r="AK75" s="1038">
        <v>1469</v>
      </c>
      <c r="AL75" s="1036"/>
      <c r="AM75" s="1036"/>
      <c r="AN75" s="1036"/>
      <c r="AO75" s="1037"/>
      <c r="AP75" s="1038">
        <v>2328</v>
      </c>
      <c r="AQ75" s="1036"/>
      <c r="AR75" s="1036"/>
      <c r="AS75" s="1036"/>
      <c r="AT75" s="1037"/>
      <c r="AU75" s="1038">
        <v>195</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395</v>
      </c>
      <c r="B88" s="1001" t="s">
        <v>431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614</v>
      </c>
      <c r="AG88" s="1016"/>
      <c r="AH88" s="1016"/>
      <c r="AI88" s="1016"/>
      <c r="AJ88" s="1016"/>
      <c r="AK88" s="1020"/>
      <c r="AL88" s="1020"/>
      <c r="AM88" s="1020"/>
      <c r="AN88" s="1020"/>
      <c r="AO88" s="1020"/>
      <c r="AP88" s="1016">
        <v>2328</v>
      </c>
      <c r="AQ88" s="1016"/>
      <c r="AR88" s="1016"/>
      <c r="AS88" s="1016"/>
      <c r="AT88" s="1016"/>
      <c r="AU88" s="1016">
        <v>195</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432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440</v>
      </c>
      <c r="AB109" s="951"/>
      <c r="AC109" s="951"/>
      <c r="AD109" s="951"/>
      <c r="AE109" s="952"/>
      <c r="AF109" s="953" t="s">
        <v>441</v>
      </c>
      <c r="AG109" s="951"/>
      <c r="AH109" s="951"/>
      <c r="AI109" s="951"/>
      <c r="AJ109" s="952"/>
      <c r="AK109" s="953" t="s">
        <v>308</v>
      </c>
      <c r="AL109" s="951"/>
      <c r="AM109" s="951"/>
      <c r="AN109" s="951"/>
      <c r="AO109" s="952"/>
      <c r="AP109" s="953" t="s">
        <v>442</v>
      </c>
      <c r="AQ109" s="951"/>
      <c r="AR109" s="951"/>
      <c r="AS109" s="951"/>
      <c r="AT109" s="982"/>
      <c r="AU109" s="950" t="s">
        <v>439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440</v>
      </c>
      <c r="BR109" s="951"/>
      <c r="BS109" s="951"/>
      <c r="BT109" s="951"/>
      <c r="BU109" s="952"/>
      <c r="BV109" s="953" t="s">
        <v>441</v>
      </c>
      <c r="BW109" s="951"/>
      <c r="BX109" s="951"/>
      <c r="BY109" s="951"/>
      <c r="BZ109" s="952"/>
      <c r="CA109" s="953" t="s">
        <v>308</v>
      </c>
      <c r="CB109" s="951"/>
      <c r="CC109" s="951"/>
      <c r="CD109" s="951"/>
      <c r="CE109" s="952"/>
      <c r="CF109" s="989" t="s">
        <v>442</v>
      </c>
      <c r="CG109" s="989"/>
      <c r="CH109" s="989"/>
      <c r="CI109" s="989"/>
      <c r="CJ109" s="989"/>
      <c r="CK109" s="953" t="s">
        <v>443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440</v>
      </c>
      <c r="DH109" s="951"/>
      <c r="DI109" s="951"/>
      <c r="DJ109" s="951"/>
      <c r="DK109" s="952"/>
      <c r="DL109" s="953" t="s">
        <v>441</v>
      </c>
      <c r="DM109" s="951"/>
      <c r="DN109" s="951"/>
      <c r="DO109" s="951"/>
      <c r="DP109" s="952"/>
      <c r="DQ109" s="953" t="s">
        <v>308</v>
      </c>
      <c r="DR109" s="951"/>
      <c r="DS109" s="951"/>
      <c r="DT109" s="951"/>
      <c r="DU109" s="952"/>
      <c r="DV109" s="953" t="s">
        <v>442</v>
      </c>
      <c r="DW109" s="951"/>
      <c r="DX109" s="951"/>
      <c r="DY109" s="951"/>
      <c r="DZ109" s="982"/>
    </row>
    <row r="110" spans="1:131" s="248" customFormat="1" ht="26.25" customHeight="1">
      <c r="A110" s="853" t="s">
        <v>444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2646366</v>
      </c>
      <c r="AB110" s="944"/>
      <c r="AC110" s="944"/>
      <c r="AD110" s="944"/>
      <c r="AE110" s="945"/>
      <c r="AF110" s="946">
        <v>2873943</v>
      </c>
      <c r="AG110" s="944"/>
      <c r="AH110" s="944"/>
      <c r="AI110" s="944"/>
      <c r="AJ110" s="945"/>
      <c r="AK110" s="946">
        <v>2492973</v>
      </c>
      <c r="AL110" s="944"/>
      <c r="AM110" s="944"/>
      <c r="AN110" s="944"/>
      <c r="AO110" s="945"/>
      <c r="AP110" s="947">
        <v>27.3</v>
      </c>
      <c r="AQ110" s="948"/>
      <c r="AR110" s="948"/>
      <c r="AS110" s="948"/>
      <c r="AT110" s="949"/>
      <c r="AU110" s="983" t="s">
        <v>73</v>
      </c>
      <c r="AV110" s="984"/>
      <c r="AW110" s="984"/>
      <c r="AX110" s="984"/>
      <c r="AY110" s="984"/>
      <c r="AZ110" s="909" t="s">
        <v>445</v>
      </c>
      <c r="BA110" s="854"/>
      <c r="BB110" s="854"/>
      <c r="BC110" s="854"/>
      <c r="BD110" s="854"/>
      <c r="BE110" s="854"/>
      <c r="BF110" s="854"/>
      <c r="BG110" s="854"/>
      <c r="BH110" s="854"/>
      <c r="BI110" s="854"/>
      <c r="BJ110" s="854"/>
      <c r="BK110" s="854"/>
      <c r="BL110" s="854"/>
      <c r="BM110" s="854"/>
      <c r="BN110" s="854"/>
      <c r="BO110" s="854"/>
      <c r="BP110" s="855"/>
      <c r="BQ110" s="910">
        <v>25205689</v>
      </c>
      <c r="BR110" s="891"/>
      <c r="BS110" s="891"/>
      <c r="BT110" s="891"/>
      <c r="BU110" s="891"/>
      <c r="BV110" s="891">
        <v>24516340</v>
      </c>
      <c r="BW110" s="891"/>
      <c r="BX110" s="891"/>
      <c r="BY110" s="891"/>
      <c r="BZ110" s="891"/>
      <c r="CA110" s="891">
        <v>24316347</v>
      </c>
      <c r="CB110" s="891"/>
      <c r="CC110" s="891"/>
      <c r="CD110" s="891"/>
      <c r="CE110" s="891"/>
      <c r="CF110" s="915">
        <v>266.10000000000002</v>
      </c>
      <c r="CG110" s="916"/>
      <c r="CH110" s="916"/>
      <c r="CI110" s="916"/>
      <c r="CJ110" s="916"/>
      <c r="CK110" s="979" t="s">
        <v>446</v>
      </c>
      <c r="CL110" s="865"/>
      <c r="CM110" s="940" t="s">
        <v>447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130</v>
      </c>
      <c r="DH110" s="891"/>
      <c r="DI110" s="891"/>
      <c r="DJ110" s="891"/>
      <c r="DK110" s="891"/>
      <c r="DL110" s="891" t="s">
        <v>130</v>
      </c>
      <c r="DM110" s="891"/>
      <c r="DN110" s="891"/>
      <c r="DO110" s="891"/>
      <c r="DP110" s="891"/>
      <c r="DQ110" s="891" t="s">
        <v>130</v>
      </c>
      <c r="DR110" s="891"/>
      <c r="DS110" s="891"/>
      <c r="DT110" s="891"/>
      <c r="DU110" s="891"/>
      <c r="DV110" s="892" t="s">
        <v>448</v>
      </c>
      <c r="DW110" s="892"/>
      <c r="DX110" s="892"/>
      <c r="DY110" s="892"/>
      <c r="DZ110" s="893"/>
    </row>
    <row r="111" spans="1:131" s="248" customFormat="1" ht="26.25" customHeight="1">
      <c r="A111" s="820" t="s">
        <v>449</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450</v>
      </c>
      <c r="AB111" s="972"/>
      <c r="AC111" s="972"/>
      <c r="AD111" s="972"/>
      <c r="AE111" s="973"/>
      <c r="AF111" s="974" t="s">
        <v>422</v>
      </c>
      <c r="AG111" s="972"/>
      <c r="AH111" s="972"/>
      <c r="AI111" s="972"/>
      <c r="AJ111" s="973"/>
      <c r="AK111" s="974" t="s">
        <v>422</v>
      </c>
      <c r="AL111" s="972"/>
      <c r="AM111" s="972"/>
      <c r="AN111" s="972"/>
      <c r="AO111" s="973"/>
      <c r="AP111" s="975" t="s">
        <v>450</v>
      </c>
      <c r="AQ111" s="976"/>
      <c r="AR111" s="976"/>
      <c r="AS111" s="976"/>
      <c r="AT111" s="977"/>
      <c r="AU111" s="985"/>
      <c r="AV111" s="986"/>
      <c r="AW111" s="986"/>
      <c r="AX111" s="986"/>
      <c r="AY111" s="986"/>
      <c r="AZ111" s="861" t="s">
        <v>451</v>
      </c>
      <c r="BA111" s="796"/>
      <c r="BB111" s="796"/>
      <c r="BC111" s="796"/>
      <c r="BD111" s="796"/>
      <c r="BE111" s="796"/>
      <c r="BF111" s="796"/>
      <c r="BG111" s="796"/>
      <c r="BH111" s="796"/>
      <c r="BI111" s="796"/>
      <c r="BJ111" s="796"/>
      <c r="BK111" s="796"/>
      <c r="BL111" s="796"/>
      <c r="BM111" s="796"/>
      <c r="BN111" s="796"/>
      <c r="BO111" s="796"/>
      <c r="BP111" s="797"/>
      <c r="BQ111" s="862" t="s">
        <v>450</v>
      </c>
      <c r="BR111" s="863"/>
      <c r="BS111" s="863"/>
      <c r="BT111" s="863"/>
      <c r="BU111" s="863"/>
      <c r="BV111" s="863" t="s">
        <v>450</v>
      </c>
      <c r="BW111" s="863"/>
      <c r="BX111" s="863"/>
      <c r="BY111" s="863"/>
      <c r="BZ111" s="863"/>
      <c r="CA111" s="863" t="s">
        <v>450</v>
      </c>
      <c r="CB111" s="863"/>
      <c r="CC111" s="863"/>
      <c r="CD111" s="863"/>
      <c r="CE111" s="863"/>
      <c r="CF111" s="924" t="s">
        <v>450</v>
      </c>
      <c r="CG111" s="925"/>
      <c r="CH111" s="925"/>
      <c r="CI111" s="925"/>
      <c r="CJ111" s="925"/>
      <c r="CK111" s="980"/>
      <c r="CL111" s="867"/>
      <c r="CM111" s="870" t="s">
        <v>452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450</v>
      </c>
      <c r="DH111" s="863"/>
      <c r="DI111" s="863"/>
      <c r="DJ111" s="863"/>
      <c r="DK111" s="863"/>
      <c r="DL111" s="863" t="s">
        <v>450</v>
      </c>
      <c r="DM111" s="863"/>
      <c r="DN111" s="863"/>
      <c r="DO111" s="863"/>
      <c r="DP111" s="863"/>
      <c r="DQ111" s="863" t="s">
        <v>450</v>
      </c>
      <c r="DR111" s="863"/>
      <c r="DS111" s="863"/>
      <c r="DT111" s="863"/>
      <c r="DU111" s="863"/>
      <c r="DV111" s="840" t="s">
        <v>450</v>
      </c>
      <c r="DW111" s="840"/>
      <c r="DX111" s="840"/>
      <c r="DY111" s="840"/>
      <c r="DZ111" s="841"/>
    </row>
    <row r="112" spans="1:131" s="248" customFormat="1" ht="26.25" customHeight="1">
      <c r="A112" s="965" t="s">
        <v>453</v>
      </c>
      <c r="B112" s="966"/>
      <c r="C112" s="796" t="s">
        <v>454</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v>943</v>
      </c>
      <c r="AB112" s="826"/>
      <c r="AC112" s="826"/>
      <c r="AD112" s="826"/>
      <c r="AE112" s="827"/>
      <c r="AF112" s="828">
        <v>943</v>
      </c>
      <c r="AG112" s="826"/>
      <c r="AH112" s="826"/>
      <c r="AI112" s="826"/>
      <c r="AJ112" s="827"/>
      <c r="AK112" s="828">
        <v>943</v>
      </c>
      <c r="AL112" s="826"/>
      <c r="AM112" s="826"/>
      <c r="AN112" s="826"/>
      <c r="AO112" s="827"/>
      <c r="AP112" s="873">
        <v>0</v>
      </c>
      <c r="AQ112" s="874"/>
      <c r="AR112" s="874"/>
      <c r="AS112" s="874"/>
      <c r="AT112" s="875"/>
      <c r="AU112" s="985"/>
      <c r="AV112" s="986"/>
      <c r="AW112" s="986"/>
      <c r="AX112" s="986"/>
      <c r="AY112" s="986"/>
      <c r="AZ112" s="861" t="s">
        <v>455</v>
      </c>
      <c r="BA112" s="796"/>
      <c r="BB112" s="796"/>
      <c r="BC112" s="796"/>
      <c r="BD112" s="796"/>
      <c r="BE112" s="796"/>
      <c r="BF112" s="796"/>
      <c r="BG112" s="796"/>
      <c r="BH112" s="796"/>
      <c r="BI112" s="796"/>
      <c r="BJ112" s="796"/>
      <c r="BK112" s="796"/>
      <c r="BL112" s="796"/>
      <c r="BM112" s="796"/>
      <c r="BN112" s="796"/>
      <c r="BO112" s="796"/>
      <c r="BP112" s="797"/>
      <c r="BQ112" s="862">
        <v>6318160</v>
      </c>
      <c r="BR112" s="863"/>
      <c r="BS112" s="863"/>
      <c r="BT112" s="863"/>
      <c r="BU112" s="863"/>
      <c r="BV112" s="863">
        <v>6621377</v>
      </c>
      <c r="BW112" s="863"/>
      <c r="BX112" s="863"/>
      <c r="BY112" s="863"/>
      <c r="BZ112" s="863"/>
      <c r="CA112" s="863">
        <v>5545616</v>
      </c>
      <c r="CB112" s="863"/>
      <c r="CC112" s="863"/>
      <c r="CD112" s="863"/>
      <c r="CE112" s="863"/>
      <c r="CF112" s="924">
        <v>60.7</v>
      </c>
      <c r="CG112" s="925"/>
      <c r="CH112" s="925"/>
      <c r="CI112" s="925"/>
      <c r="CJ112" s="925"/>
      <c r="CK112" s="980"/>
      <c r="CL112" s="867"/>
      <c r="CM112" s="870" t="s">
        <v>456</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457</v>
      </c>
      <c r="DH112" s="863"/>
      <c r="DI112" s="863"/>
      <c r="DJ112" s="863"/>
      <c r="DK112" s="863"/>
      <c r="DL112" s="863" t="s">
        <v>458</v>
      </c>
      <c r="DM112" s="863"/>
      <c r="DN112" s="863"/>
      <c r="DO112" s="863"/>
      <c r="DP112" s="863"/>
      <c r="DQ112" s="863" t="s">
        <v>459</v>
      </c>
      <c r="DR112" s="863"/>
      <c r="DS112" s="863"/>
      <c r="DT112" s="863"/>
      <c r="DU112" s="863"/>
      <c r="DV112" s="840" t="s">
        <v>460</v>
      </c>
      <c r="DW112" s="840"/>
      <c r="DX112" s="840"/>
      <c r="DY112" s="840"/>
      <c r="DZ112" s="841"/>
    </row>
    <row r="113" spans="1:130" s="248" customFormat="1" ht="26.25" customHeight="1">
      <c r="A113" s="967"/>
      <c r="B113" s="968"/>
      <c r="C113" s="796" t="s">
        <v>461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583013</v>
      </c>
      <c r="AB113" s="972"/>
      <c r="AC113" s="972"/>
      <c r="AD113" s="972"/>
      <c r="AE113" s="973"/>
      <c r="AF113" s="974">
        <v>561659</v>
      </c>
      <c r="AG113" s="972"/>
      <c r="AH113" s="972"/>
      <c r="AI113" s="972"/>
      <c r="AJ113" s="973"/>
      <c r="AK113" s="974">
        <v>496845</v>
      </c>
      <c r="AL113" s="972"/>
      <c r="AM113" s="972"/>
      <c r="AN113" s="972"/>
      <c r="AO113" s="973"/>
      <c r="AP113" s="975">
        <v>5.4</v>
      </c>
      <c r="AQ113" s="976"/>
      <c r="AR113" s="976"/>
      <c r="AS113" s="976"/>
      <c r="AT113" s="977"/>
      <c r="AU113" s="985"/>
      <c r="AV113" s="986"/>
      <c r="AW113" s="986"/>
      <c r="AX113" s="986"/>
      <c r="AY113" s="986"/>
      <c r="AZ113" s="861" t="s">
        <v>462</v>
      </c>
      <c r="BA113" s="796"/>
      <c r="BB113" s="796"/>
      <c r="BC113" s="796"/>
      <c r="BD113" s="796"/>
      <c r="BE113" s="796"/>
      <c r="BF113" s="796"/>
      <c r="BG113" s="796"/>
      <c r="BH113" s="796"/>
      <c r="BI113" s="796"/>
      <c r="BJ113" s="796"/>
      <c r="BK113" s="796"/>
      <c r="BL113" s="796"/>
      <c r="BM113" s="796"/>
      <c r="BN113" s="796"/>
      <c r="BO113" s="796"/>
      <c r="BP113" s="797"/>
      <c r="BQ113" s="862">
        <v>339740</v>
      </c>
      <c r="BR113" s="863"/>
      <c r="BS113" s="863"/>
      <c r="BT113" s="863"/>
      <c r="BU113" s="863"/>
      <c r="BV113" s="863">
        <v>267292</v>
      </c>
      <c r="BW113" s="863"/>
      <c r="BX113" s="863"/>
      <c r="BY113" s="863"/>
      <c r="BZ113" s="863"/>
      <c r="CA113" s="863">
        <v>195101</v>
      </c>
      <c r="CB113" s="863"/>
      <c r="CC113" s="863"/>
      <c r="CD113" s="863"/>
      <c r="CE113" s="863"/>
      <c r="CF113" s="924">
        <v>2.1</v>
      </c>
      <c r="CG113" s="925"/>
      <c r="CH113" s="925"/>
      <c r="CI113" s="925"/>
      <c r="CJ113" s="925"/>
      <c r="CK113" s="980"/>
      <c r="CL113" s="867"/>
      <c r="CM113" s="870" t="s">
        <v>463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130</v>
      </c>
      <c r="DH113" s="826"/>
      <c r="DI113" s="826"/>
      <c r="DJ113" s="826"/>
      <c r="DK113" s="827"/>
      <c r="DL113" s="828" t="s">
        <v>460</v>
      </c>
      <c r="DM113" s="826"/>
      <c r="DN113" s="826"/>
      <c r="DO113" s="826"/>
      <c r="DP113" s="827"/>
      <c r="DQ113" s="828" t="s">
        <v>130</v>
      </c>
      <c r="DR113" s="826"/>
      <c r="DS113" s="826"/>
      <c r="DT113" s="826"/>
      <c r="DU113" s="827"/>
      <c r="DV113" s="873" t="s">
        <v>397</v>
      </c>
      <c r="DW113" s="874"/>
      <c r="DX113" s="874"/>
      <c r="DY113" s="874"/>
      <c r="DZ113" s="875"/>
    </row>
    <row r="114" spans="1:130" s="248" customFormat="1" ht="26.25" customHeight="1">
      <c r="A114" s="967"/>
      <c r="B114" s="968"/>
      <c r="C114" s="796" t="s">
        <v>464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457</v>
      </c>
      <c r="AB114" s="826"/>
      <c r="AC114" s="826"/>
      <c r="AD114" s="826"/>
      <c r="AE114" s="827"/>
      <c r="AF114" s="828" t="s">
        <v>465</v>
      </c>
      <c r="AG114" s="826"/>
      <c r="AH114" s="826"/>
      <c r="AI114" s="826"/>
      <c r="AJ114" s="827"/>
      <c r="AK114" s="828" t="s">
        <v>459</v>
      </c>
      <c r="AL114" s="826"/>
      <c r="AM114" s="826"/>
      <c r="AN114" s="826"/>
      <c r="AO114" s="827"/>
      <c r="AP114" s="873" t="s">
        <v>465</v>
      </c>
      <c r="AQ114" s="874"/>
      <c r="AR114" s="874"/>
      <c r="AS114" s="874"/>
      <c r="AT114" s="875"/>
      <c r="AU114" s="985"/>
      <c r="AV114" s="986"/>
      <c r="AW114" s="986"/>
      <c r="AX114" s="986"/>
      <c r="AY114" s="986"/>
      <c r="AZ114" s="861" t="s">
        <v>466</v>
      </c>
      <c r="BA114" s="796"/>
      <c r="BB114" s="796"/>
      <c r="BC114" s="796"/>
      <c r="BD114" s="796"/>
      <c r="BE114" s="796"/>
      <c r="BF114" s="796"/>
      <c r="BG114" s="796"/>
      <c r="BH114" s="796"/>
      <c r="BI114" s="796"/>
      <c r="BJ114" s="796"/>
      <c r="BK114" s="796"/>
      <c r="BL114" s="796"/>
      <c r="BM114" s="796"/>
      <c r="BN114" s="796"/>
      <c r="BO114" s="796"/>
      <c r="BP114" s="797"/>
      <c r="BQ114" s="862">
        <v>4045646</v>
      </c>
      <c r="BR114" s="863"/>
      <c r="BS114" s="863"/>
      <c r="BT114" s="863"/>
      <c r="BU114" s="863"/>
      <c r="BV114" s="863">
        <v>3809930</v>
      </c>
      <c r="BW114" s="863"/>
      <c r="BX114" s="863"/>
      <c r="BY114" s="863"/>
      <c r="BZ114" s="863"/>
      <c r="CA114" s="863">
        <v>3595368</v>
      </c>
      <c r="CB114" s="863"/>
      <c r="CC114" s="863"/>
      <c r="CD114" s="863"/>
      <c r="CE114" s="863"/>
      <c r="CF114" s="924">
        <v>39.4</v>
      </c>
      <c r="CG114" s="925"/>
      <c r="CH114" s="925"/>
      <c r="CI114" s="925"/>
      <c r="CJ114" s="925"/>
      <c r="CK114" s="980"/>
      <c r="CL114" s="867"/>
      <c r="CM114" s="870" t="s">
        <v>467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460</v>
      </c>
      <c r="DH114" s="826"/>
      <c r="DI114" s="826"/>
      <c r="DJ114" s="826"/>
      <c r="DK114" s="827"/>
      <c r="DL114" s="828" t="s">
        <v>465</v>
      </c>
      <c r="DM114" s="826"/>
      <c r="DN114" s="826"/>
      <c r="DO114" s="826"/>
      <c r="DP114" s="827"/>
      <c r="DQ114" s="828" t="s">
        <v>460</v>
      </c>
      <c r="DR114" s="826"/>
      <c r="DS114" s="826"/>
      <c r="DT114" s="826"/>
      <c r="DU114" s="827"/>
      <c r="DV114" s="873" t="s">
        <v>457</v>
      </c>
      <c r="DW114" s="874"/>
      <c r="DX114" s="874"/>
      <c r="DY114" s="874"/>
      <c r="DZ114" s="875"/>
    </row>
    <row r="115" spans="1:130" s="248" customFormat="1" ht="26.25" customHeight="1">
      <c r="A115" s="967"/>
      <c r="B115" s="968"/>
      <c r="C115" s="796" t="s">
        <v>468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67436</v>
      </c>
      <c r="AB115" s="972"/>
      <c r="AC115" s="972"/>
      <c r="AD115" s="972"/>
      <c r="AE115" s="973"/>
      <c r="AF115" s="974">
        <v>70214</v>
      </c>
      <c r="AG115" s="972"/>
      <c r="AH115" s="972"/>
      <c r="AI115" s="972"/>
      <c r="AJ115" s="973"/>
      <c r="AK115" s="974">
        <v>74275</v>
      </c>
      <c r="AL115" s="972"/>
      <c r="AM115" s="972"/>
      <c r="AN115" s="972"/>
      <c r="AO115" s="973"/>
      <c r="AP115" s="975">
        <v>0.8</v>
      </c>
      <c r="AQ115" s="976"/>
      <c r="AR115" s="976"/>
      <c r="AS115" s="976"/>
      <c r="AT115" s="977"/>
      <c r="AU115" s="985"/>
      <c r="AV115" s="986"/>
      <c r="AW115" s="986"/>
      <c r="AX115" s="986"/>
      <c r="AY115" s="986"/>
      <c r="AZ115" s="861" t="s">
        <v>469</v>
      </c>
      <c r="BA115" s="796"/>
      <c r="BB115" s="796"/>
      <c r="BC115" s="796"/>
      <c r="BD115" s="796"/>
      <c r="BE115" s="796"/>
      <c r="BF115" s="796"/>
      <c r="BG115" s="796"/>
      <c r="BH115" s="796"/>
      <c r="BI115" s="796"/>
      <c r="BJ115" s="796"/>
      <c r="BK115" s="796"/>
      <c r="BL115" s="796"/>
      <c r="BM115" s="796"/>
      <c r="BN115" s="796"/>
      <c r="BO115" s="796"/>
      <c r="BP115" s="797"/>
      <c r="BQ115" s="862" t="s">
        <v>460</v>
      </c>
      <c r="BR115" s="863"/>
      <c r="BS115" s="863"/>
      <c r="BT115" s="863"/>
      <c r="BU115" s="863"/>
      <c r="BV115" s="863" t="s">
        <v>130</v>
      </c>
      <c r="BW115" s="863"/>
      <c r="BX115" s="863"/>
      <c r="BY115" s="863"/>
      <c r="BZ115" s="863"/>
      <c r="CA115" s="863" t="s">
        <v>460</v>
      </c>
      <c r="CB115" s="863"/>
      <c r="CC115" s="863"/>
      <c r="CD115" s="863"/>
      <c r="CE115" s="863"/>
      <c r="CF115" s="924" t="s">
        <v>459</v>
      </c>
      <c r="CG115" s="925"/>
      <c r="CH115" s="925"/>
      <c r="CI115" s="925"/>
      <c r="CJ115" s="925"/>
      <c r="CK115" s="980"/>
      <c r="CL115" s="867"/>
      <c r="CM115" s="861" t="s">
        <v>470</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460</v>
      </c>
      <c r="DH115" s="826"/>
      <c r="DI115" s="826"/>
      <c r="DJ115" s="826"/>
      <c r="DK115" s="827"/>
      <c r="DL115" s="828" t="s">
        <v>130</v>
      </c>
      <c r="DM115" s="826"/>
      <c r="DN115" s="826"/>
      <c r="DO115" s="826"/>
      <c r="DP115" s="827"/>
      <c r="DQ115" s="828" t="s">
        <v>397</v>
      </c>
      <c r="DR115" s="826"/>
      <c r="DS115" s="826"/>
      <c r="DT115" s="826"/>
      <c r="DU115" s="827"/>
      <c r="DV115" s="873" t="s">
        <v>460</v>
      </c>
      <c r="DW115" s="874"/>
      <c r="DX115" s="874"/>
      <c r="DY115" s="874"/>
      <c r="DZ115" s="875"/>
    </row>
    <row r="116" spans="1:130" s="248" customFormat="1" ht="26.25" customHeight="1">
      <c r="A116" s="969"/>
      <c r="B116" s="970"/>
      <c r="C116" s="929" t="s">
        <v>471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460</v>
      </c>
      <c r="AB116" s="826"/>
      <c r="AC116" s="826"/>
      <c r="AD116" s="826"/>
      <c r="AE116" s="827"/>
      <c r="AF116" s="828" t="s">
        <v>460</v>
      </c>
      <c r="AG116" s="826"/>
      <c r="AH116" s="826"/>
      <c r="AI116" s="826"/>
      <c r="AJ116" s="827"/>
      <c r="AK116" s="828" t="s">
        <v>459</v>
      </c>
      <c r="AL116" s="826"/>
      <c r="AM116" s="826"/>
      <c r="AN116" s="826"/>
      <c r="AO116" s="827"/>
      <c r="AP116" s="873" t="s">
        <v>458</v>
      </c>
      <c r="AQ116" s="874"/>
      <c r="AR116" s="874"/>
      <c r="AS116" s="874"/>
      <c r="AT116" s="875"/>
      <c r="AU116" s="985"/>
      <c r="AV116" s="986"/>
      <c r="AW116" s="986"/>
      <c r="AX116" s="986"/>
      <c r="AY116" s="986"/>
      <c r="AZ116" s="912" t="s">
        <v>472</v>
      </c>
      <c r="BA116" s="913"/>
      <c r="BB116" s="913"/>
      <c r="BC116" s="913"/>
      <c r="BD116" s="913"/>
      <c r="BE116" s="913"/>
      <c r="BF116" s="913"/>
      <c r="BG116" s="913"/>
      <c r="BH116" s="913"/>
      <c r="BI116" s="913"/>
      <c r="BJ116" s="913"/>
      <c r="BK116" s="913"/>
      <c r="BL116" s="913"/>
      <c r="BM116" s="913"/>
      <c r="BN116" s="913"/>
      <c r="BO116" s="913"/>
      <c r="BP116" s="914"/>
      <c r="BQ116" s="862" t="s">
        <v>457</v>
      </c>
      <c r="BR116" s="863"/>
      <c r="BS116" s="863"/>
      <c r="BT116" s="863"/>
      <c r="BU116" s="863"/>
      <c r="BV116" s="863" t="s">
        <v>397</v>
      </c>
      <c r="BW116" s="863"/>
      <c r="BX116" s="863"/>
      <c r="BY116" s="863"/>
      <c r="BZ116" s="863"/>
      <c r="CA116" s="863" t="s">
        <v>460</v>
      </c>
      <c r="CB116" s="863"/>
      <c r="CC116" s="863"/>
      <c r="CD116" s="863"/>
      <c r="CE116" s="863"/>
      <c r="CF116" s="924" t="s">
        <v>460</v>
      </c>
      <c r="CG116" s="925"/>
      <c r="CH116" s="925"/>
      <c r="CI116" s="925"/>
      <c r="CJ116" s="925"/>
      <c r="CK116" s="980"/>
      <c r="CL116" s="867"/>
      <c r="CM116" s="870" t="s">
        <v>473</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460</v>
      </c>
      <c r="DH116" s="826"/>
      <c r="DI116" s="826"/>
      <c r="DJ116" s="826"/>
      <c r="DK116" s="827"/>
      <c r="DL116" s="828" t="s">
        <v>465</v>
      </c>
      <c r="DM116" s="826"/>
      <c r="DN116" s="826"/>
      <c r="DO116" s="826"/>
      <c r="DP116" s="827"/>
      <c r="DQ116" s="828" t="s">
        <v>460</v>
      </c>
      <c r="DR116" s="826"/>
      <c r="DS116" s="826"/>
      <c r="DT116" s="826"/>
      <c r="DU116" s="827"/>
      <c r="DV116" s="873" t="s">
        <v>457</v>
      </c>
      <c r="DW116" s="874"/>
      <c r="DX116" s="874"/>
      <c r="DY116" s="874"/>
      <c r="DZ116" s="875"/>
    </row>
    <row r="117" spans="1:130" s="248" customFormat="1" ht="26.25" customHeight="1">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474</v>
      </c>
      <c r="Z117" s="952"/>
      <c r="AA117" s="957">
        <v>3297758</v>
      </c>
      <c r="AB117" s="958"/>
      <c r="AC117" s="958"/>
      <c r="AD117" s="958"/>
      <c r="AE117" s="959"/>
      <c r="AF117" s="960">
        <v>3506759</v>
      </c>
      <c r="AG117" s="958"/>
      <c r="AH117" s="958"/>
      <c r="AI117" s="958"/>
      <c r="AJ117" s="959"/>
      <c r="AK117" s="960">
        <v>3065036</v>
      </c>
      <c r="AL117" s="958"/>
      <c r="AM117" s="958"/>
      <c r="AN117" s="958"/>
      <c r="AO117" s="959"/>
      <c r="AP117" s="961"/>
      <c r="AQ117" s="962"/>
      <c r="AR117" s="962"/>
      <c r="AS117" s="962"/>
      <c r="AT117" s="963"/>
      <c r="AU117" s="985"/>
      <c r="AV117" s="986"/>
      <c r="AW117" s="986"/>
      <c r="AX117" s="986"/>
      <c r="AY117" s="986"/>
      <c r="AZ117" s="912" t="s">
        <v>475</v>
      </c>
      <c r="BA117" s="913"/>
      <c r="BB117" s="913"/>
      <c r="BC117" s="913"/>
      <c r="BD117" s="913"/>
      <c r="BE117" s="913"/>
      <c r="BF117" s="913"/>
      <c r="BG117" s="913"/>
      <c r="BH117" s="913"/>
      <c r="BI117" s="913"/>
      <c r="BJ117" s="913"/>
      <c r="BK117" s="913"/>
      <c r="BL117" s="913"/>
      <c r="BM117" s="913"/>
      <c r="BN117" s="913"/>
      <c r="BO117" s="913"/>
      <c r="BP117" s="914"/>
      <c r="BQ117" s="862" t="s">
        <v>459</v>
      </c>
      <c r="BR117" s="863"/>
      <c r="BS117" s="863"/>
      <c r="BT117" s="863"/>
      <c r="BU117" s="863"/>
      <c r="BV117" s="863" t="s">
        <v>459</v>
      </c>
      <c r="BW117" s="863"/>
      <c r="BX117" s="863"/>
      <c r="BY117" s="863"/>
      <c r="BZ117" s="863"/>
      <c r="CA117" s="863" t="s">
        <v>460</v>
      </c>
      <c r="CB117" s="863"/>
      <c r="CC117" s="863"/>
      <c r="CD117" s="863"/>
      <c r="CE117" s="863"/>
      <c r="CF117" s="924" t="s">
        <v>459</v>
      </c>
      <c r="CG117" s="925"/>
      <c r="CH117" s="925"/>
      <c r="CI117" s="925"/>
      <c r="CJ117" s="925"/>
      <c r="CK117" s="980"/>
      <c r="CL117" s="867"/>
      <c r="CM117" s="870" t="s">
        <v>476</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459</v>
      </c>
      <c r="DH117" s="826"/>
      <c r="DI117" s="826"/>
      <c r="DJ117" s="826"/>
      <c r="DK117" s="827"/>
      <c r="DL117" s="828" t="s">
        <v>460</v>
      </c>
      <c r="DM117" s="826"/>
      <c r="DN117" s="826"/>
      <c r="DO117" s="826"/>
      <c r="DP117" s="827"/>
      <c r="DQ117" s="828" t="s">
        <v>130</v>
      </c>
      <c r="DR117" s="826"/>
      <c r="DS117" s="826"/>
      <c r="DT117" s="826"/>
      <c r="DU117" s="827"/>
      <c r="DV117" s="873" t="s">
        <v>130</v>
      </c>
      <c r="DW117" s="874"/>
      <c r="DX117" s="874"/>
      <c r="DY117" s="874"/>
      <c r="DZ117" s="875"/>
    </row>
    <row r="118" spans="1:130" s="248" customFormat="1" ht="26.25" customHeight="1">
      <c r="A118" s="950" t="s">
        <v>443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440</v>
      </c>
      <c r="AB118" s="951"/>
      <c r="AC118" s="951"/>
      <c r="AD118" s="951"/>
      <c r="AE118" s="952"/>
      <c r="AF118" s="953" t="s">
        <v>441</v>
      </c>
      <c r="AG118" s="951"/>
      <c r="AH118" s="951"/>
      <c r="AI118" s="951"/>
      <c r="AJ118" s="952"/>
      <c r="AK118" s="953" t="s">
        <v>308</v>
      </c>
      <c r="AL118" s="951"/>
      <c r="AM118" s="951"/>
      <c r="AN118" s="951"/>
      <c r="AO118" s="952"/>
      <c r="AP118" s="954" t="s">
        <v>442</v>
      </c>
      <c r="AQ118" s="955"/>
      <c r="AR118" s="955"/>
      <c r="AS118" s="955"/>
      <c r="AT118" s="956"/>
      <c r="AU118" s="985"/>
      <c r="AV118" s="986"/>
      <c r="AW118" s="986"/>
      <c r="AX118" s="986"/>
      <c r="AY118" s="986"/>
      <c r="AZ118" s="928" t="s">
        <v>477</v>
      </c>
      <c r="BA118" s="929"/>
      <c r="BB118" s="929"/>
      <c r="BC118" s="929"/>
      <c r="BD118" s="929"/>
      <c r="BE118" s="929"/>
      <c r="BF118" s="929"/>
      <c r="BG118" s="929"/>
      <c r="BH118" s="929"/>
      <c r="BI118" s="929"/>
      <c r="BJ118" s="929"/>
      <c r="BK118" s="929"/>
      <c r="BL118" s="929"/>
      <c r="BM118" s="929"/>
      <c r="BN118" s="929"/>
      <c r="BO118" s="929"/>
      <c r="BP118" s="930"/>
      <c r="BQ118" s="931" t="s">
        <v>458</v>
      </c>
      <c r="BR118" s="894"/>
      <c r="BS118" s="894"/>
      <c r="BT118" s="894"/>
      <c r="BU118" s="894"/>
      <c r="BV118" s="894" t="s">
        <v>130</v>
      </c>
      <c r="BW118" s="894"/>
      <c r="BX118" s="894"/>
      <c r="BY118" s="894"/>
      <c r="BZ118" s="894"/>
      <c r="CA118" s="894" t="s">
        <v>459</v>
      </c>
      <c r="CB118" s="894"/>
      <c r="CC118" s="894"/>
      <c r="CD118" s="894"/>
      <c r="CE118" s="894"/>
      <c r="CF118" s="924" t="s">
        <v>459</v>
      </c>
      <c r="CG118" s="925"/>
      <c r="CH118" s="925"/>
      <c r="CI118" s="925"/>
      <c r="CJ118" s="925"/>
      <c r="CK118" s="980"/>
      <c r="CL118" s="867"/>
      <c r="CM118" s="870" t="s">
        <v>478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460</v>
      </c>
      <c r="DH118" s="826"/>
      <c r="DI118" s="826"/>
      <c r="DJ118" s="826"/>
      <c r="DK118" s="827"/>
      <c r="DL118" s="828" t="s">
        <v>457</v>
      </c>
      <c r="DM118" s="826"/>
      <c r="DN118" s="826"/>
      <c r="DO118" s="826"/>
      <c r="DP118" s="827"/>
      <c r="DQ118" s="828" t="s">
        <v>130</v>
      </c>
      <c r="DR118" s="826"/>
      <c r="DS118" s="826"/>
      <c r="DT118" s="826"/>
      <c r="DU118" s="827"/>
      <c r="DV118" s="873" t="s">
        <v>459</v>
      </c>
      <c r="DW118" s="874"/>
      <c r="DX118" s="874"/>
      <c r="DY118" s="874"/>
      <c r="DZ118" s="875"/>
    </row>
    <row r="119" spans="1:130" s="248" customFormat="1" ht="26.25" customHeight="1">
      <c r="A119" s="864" t="s">
        <v>446</v>
      </c>
      <c r="B119" s="865"/>
      <c r="C119" s="940" t="s">
        <v>447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458</v>
      </c>
      <c r="AB119" s="944"/>
      <c r="AC119" s="944"/>
      <c r="AD119" s="944"/>
      <c r="AE119" s="945"/>
      <c r="AF119" s="946" t="s">
        <v>459</v>
      </c>
      <c r="AG119" s="944"/>
      <c r="AH119" s="944"/>
      <c r="AI119" s="944"/>
      <c r="AJ119" s="945"/>
      <c r="AK119" s="946" t="s">
        <v>459</v>
      </c>
      <c r="AL119" s="944"/>
      <c r="AM119" s="944"/>
      <c r="AN119" s="944"/>
      <c r="AO119" s="945"/>
      <c r="AP119" s="947" t="s">
        <v>459</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479</v>
      </c>
      <c r="BP119" s="927"/>
      <c r="BQ119" s="931">
        <v>35909235</v>
      </c>
      <c r="BR119" s="894"/>
      <c r="BS119" s="894"/>
      <c r="BT119" s="894"/>
      <c r="BU119" s="894"/>
      <c r="BV119" s="894">
        <v>35214939</v>
      </c>
      <c r="BW119" s="894"/>
      <c r="BX119" s="894"/>
      <c r="BY119" s="894"/>
      <c r="BZ119" s="894"/>
      <c r="CA119" s="894">
        <v>33652432</v>
      </c>
      <c r="CB119" s="894"/>
      <c r="CC119" s="894"/>
      <c r="CD119" s="894"/>
      <c r="CE119" s="894"/>
      <c r="CF119" s="792"/>
      <c r="CG119" s="793"/>
      <c r="CH119" s="793"/>
      <c r="CI119" s="793"/>
      <c r="CJ119" s="883"/>
      <c r="CK119" s="981"/>
      <c r="CL119" s="869"/>
      <c r="CM119" s="887" t="s">
        <v>480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459</v>
      </c>
      <c r="DH119" s="809"/>
      <c r="DI119" s="809"/>
      <c r="DJ119" s="809"/>
      <c r="DK119" s="810"/>
      <c r="DL119" s="811" t="s">
        <v>459</v>
      </c>
      <c r="DM119" s="809"/>
      <c r="DN119" s="809"/>
      <c r="DO119" s="809"/>
      <c r="DP119" s="810"/>
      <c r="DQ119" s="811" t="s">
        <v>460</v>
      </c>
      <c r="DR119" s="809"/>
      <c r="DS119" s="809"/>
      <c r="DT119" s="809"/>
      <c r="DU119" s="810"/>
      <c r="DV119" s="897" t="s">
        <v>459</v>
      </c>
      <c r="DW119" s="898"/>
      <c r="DX119" s="898"/>
      <c r="DY119" s="898"/>
      <c r="DZ119" s="899"/>
    </row>
    <row r="120" spans="1:130" s="248" customFormat="1" ht="26.25" customHeight="1">
      <c r="A120" s="866"/>
      <c r="B120" s="867"/>
      <c r="C120" s="870" t="s">
        <v>452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460</v>
      </c>
      <c r="AB120" s="826"/>
      <c r="AC120" s="826"/>
      <c r="AD120" s="826"/>
      <c r="AE120" s="827"/>
      <c r="AF120" s="828" t="s">
        <v>457</v>
      </c>
      <c r="AG120" s="826"/>
      <c r="AH120" s="826"/>
      <c r="AI120" s="826"/>
      <c r="AJ120" s="827"/>
      <c r="AK120" s="828" t="s">
        <v>457</v>
      </c>
      <c r="AL120" s="826"/>
      <c r="AM120" s="826"/>
      <c r="AN120" s="826"/>
      <c r="AO120" s="827"/>
      <c r="AP120" s="873" t="s">
        <v>458</v>
      </c>
      <c r="AQ120" s="874"/>
      <c r="AR120" s="874"/>
      <c r="AS120" s="874"/>
      <c r="AT120" s="875"/>
      <c r="AU120" s="932" t="s">
        <v>481</v>
      </c>
      <c r="AV120" s="933"/>
      <c r="AW120" s="933"/>
      <c r="AX120" s="933"/>
      <c r="AY120" s="934"/>
      <c r="AZ120" s="909" t="s">
        <v>482</v>
      </c>
      <c r="BA120" s="854"/>
      <c r="BB120" s="854"/>
      <c r="BC120" s="854"/>
      <c r="BD120" s="854"/>
      <c r="BE120" s="854"/>
      <c r="BF120" s="854"/>
      <c r="BG120" s="854"/>
      <c r="BH120" s="854"/>
      <c r="BI120" s="854"/>
      <c r="BJ120" s="854"/>
      <c r="BK120" s="854"/>
      <c r="BL120" s="854"/>
      <c r="BM120" s="854"/>
      <c r="BN120" s="854"/>
      <c r="BO120" s="854"/>
      <c r="BP120" s="855"/>
      <c r="BQ120" s="910">
        <v>3366289</v>
      </c>
      <c r="BR120" s="891"/>
      <c r="BS120" s="891"/>
      <c r="BT120" s="891"/>
      <c r="BU120" s="891"/>
      <c r="BV120" s="891">
        <v>3168186</v>
      </c>
      <c r="BW120" s="891"/>
      <c r="BX120" s="891"/>
      <c r="BY120" s="891"/>
      <c r="BZ120" s="891"/>
      <c r="CA120" s="891">
        <v>3361120</v>
      </c>
      <c r="CB120" s="891"/>
      <c r="CC120" s="891"/>
      <c r="CD120" s="891"/>
      <c r="CE120" s="891"/>
      <c r="CF120" s="915">
        <v>36.799999999999997</v>
      </c>
      <c r="CG120" s="916"/>
      <c r="CH120" s="916"/>
      <c r="CI120" s="916"/>
      <c r="CJ120" s="916"/>
      <c r="CK120" s="917" t="s">
        <v>483</v>
      </c>
      <c r="CL120" s="901"/>
      <c r="CM120" s="901"/>
      <c r="CN120" s="901"/>
      <c r="CO120" s="902"/>
      <c r="CP120" s="921" t="s">
        <v>419</v>
      </c>
      <c r="CQ120" s="922"/>
      <c r="CR120" s="922"/>
      <c r="CS120" s="922"/>
      <c r="CT120" s="922"/>
      <c r="CU120" s="922"/>
      <c r="CV120" s="922"/>
      <c r="CW120" s="922"/>
      <c r="CX120" s="922"/>
      <c r="CY120" s="922"/>
      <c r="CZ120" s="922"/>
      <c r="DA120" s="922"/>
      <c r="DB120" s="922"/>
      <c r="DC120" s="922"/>
      <c r="DD120" s="922"/>
      <c r="DE120" s="922"/>
      <c r="DF120" s="923"/>
      <c r="DG120" s="910">
        <v>3528551</v>
      </c>
      <c r="DH120" s="891"/>
      <c r="DI120" s="891"/>
      <c r="DJ120" s="891"/>
      <c r="DK120" s="891"/>
      <c r="DL120" s="891">
        <v>3430108</v>
      </c>
      <c r="DM120" s="891"/>
      <c r="DN120" s="891"/>
      <c r="DO120" s="891"/>
      <c r="DP120" s="891"/>
      <c r="DQ120" s="891">
        <v>2565830</v>
      </c>
      <c r="DR120" s="891"/>
      <c r="DS120" s="891"/>
      <c r="DT120" s="891"/>
      <c r="DU120" s="891"/>
      <c r="DV120" s="892">
        <v>28.1</v>
      </c>
      <c r="DW120" s="892"/>
      <c r="DX120" s="892"/>
      <c r="DY120" s="892"/>
      <c r="DZ120" s="893"/>
    </row>
    <row r="121" spans="1:130" s="248" customFormat="1" ht="26.25" customHeight="1">
      <c r="A121" s="866"/>
      <c r="B121" s="867"/>
      <c r="C121" s="912" t="s">
        <v>484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457</v>
      </c>
      <c r="AB121" s="826"/>
      <c r="AC121" s="826"/>
      <c r="AD121" s="826"/>
      <c r="AE121" s="827"/>
      <c r="AF121" s="828" t="s">
        <v>459</v>
      </c>
      <c r="AG121" s="826"/>
      <c r="AH121" s="826"/>
      <c r="AI121" s="826"/>
      <c r="AJ121" s="827"/>
      <c r="AK121" s="828" t="s">
        <v>460</v>
      </c>
      <c r="AL121" s="826"/>
      <c r="AM121" s="826"/>
      <c r="AN121" s="826"/>
      <c r="AO121" s="827"/>
      <c r="AP121" s="873" t="s">
        <v>460</v>
      </c>
      <c r="AQ121" s="874"/>
      <c r="AR121" s="874"/>
      <c r="AS121" s="874"/>
      <c r="AT121" s="875"/>
      <c r="AU121" s="935"/>
      <c r="AV121" s="936"/>
      <c r="AW121" s="936"/>
      <c r="AX121" s="936"/>
      <c r="AY121" s="937"/>
      <c r="AZ121" s="861" t="s">
        <v>485</v>
      </c>
      <c r="BA121" s="796"/>
      <c r="BB121" s="796"/>
      <c r="BC121" s="796"/>
      <c r="BD121" s="796"/>
      <c r="BE121" s="796"/>
      <c r="BF121" s="796"/>
      <c r="BG121" s="796"/>
      <c r="BH121" s="796"/>
      <c r="BI121" s="796"/>
      <c r="BJ121" s="796"/>
      <c r="BK121" s="796"/>
      <c r="BL121" s="796"/>
      <c r="BM121" s="796"/>
      <c r="BN121" s="796"/>
      <c r="BO121" s="796"/>
      <c r="BP121" s="797"/>
      <c r="BQ121" s="862">
        <v>180634</v>
      </c>
      <c r="BR121" s="863"/>
      <c r="BS121" s="863"/>
      <c r="BT121" s="863"/>
      <c r="BU121" s="863"/>
      <c r="BV121" s="863">
        <v>133624</v>
      </c>
      <c r="BW121" s="863"/>
      <c r="BX121" s="863"/>
      <c r="BY121" s="863"/>
      <c r="BZ121" s="863"/>
      <c r="CA121" s="863">
        <v>96212</v>
      </c>
      <c r="CB121" s="863"/>
      <c r="CC121" s="863"/>
      <c r="CD121" s="863"/>
      <c r="CE121" s="863"/>
      <c r="CF121" s="924">
        <v>1.1000000000000001</v>
      </c>
      <c r="CG121" s="925"/>
      <c r="CH121" s="925"/>
      <c r="CI121" s="925"/>
      <c r="CJ121" s="925"/>
      <c r="CK121" s="918"/>
      <c r="CL121" s="904"/>
      <c r="CM121" s="904"/>
      <c r="CN121" s="904"/>
      <c r="CO121" s="905"/>
      <c r="CP121" s="884" t="s">
        <v>486</v>
      </c>
      <c r="CQ121" s="885"/>
      <c r="CR121" s="885"/>
      <c r="CS121" s="885"/>
      <c r="CT121" s="885"/>
      <c r="CU121" s="885"/>
      <c r="CV121" s="885"/>
      <c r="CW121" s="885"/>
      <c r="CX121" s="885"/>
      <c r="CY121" s="885"/>
      <c r="CZ121" s="885"/>
      <c r="DA121" s="885"/>
      <c r="DB121" s="885"/>
      <c r="DC121" s="885"/>
      <c r="DD121" s="885"/>
      <c r="DE121" s="885"/>
      <c r="DF121" s="886"/>
      <c r="DG121" s="862">
        <v>1637828</v>
      </c>
      <c r="DH121" s="863"/>
      <c r="DI121" s="863"/>
      <c r="DJ121" s="863"/>
      <c r="DK121" s="863"/>
      <c r="DL121" s="863">
        <v>1563758</v>
      </c>
      <c r="DM121" s="863"/>
      <c r="DN121" s="863"/>
      <c r="DO121" s="863"/>
      <c r="DP121" s="863"/>
      <c r="DQ121" s="863">
        <v>1492837</v>
      </c>
      <c r="DR121" s="863"/>
      <c r="DS121" s="863"/>
      <c r="DT121" s="863"/>
      <c r="DU121" s="863"/>
      <c r="DV121" s="840">
        <v>16.3</v>
      </c>
      <c r="DW121" s="840"/>
      <c r="DX121" s="840"/>
      <c r="DY121" s="840"/>
      <c r="DZ121" s="841"/>
    </row>
    <row r="122" spans="1:130" s="248" customFormat="1" ht="26.25" customHeight="1">
      <c r="A122" s="866"/>
      <c r="B122" s="867"/>
      <c r="C122" s="870" t="s">
        <v>467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460</v>
      </c>
      <c r="AB122" s="826"/>
      <c r="AC122" s="826"/>
      <c r="AD122" s="826"/>
      <c r="AE122" s="827"/>
      <c r="AF122" s="828" t="s">
        <v>459</v>
      </c>
      <c r="AG122" s="826"/>
      <c r="AH122" s="826"/>
      <c r="AI122" s="826"/>
      <c r="AJ122" s="827"/>
      <c r="AK122" s="828" t="s">
        <v>460</v>
      </c>
      <c r="AL122" s="826"/>
      <c r="AM122" s="826"/>
      <c r="AN122" s="826"/>
      <c r="AO122" s="827"/>
      <c r="AP122" s="873" t="s">
        <v>460</v>
      </c>
      <c r="AQ122" s="874"/>
      <c r="AR122" s="874"/>
      <c r="AS122" s="874"/>
      <c r="AT122" s="875"/>
      <c r="AU122" s="935"/>
      <c r="AV122" s="936"/>
      <c r="AW122" s="936"/>
      <c r="AX122" s="936"/>
      <c r="AY122" s="937"/>
      <c r="AZ122" s="928" t="s">
        <v>487</v>
      </c>
      <c r="BA122" s="929"/>
      <c r="BB122" s="929"/>
      <c r="BC122" s="929"/>
      <c r="BD122" s="929"/>
      <c r="BE122" s="929"/>
      <c r="BF122" s="929"/>
      <c r="BG122" s="929"/>
      <c r="BH122" s="929"/>
      <c r="BI122" s="929"/>
      <c r="BJ122" s="929"/>
      <c r="BK122" s="929"/>
      <c r="BL122" s="929"/>
      <c r="BM122" s="929"/>
      <c r="BN122" s="929"/>
      <c r="BO122" s="929"/>
      <c r="BP122" s="930"/>
      <c r="BQ122" s="931">
        <v>21320050</v>
      </c>
      <c r="BR122" s="894"/>
      <c r="BS122" s="894"/>
      <c r="BT122" s="894"/>
      <c r="BU122" s="894"/>
      <c r="BV122" s="894">
        <v>20842012</v>
      </c>
      <c r="BW122" s="894"/>
      <c r="BX122" s="894"/>
      <c r="BY122" s="894"/>
      <c r="BZ122" s="894"/>
      <c r="CA122" s="894">
        <v>20271838</v>
      </c>
      <c r="CB122" s="894"/>
      <c r="CC122" s="894"/>
      <c r="CD122" s="894"/>
      <c r="CE122" s="894"/>
      <c r="CF122" s="895">
        <v>221.9</v>
      </c>
      <c r="CG122" s="896"/>
      <c r="CH122" s="896"/>
      <c r="CI122" s="896"/>
      <c r="CJ122" s="896"/>
      <c r="CK122" s="918"/>
      <c r="CL122" s="904"/>
      <c r="CM122" s="904"/>
      <c r="CN122" s="904"/>
      <c r="CO122" s="905"/>
      <c r="CP122" s="884" t="s">
        <v>488</v>
      </c>
      <c r="CQ122" s="885"/>
      <c r="CR122" s="885"/>
      <c r="CS122" s="885"/>
      <c r="CT122" s="885"/>
      <c r="CU122" s="885"/>
      <c r="CV122" s="885"/>
      <c r="CW122" s="885"/>
      <c r="CX122" s="885"/>
      <c r="CY122" s="885"/>
      <c r="CZ122" s="885"/>
      <c r="DA122" s="885"/>
      <c r="DB122" s="885"/>
      <c r="DC122" s="885"/>
      <c r="DD122" s="885"/>
      <c r="DE122" s="885"/>
      <c r="DF122" s="886"/>
      <c r="DG122" s="862">
        <v>1150236</v>
      </c>
      <c r="DH122" s="863"/>
      <c r="DI122" s="863"/>
      <c r="DJ122" s="863"/>
      <c r="DK122" s="863"/>
      <c r="DL122" s="863">
        <v>1626022</v>
      </c>
      <c r="DM122" s="863"/>
      <c r="DN122" s="863"/>
      <c r="DO122" s="863"/>
      <c r="DP122" s="863"/>
      <c r="DQ122" s="863">
        <v>1485857</v>
      </c>
      <c r="DR122" s="863"/>
      <c r="DS122" s="863"/>
      <c r="DT122" s="863"/>
      <c r="DU122" s="863"/>
      <c r="DV122" s="840">
        <v>16.3</v>
      </c>
      <c r="DW122" s="840"/>
      <c r="DX122" s="840"/>
      <c r="DY122" s="840"/>
      <c r="DZ122" s="841"/>
    </row>
    <row r="123" spans="1:130" s="248" customFormat="1" ht="26.25" customHeight="1">
      <c r="A123" s="866"/>
      <c r="B123" s="867"/>
      <c r="C123" s="870" t="s">
        <v>473</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459</v>
      </c>
      <c r="AB123" s="826"/>
      <c r="AC123" s="826"/>
      <c r="AD123" s="826"/>
      <c r="AE123" s="827"/>
      <c r="AF123" s="828" t="s">
        <v>459</v>
      </c>
      <c r="AG123" s="826"/>
      <c r="AH123" s="826"/>
      <c r="AI123" s="826"/>
      <c r="AJ123" s="827"/>
      <c r="AK123" s="828" t="s">
        <v>397</v>
      </c>
      <c r="AL123" s="826"/>
      <c r="AM123" s="826"/>
      <c r="AN123" s="826"/>
      <c r="AO123" s="827"/>
      <c r="AP123" s="873" t="s">
        <v>457</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489</v>
      </c>
      <c r="BP123" s="927"/>
      <c r="BQ123" s="881">
        <v>24866973</v>
      </c>
      <c r="BR123" s="882"/>
      <c r="BS123" s="882"/>
      <c r="BT123" s="882"/>
      <c r="BU123" s="882"/>
      <c r="BV123" s="882">
        <v>24143822</v>
      </c>
      <c r="BW123" s="882"/>
      <c r="BX123" s="882"/>
      <c r="BY123" s="882"/>
      <c r="BZ123" s="882"/>
      <c r="CA123" s="882">
        <v>23729170</v>
      </c>
      <c r="CB123" s="882"/>
      <c r="CC123" s="882"/>
      <c r="CD123" s="882"/>
      <c r="CE123" s="882"/>
      <c r="CF123" s="792"/>
      <c r="CG123" s="793"/>
      <c r="CH123" s="793"/>
      <c r="CI123" s="793"/>
      <c r="CJ123" s="883"/>
      <c r="CK123" s="918"/>
      <c r="CL123" s="904"/>
      <c r="CM123" s="904"/>
      <c r="CN123" s="904"/>
      <c r="CO123" s="905"/>
      <c r="CP123" s="884" t="s">
        <v>408</v>
      </c>
      <c r="CQ123" s="885"/>
      <c r="CR123" s="885"/>
      <c r="CS123" s="885"/>
      <c r="CT123" s="885"/>
      <c r="CU123" s="885"/>
      <c r="CV123" s="885"/>
      <c r="CW123" s="885"/>
      <c r="CX123" s="885"/>
      <c r="CY123" s="885"/>
      <c r="CZ123" s="885"/>
      <c r="DA123" s="885"/>
      <c r="DB123" s="885"/>
      <c r="DC123" s="885"/>
      <c r="DD123" s="885"/>
      <c r="DE123" s="885"/>
      <c r="DF123" s="886"/>
      <c r="DG123" s="825">
        <v>1545</v>
      </c>
      <c r="DH123" s="826"/>
      <c r="DI123" s="826"/>
      <c r="DJ123" s="826"/>
      <c r="DK123" s="827"/>
      <c r="DL123" s="828">
        <v>1489</v>
      </c>
      <c r="DM123" s="826"/>
      <c r="DN123" s="826"/>
      <c r="DO123" s="826"/>
      <c r="DP123" s="827"/>
      <c r="DQ123" s="828">
        <v>1092</v>
      </c>
      <c r="DR123" s="826"/>
      <c r="DS123" s="826"/>
      <c r="DT123" s="826"/>
      <c r="DU123" s="827"/>
      <c r="DV123" s="873">
        <v>0</v>
      </c>
      <c r="DW123" s="874"/>
      <c r="DX123" s="874"/>
      <c r="DY123" s="874"/>
      <c r="DZ123" s="875"/>
    </row>
    <row r="124" spans="1:130" s="248" customFormat="1" ht="26.25" customHeight="1" thickBot="1">
      <c r="A124" s="866"/>
      <c r="B124" s="867"/>
      <c r="C124" s="870" t="s">
        <v>476</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465</v>
      </c>
      <c r="AB124" s="826"/>
      <c r="AC124" s="826"/>
      <c r="AD124" s="826"/>
      <c r="AE124" s="827"/>
      <c r="AF124" s="828" t="s">
        <v>460</v>
      </c>
      <c r="AG124" s="826"/>
      <c r="AH124" s="826"/>
      <c r="AI124" s="826"/>
      <c r="AJ124" s="827"/>
      <c r="AK124" s="828" t="s">
        <v>459</v>
      </c>
      <c r="AL124" s="826"/>
      <c r="AM124" s="826"/>
      <c r="AN124" s="826"/>
      <c r="AO124" s="827"/>
      <c r="AP124" s="873" t="s">
        <v>130</v>
      </c>
      <c r="AQ124" s="874"/>
      <c r="AR124" s="874"/>
      <c r="AS124" s="874"/>
      <c r="AT124" s="875"/>
      <c r="AU124" s="876" t="s">
        <v>490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123.1</v>
      </c>
      <c r="BR124" s="880"/>
      <c r="BS124" s="880"/>
      <c r="BT124" s="880"/>
      <c r="BU124" s="880"/>
      <c r="BV124" s="880">
        <v>124.7</v>
      </c>
      <c r="BW124" s="880"/>
      <c r="BX124" s="880"/>
      <c r="BY124" s="880"/>
      <c r="BZ124" s="880"/>
      <c r="CA124" s="880">
        <v>108.6</v>
      </c>
      <c r="CB124" s="880"/>
      <c r="CC124" s="880"/>
      <c r="CD124" s="880"/>
      <c r="CE124" s="880"/>
      <c r="CF124" s="770"/>
      <c r="CG124" s="771"/>
      <c r="CH124" s="771"/>
      <c r="CI124" s="771"/>
      <c r="CJ124" s="911"/>
      <c r="CK124" s="919"/>
      <c r="CL124" s="919"/>
      <c r="CM124" s="919"/>
      <c r="CN124" s="919"/>
      <c r="CO124" s="920"/>
      <c r="CP124" s="884" t="s">
        <v>491</v>
      </c>
      <c r="CQ124" s="885"/>
      <c r="CR124" s="885"/>
      <c r="CS124" s="885"/>
      <c r="CT124" s="885"/>
      <c r="CU124" s="885"/>
      <c r="CV124" s="885"/>
      <c r="CW124" s="885"/>
      <c r="CX124" s="885"/>
      <c r="CY124" s="885"/>
      <c r="CZ124" s="885"/>
      <c r="DA124" s="885"/>
      <c r="DB124" s="885"/>
      <c r="DC124" s="885"/>
      <c r="DD124" s="885"/>
      <c r="DE124" s="885"/>
      <c r="DF124" s="886"/>
      <c r="DG124" s="808" t="s">
        <v>492</v>
      </c>
      <c r="DH124" s="809"/>
      <c r="DI124" s="809"/>
      <c r="DJ124" s="809"/>
      <c r="DK124" s="810"/>
      <c r="DL124" s="811" t="s">
        <v>459</v>
      </c>
      <c r="DM124" s="809"/>
      <c r="DN124" s="809"/>
      <c r="DO124" s="809"/>
      <c r="DP124" s="810"/>
      <c r="DQ124" s="811" t="s">
        <v>460</v>
      </c>
      <c r="DR124" s="809"/>
      <c r="DS124" s="809"/>
      <c r="DT124" s="809"/>
      <c r="DU124" s="810"/>
      <c r="DV124" s="897" t="s">
        <v>458</v>
      </c>
      <c r="DW124" s="898"/>
      <c r="DX124" s="898"/>
      <c r="DY124" s="898"/>
      <c r="DZ124" s="899"/>
    </row>
    <row r="125" spans="1:130" s="248" customFormat="1" ht="26.25" customHeight="1">
      <c r="A125" s="866"/>
      <c r="B125" s="867"/>
      <c r="C125" s="870" t="s">
        <v>478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460</v>
      </c>
      <c r="AB125" s="826"/>
      <c r="AC125" s="826"/>
      <c r="AD125" s="826"/>
      <c r="AE125" s="827"/>
      <c r="AF125" s="828" t="s">
        <v>465</v>
      </c>
      <c r="AG125" s="826"/>
      <c r="AH125" s="826"/>
      <c r="AI125" s="826"/>
      <c r="AJ125" s="827"/>
      <c r="AK125" s="828" t="s">
        <v>397</v>
      </c>
      <c r="AL125" s="826"/>
      <c r="AM125" s="826"/>
      <c r="AN125" s="826"/>
      <c r="AO125" s="827"/>
      <c r="AP125" s="873" t="s">
        <v>465</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493</v>
      </c>
      <c r="CL125" s="901"/>
      <c r="CM125" s="901"/>
      <c r="CN125" s="901"/>
      <c r="CO125" s="902"/>
      <c r="CP125" s="909" t="s">
        <v>494</v>
      </c>
      <c r="CQ125" s="854"/>
      <c r="CR125" s="854"/>
      <c r="CS125" s="854"/>
      <c r="CT125" s="854"/>
      <c r="CU125" s="854"/>
      <c r="CV125" s="854"/>
      <c r="CW125" s="854"/>
      <c r="CX125" s="854"/>
      <c r="CY125" s="854"/>
      <c r="CZ125" s="854"/>
      <c r="DA125" s="854"/>
      <c r="DB125" s="854"/>
      <c r="DC125" s="854"/>
      <c r="DD125" s="854"/>
      <c r="DE125" s="854"/>
      <c r="DF125" s="855"/>
      <c r="DG125" s="910" t="s">
        <v>460</v>
      </c>
      <c r="DH125" s="891"/>
      <c r="DI125" s="891"/>
      <c r="DJ125" s="891"/>
      <c r="DK125" s="891"/>
      <c r="DL125" s="891" t="s">
        <v>460</v>
      </c>
      <c r="DM125" s="891"/>
      <c r="DN125" s="891"/>
      <c r="DO125" s="891"/>
      <c r="DP125" s="891"/>
      <c r="DQ125" s="891" t="s">
        <v>460</v>
      </c>
      <c r="DR125" s="891"/>
      <c r="DS125" s="891"/>
      <c r="DT125" s="891"/>
      <c r="DU125" s="891"/>
      <c r="DV125" s="892" t="s">
        <v>465</v>
      </c>
      <c r="DW125" s="892"/>
      <c r="DX125" s="892"/>
      <c r="DY125" s="892"/>
      <c r="DZ125" s="893"/>
    </row>
    <row r="126" spans="1:130" s="248" customFormat="1" ht="26.25" customHeight="1" thickBot="1">
      <c r="A126" s="866"/>
      <c r="B126" s="867"/>
      <c r="C126" s="870" t="s">
        <v>480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67436</v>
      </c>
      <c r="AB126" s="826"/>
      <c r="AC126" s="826"/>
      <c r="AD126" s="826"/>
      <c r="AE126" s="827"/>
      <c r="AF126" s="828">
        <v>70214</v>
      </c>
      <c r="AG126" s="826"/>
      <c r="AH126" s="826"/>
      <c r="AI126" s="826"/>
      <c r="AJ126" s="827"/>
      <c r="AK126" s="828">
        <v>74275</v>
      </c>
      <c r="AL126" s="826"/>
      <c r="AM126" s="826"/>
      <c r="AN126" s="826"/>
      <c r="AO126" s="827"/>
      <c r="AP126" s="873">
        <v>0.8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495</v>
      </c>
      <c r="CQ126" s="796"/>
      <c r="CR126" s="796"/>
      <c r="CS126" s="796"/>
      <c r="CT126" s="796"/>
      <c r="CU126" s="796"/>
      <c r="CV126" s="796"/>
      <c r="CW126" s="796"/>
      <c r="CX126" s="796"/>
      <c r="CY126" s="796"/>
      <c r="CZ126" s="796"/>
      <c r="DA126" s="796"/>
      <c r="DB126" s="796"/>
      <c r="DC126" s="796"/>
      <c r="DD126" s="796"/>
      <c r="DE126" s="796"/>
      <c r="DF126" s="797"/>
      <c r="DG126" s="862" t="s">
        <v>492</v>
      </c>
      <c r="DH126" s="863"/>
      <c r="DI126" s="863"/>
      <c r="DJ126" s="863"/>
      <c r="DK126" s="863"/>
      <c r="DL126" s="863" t="s">
        <v>460</v>
      </c>
      <c r="DM126" s="863"/>
      <c r="DN126" s="863"/>
      <c r="DO126" s="863"/>
      <c r="DP126" s="863"/>
      <c r="DQ126" s="863" t="s">
        <v>460</v>
      </c>
      <c r="DR126" s="863"/>
      <c r="DS126" s="863"/>
      <c r="DT126" s="863"/>
      <c r="DU126" s="863"/>
      <c r="DV126" s="840" t="s">
        <v>460</v>
      </c>
      <c r="DW126" s="840"/>
      <c r="DX126" s="840"/>
      <c r="DY126" s="840"/>
      <c r="DZ126" s="841"/>
    </row>
    <row r="127" spans="1:130" s="248" customFormat="1" ht="26.25" customHeight="1">
      <c r="A127" s="868"/>
      <c r="B127" s="869"/>
      <c r="C127" s="887" t="s">
        <v>496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130</v>
      </c>
      <c r="AB127" s="826"/>
      <c r="AC127" s="826"/>
      <c r="AD127" s="826"/>
      <c r="AE127" s="827"/>
      <c r="AF127" s="828" t="s">
        <v>460</v>
      </c>
      <c r="AG127" s="826"/>
      <c r="AH127" s="826"/>
      <c r="AI127" s="826"/>
      <c r="AJ127" s="827"/>
      <c r="AK127" s="828" t="s">
        <v>460</v>
      </c>
      <c r="AL127" s="826"/>
      <c r="AM127" s="826"/>
      <c r="AN127" s="826"/>
      <c r="AO127" s="827"/>
      <c r="AP127" s="873" t="s">
        <v>460</v>
      </c>
      <c r="AQ127" s="874"/>
      <c r="AR127" s="874"/>
      <c r="AS127" s="874"/>
      <c r="AT127" s="875"/>
      <c r="AU127" s="284"/>
      <c r="AV127" s="284"/>
      <c r="AW127" s="284"/>
      <c r="AX127" s="890" t="s">
        <v>497</v>
      </c>
      <c r="AY127" s="858"/>
      <c r="AZ127" s="858"/>
      <c r="BA127" s="858"/>
      <c r="BB127" s="858"/>
      <c r="BC127" s="858"/>
      <c r="BD127" s="858"/>
      <c r="BE127" s="859"/>
      <c r="BF127" s="857" t="s">
        <v>498</v>
      </c>
      <c r="BG127" s="858"/>
      <c r="BH127" s="858"/>
      <c r="BI127" s="858"/>
      <c r="BJ127" s="858"/>
      <c r="BK127" s="858"/>
      <c r="BL127" s="859"/>
      <c r="BM127" s="857" t="s">
        <v>499</v>
      </c>
      <c r="BN127" s="858"/>
      <c r="BO127" s="858"/>
      <c r="BP127" s="858"/>
      <c r="BQ127" s="858"/>
      <c r="BR127" s="858"/>
      <c r="BS127" s="859"/>
      <c r="BT127" s="857" t="s">
        <v>500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501</v>
      </c>
      <c r="CQ127" s="796"/>
      <c r="CR127" s="796"/>
      <c r="CS127" s="796"/>
      <c r="CT127" s="796"/>
      <c r="CU127" s="796"/>
      <c r="CV127" s="796"/>
      <c r="CW127" s="796"/>
      <c r="CX127" s="796"/>
      <c r="CY127" s="796"/>
      <c r="CZ127" s="796"/>
      <c r="DA127" s="796"/>
      <c r="DB127" s="796"/>
      <c r="DC127" s="796"/>
      <c r="DD127" s="796"/>
      <c r="DE127" s="796"/>
      <c r="DF127" s="797"/>
      <c r="DG127" s="862" t="s">
        <v>460</v>
      </c>
      <c r="DH127" s="863"/>
      <c r="DI127" s="863"/>
      <c r="DJ127" s="863"/>
      <c r="DK127" s="863"/>
      <c r="DL127" s="863" t="s">
        <v>465</v>
      </c>
      <c r="DM127" s="863"/>
      <c r="DN127" s="863"/>
      <c r="DO127" s="863"/>
      <c r="DP127" s="863"/>
      <c r="DQ127" s="863" t="s">
        <v>459</v>
      </c>
      <c r="DR127" s="863"/>
      <c r="DS127" s="863"/>
      <c r="DT127" s="863"/>
      <c r="DU127" s="863"/>
      <c r="DV127" s="840" t="s">
        <v>460</v>
      </c>
      <c r="DW127" s="840"/>
      <c r="DX127" s="840"/>
      <c r="DY127" s="840"/>
      <c r="DZ127" s="841"/>
    </row>
    <row r="128" spans="1:130" s="248" customFormat="1" ht="26.25" customHeight="1" thickBot="1">
      <c r="A128" s="842" t="s">
        <v>502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503</v>
      </c>
      <c r="X128" s="844"/>
      <c r="Y128" s="844"/>
      <c r="Z128" s="845"/>
      <c r="AA128" s="846">
        <v>44345</v>
      </c>
      <c r="AB128" s="847"/>
      <c r="AC128" s="847"/>
      <c r="AD128" s="847"/>
      <c r="AE128" s="848"/>
      <c r="AF128" s="849">
        <v>39993</v>
      </c>
      <c r="AG128" s="847"/>
      <c r="AH128" s="847"/>
      <c r="AI128" s="847"/>
      <c r="AJ128" s="848"/>
      <c r="AK128" s="849">
        <v>37912</v>
      </c>
      <c r="AL128" s="847"/>
      <c r="AM128" s="847"/>
      <c r="AN128" s="847"/>
      <c r="AO128" s="848"/>
      <c r="AP128" s="850"/>
      <c r="AQ128" s="851"/>
      <c r="AR128" s="851"/>
      <c r="AS128" s="851"/>
      <c r="AT128" s="852"/>
      <c r="AU128" s="284"/>
      <c r="AV128" s="284"/>
      <c r="AW128" s="284"/>
      <c r="AX128" s="853" t="s">
        <v>504</v>
      </c>
      <c r="AY128" s="854"/>
      <c r="AZ128" s="854"/>
      <c r="BA128" s="854"/>
      <c r="BB128" s="854"/>
      <c r="BC128" s="854"/>
      <c r="BD128" s="854"/>
      <c r="BE128" s="855"/>
      <c r="BF128" s="832" t="s">
        <v>130</v>
      </c>
      <c r="BG128" s="833"/>
      <c r="BH128" s="833"/>
      <c r="BI128" s="833"/>
      <c r="BJ128" s="833"/>
      <c r="BK128" s="833"/>
      <c r="BL128" s="856"/>
      <c r="BM128" s="832">
        <v>13.16</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505</v>
      </c>
      <c r="CQ128" s="774"/>
      <c r="CR128" s="774"/>
      <c r="CS128" s="774"/>
      <c r="CT128" s="774"/>
      <c r="CU128" s="774"/>
      <c r="CV128" s="774"/>
      <c r="CW128" s="774"/>
      <c r="CX128" s="774"/>
      <c r="CY128" s="774"/>
      <c r="CZ128" s="774"/>
      <c r="DA128" s="774"/>
      <c r="DB128" s="774"/>
      <c r="DC128" s="774"/>
      <c r="DD128" s="774"/>
      <c r="DE128" s="774"/>
      <c r="DF128" s="775"/>
      <c r="DG128" s="836" t="s">
        <v>460</v>
      </c>
      <c r="DH128" s="837"/>
      <c r="DI128" s="837"/>
      <c r="DJ128" s="837"/>
      <c r="DK128" s="837"/>
      <c r="DL128" s="837" t="s">
        <v>460</v>
      </c>
      <c r="DM128" s="837"/>
      <c r="DN128" s="837"/>
      <c r="DO128" s="837"/>
      <c r="DP128" s="837"/>
      <c r="DQ128" s="837" t="s">
        <v>130</v>
      </c>
      <c r="DR128" s="837"/>
      <c r="DS128" s="837"/>
      <c r="DT128" s="837"/>
      <c r="DU128" s="837"/>
      <c r="DV128" s="838" t="s">
        <v>458</v>
      </c>
      <c r="DW128" s="838"/>
      <c r="DX128" s="838"/>
      <c r="DY128" s="838"/>
      <c r="DZ128" s="839"/>
    </row>
    <row r="129" spans="1:131" s="248" customFormat="1" ht="26.25" customHeight="1">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506</v>
      </c>
      <c r="X129" s="823"/>
      <c r="Y129" s="823"/>
      <c r="Z129" s="824"/>
      <c r="AA129" s="825">
        <v>11016275</v>
      </c>
      <c r="AB129" s="826"/>
      <c r="AC129" s="826"/>
      <c r="AD129" s="826"/>
      <c r="AE129" s="827"/>
      <c r="AF129" s="828">
        <v>10934961</v>
      </c>
      <c r="AG129" s="826"/>
      <c r="AH129" s="826"/>
      <c r="AI129" s="826"/>
      <c r="AJ129" s="827"/>
      <c r="AK129" s="828">
        <v>11148753</v>
      </c>
      <c r="AL129" s="826"/>
      <c r="AM129" s="826"/>
      <c r="AN129" s="826"/>
      <c r="AO129" s="827"/>
      <c r="AP129" s="829"/>
      <c r="AQ129" s="830"/>
      <c r="AR129" s="830"/>
      <c r="AS129" s="830"/>
      <c r="AT129" s="831"/>
      <c r="AU129" s="286"/>
      <c r="AV129" s="286"/>
      <c r="AW129" s="286"/>
      <c r="AX129" s="795" t="s">
        <v>507</v>
      </c>
      <c r="AY129" s="796"/>
      <c r="AZ129" s="796"/>
      <c r="BA129" s="796"/>
      <c r="BB129" s="796"/>
      <c r="BC129" s="796"/>
      <c r="BD129" s="796"/>
      <c r="BE129" s="797"/>
      <c r="BF129" s="815" t="s">
        <v>458</v>
      </c>
      <c r="BG129" s="816"/>
      <c r="BH129" s="816"/>
      <c r="BI129" s="816"/>
      <c r="BJ129" s="816"/>
      <c r="BK129" s="816"/>
      <c r="BL129" s="817"/>
      <c r="BM129" s="815">
        <v>18.16</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509</v>
      </c>
      <c r="X130" s="823"/>
      <c r="Y130" s="823"/>
      <c r="Z130" s="824"/>
      <c r="AA130" s="825">
        <v>2046715</v>
      </c>
      <c r="AB130" s="826"/>
      <c r="AC130" s="826"/>
      <c r="AD130" s="826"/>
      <c r="AE130" s="827"/>
      <c r="AF130" s="828">
        <v>2062705</v>
      </c>
      <c r="AG130" s="826"/>
      <c r="AH130" s="826"/>
      <c r="AI130" s="826"/>
      <c r="AJ130" s="827"/>
      <c r="AK130" s="828">
        <v>2011876</v>
      </c>
      <c r="AL130" s="826"/>
      <c r="AM130" s="826"/>
      <c r="AN130" s="826"/>
      <c r="AO130" s="827"/>
      <c r="AP130" s="829"/>
      <c r="AQ130" s="830"/>
      <c r="AR130" s="830"/>
      <c r="AS130" s="830"/>
      <c r="AT130" s="831"/>
      <c r="AU130" s="286"/>
      <c r="AV130" s="286"/>
      <c r="AW130" s="286"/>
      <c r="AX130" s="795" t="s">
        <v>510</v>
      </c>
      <c r="AY130" s="796"/>
      <c r="AZ130" s="796"/>
      <c r="BA130" s="796"/>
      <c r="BB130" s="796"/>
      <c r="BC130" s="796"/>
      <c r="BD130" s="796"/>
      <c r="BE130" s="797"/>
      <c r="BF130" s="798">
        <v>13.4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511</v>
      </c>
      <c r="X131" s="806"/>
      <c r="Y131" s="806"/>
      <c r="Z131" s="807"/>
      <c r="AA131" s="808">
        <v>8969560</v>
      </c>
      <c r="AB131" s="809"/>
      <c r="AC131" s="809"/>
      <c r="AD131" s="809"/>
      <c r="AE131" s="810"/>
      <c r="AF131" s="811">
        <v>8872256</v>
      </c>
      <c r="AG131" s="809"/>
      <c r="AH131" s="809"/>
      <c r="AI131" s="809"/>
      <c r="AJ131" s="810"/>
      <c r="AK131" s="811">
        <v>9136877</v>
      </c>
      <c r="AL131" s="809"/>
      <c r="AM131" s="809"/>
      <c r="AN131" s="809"/>
      <c r="AO131" s="810"/>
      <c r="AP131" s="812"/>
      <c r="AQ131" s="813"/>
      <c r="AR131" s="813"/>
      <c r="AS131" s="813"/>
      <c r="AT131" s="814"/>
      <c r="AU131" s="286"/>
      <c r="AV131" s="286"/>
      <c r="AW131" s="286"/>
      <c r="AX131" s="773" t="s">
        <v>512</v>
      </c>
      <c r="AY131" s="774"/>
      <c r="AZ131" s="774"/>
      <c r="BA131" s="774"/>
      <c r="BB131" s="774"/>
      <c r="BC131" s="774"/>
      <c r="BD131" s="774"/>
      <c r="BE131" s="775"/>
      <c r="BF131" s="776">
        <v>108.6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513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514</v>
      </c>
      <c r="W132" s="786"/>
      <c r="X132" s="786"/>
      <c r="Y132" s="786"/>
      <c r="Z132" s="787"/>
      <c r="AA132" s="788">
        <v>13.45325746</v>
      </c>
      <c r="AB132" s="789"/>
      <c r="AC132" s="789"/>
      <c r="AD132" s="789"/>
      <c r="AE132" s="790"/>
      <c r="AF132" s="791">
        <v>15.825298549999999</v>
      </c>
      <c r="AG132" s="789"/>
      <c r="AH132" s="789"/>
      <c r="AI132" s="789"/>
      <c r="AJ132" s="790"/>
      <c r="AK132" s="791">
        <v>11.11154282</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515</v>
      </c>
      <c r="W133" s="765"/>
      <c r="X133" s="765"/>
      <c r="Y133" s="765"/>
      <c r="Z133" s="766"/>
      <c r="AA133" s="767">
        <v>14.1</v>
      </c>
      <c r="AB133" s="768"/>
      <c r="AC133" s="768"/>
      <c r="AD133" s="768"/>
      <c r="AE133" s="769"/>
      <c r="AF133" s="767">
        <v>14.4</v>
      </c>
      <c r="AG133" s="768"/>
      <c r="AH133" s="768"/>
      <c r="AI133" s="768"/>
      <c r="AJ133" s="769"/>
      <c r="AK133" s="767">
        <v>13.4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j1jEXGHpOTp3pQ8RdthrPQQVdTpk1WfvhNWYG1+rFK50XZXDgbLHQa6EXLatk3oot+rfzx8O2Ytaz/Vt3F+Sw==" saltValue="xM+ekRW0nJ3SQNth30qT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uEVpF37S7jnTWrKiPKTKVZrLMBhjHWRfdluUCAizSO7W7IWQqObzTsCuSopIu8FNocqEbxBHM5Hqebzu0x4sA==" saltValue="jAXjp63ORCLQVOOHlo0TGw=="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O4GeCzFRRvBbSS538tVCJrWD90xgD4+mMJzVUQ27C5FcVcQKdSboIT4WgxP8c1o331CUjrnA21UhejVYPaNcQ==" saltValue="oYRV04Ex5xvdCz92EYrAPg=="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519</v>
      </c>
      <c r="AP7" s="305"/>
      <c r="AQ7" s="306" t="s">
        <v>520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521</v>
      </c>
      <c r="AQ8" s="312" t="s">
        <v>522</v>
      </c>
      <c r="AR8" s="313" t="s">
        <v>523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524</v>
      </c>
      <c r="AL9" s="1190"/>
      <c r="AM9" s="1190"/>
      <c r="AN9" s="1191"/>
      <c r="AO9" s="314">
        <v>3692818</v>
      </c>
      <c r="AP9" s="314">
        <v>126367</v>
      </c>
      <c r="AQ9" s="315">
        <v>100177</v>
      </c>
      <c r="AR9" s="316">
        <v>26.1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525</v>
      </c>
      <c r="AL10" s="1190"/>
      <c r="AM10" s="1190"/>
      <c r="AN10" s="1191"/>
      <c r="AO10" s="317">
        <v>869928</v>
      </c>
      <c r="AP10" s="317">
        <v>29769</v>
      </c>
      <c r="AQ10" s="318">
        <v>9943</v>
      </c>
      <c r="AR10" s="319">
        <v>199.4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526</v>
      </c>
      <c r="AL11" s="1190"/>
      <c r="AM11" s="1190"/>
      <c r="AN11" s="1191"/>
      <c r="AO11" s="317" t="s">
        <v>527</v>
      </c>
      <c r="AP11" s="317" t="s">
        <v>527</v>
      </c>
      <c r="AQ11" s="318">
        <v>1487</v>
      </c>
      <c r="AR11" s="319" t="s">
        <v>527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528</v>
      </c>
      <c r="AL12" s="1190"/>
      <c r="AM12" s="1190"/>
      <c r="AN12" s="1191"/>
      <c r="AO12" s="317" t="s">
        <v>527</v>
      </c>
      <c r="AP12" s="317" t="s">
        <v>527</v>
      </c>
      <c r="AQ12" s="318">
        <v>23</v>
      </c>
      <c r="AR12" s="319" t="s">
        <v>527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529</v>
      </c>
      <c r="AL13" s="1190"/>
      <c r="AM13" s="1190"/>
      <c r="AN13" s="1191"/>
      <c r="AO13" s="317">
        <v>104788</v>
      </c>
      <c r="AP13" s="317">
        <v>3586</v>
      </c>
      <c r="AQ13" s="318">
        <v>4025</v>
      </c>
      <c r="AR13" s="319">
        <v>-10.9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530</v>
      </c>
      <c r="AL14" s="1190"/>
      <c r="AM14" s="1190"/>
      <c r="AN14" s="1191"/>
      <c r="AO14" s="317">
        <v>91847</v>
      </c>
      <c r="AP14" s="317">
        <v>3143</v>
      </c>
      <c r="AQ14" s="318">
        <v>2366</v>
      </c>
      <c r="AR14" s="319">
        <v>32.799999999999997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531</v>
      </c>
      <c r="AL15" s="1193"/>
      <c r="AM15" s="1193"/>
      <c r="AN15" s="1194"/>
      <c r="AO15" s="317">
        <v>-402866</v>
      </c>
      <c r="AP15" s="317">
        <v>-13786</v>
      </c>
      <c r="AQ15" s="318">
        <v>-7732</v>
      </c>
      <c r="AR15" s="319">
        <v>78.3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4356515</v>
      </c>
      <c r="AP16" s="317">
        <v>149078</v>
      </c>
      <c r="AQ16" s="318">
        <v>110288</v>
      </c>
      <c r="AR16" s="319">
        <v>35.200000000000003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536</v>
      </c>
      <c r="AL21" s="1196"/>
      <c r="AM21" s="1196"/>
      <c r="AN21" s="1197"/>
      <c r="AO21" s="330">
        <v>11.91</v>
      </c>
      <c r="AP21" s="331">
        <v>10.26</v>
      </c>
      <c r="AQ21" s="332">
        <v>1.65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537</v>
      </c>
      <c r="AL22" s="1196"/>
      <c r="AM22" s="1196"/>
      <c r="AN22" s="1197"/>
      <c r="AO22" s="335">
        <v>98.9</v>
      </c>
      <c r="AP22" s="336">
        <v>97.6</v>
      </c>
      <c r="AQ22" s="337">
        <v>1.3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519</v>
      </c>
      <c r="AP30" s="305"/>
      <c r="AQ30" s="306" t="s">
        <v>520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521</v>
      </c>
      <c r="AQ31" s="312" t="s">
        <v>522</v>
      </c>
      <c r="AR31" s="313" t="s">
        <v>523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541</v>
      </c>
      <c r="AL32" s="1179"/>
      <c r="AM32" s="1179"/>
      <c r="AN32" s="1180"/>
      <c r="AO32" s="345">
        <v>2492973</v>
      </c>
      <c r="AP32" s="345">
        <v>85309</v>
      </c>
      <c r="AQ32" s="346">
        <v>68741</v>
      </c>
      <c r="AR32" s="347">
        <v>24.1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542</v>
      </c>
      <c r="AL33" s="1179"/>
      <c r="AM33" s="1179"/>
      <c r="AN33" s="1180"/>
      <c r="AO33" s="345" t="s">
        <v>527</v>
      </c>
      <c r="AP33" s="345" t="s">
        <v>527</v>
      </c>
      <c r="AQ33" s="346" t="s">
        <v>527</v>
      </c>
      <c r="AR33" s="347" t="s">
        <v>527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543</v>
      </c>
      <c r="AL34" s="1179"/>
      <c r="AM34" s="1179"/>
      <c r="AN34" s="1180"/>
      <c r="AO34" s="345">
        <v>943</v>
      </c>
      <c r="AP34" s="345">
        <v>32</v>
      </c>
      <c r="AQ34" s="346">
        <v>1</v>
      </c>
      <c r="AR34" s="347">
        <v>3100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544</v>
      </c>
      <c r="AL35" s="1179"/>
      <c r="AM35" s="1179"/>
      <c r="AN35" s="1180"/>
      <c r="AO35" s="345">
        <v>496845</v>
      </c>
      <c r="AP35" s="345">
        <v>17002</v>
      </c>
      <c r="AQ35" s="346">
        <v>17075</v>
      </c>
      <c r="AR35" s="347">
        <v>-0.4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545</v>
      </c>
      <c r="AL36" s="1179"/>
      <c r="AM36" s="1179"/>
      <c r="AN36" s="1180"/>
      <c r="AO36" s="345" t="s">
        <v>527</v>
      </c>
      <c r="AP36" s="345" t="s">
        <v>527</v>
      </c>
      <c r="AQ36" s="346">
        <v>2445</v>
      </c>
      <c r="AR36" s="347" t="s">
        <v>527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546</v>
      </c>
      <c r="AL37" s="1179"/>
      <c r="AM37" s="1179"/>
      <c r="AN37" s="1180"/>
      <c r="AO37" s="345">
        <v>74275</v>
      </c>
      <c r="AP37" s="345">
        <v>2542</v>
      </c>
      <c r="AQ37" s="346">
        <v>621</v>
      </c>
      <c r="AR37" s="347">
        <v>309.3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547</v>
      </c>
      <c r="AL38" s="1176"/>
      <c r="AM38" s="1176"/>
      <c r="AN38" s="1177"/>
      <c r="AO38" s="348" t="s">
        <v>527</v>
      </c>
      <c r="AP38" s="348" t="s">
        <v>527</v>
      </c>
      <c r="AQ38" s="349">
        <v>4</v>
      </c>
      <c r="AR38" s="337" t="s">
        <v>527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548</v>
      </c>
      <c r="AL39" s="1176"/>
      <c r="AM39" s="1176"/>
      <c r="AN39" s="1177"/>
      <c r="AO39" s="345">
        <v>-37912</v>
      </c>
      <c r="AP39" s="345">
        <v>-1297</v>
      </c>
      <c r="AQ39" s="346">
        <v>-4161</v>
      </c>
      <c r="AR39" s="347">
        <v>-68.8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549</v>
      </c>
      <c r="AL40" s="1179"/>
      <c r="AM40" s="1179"/>
      <c r="AN40" s="1180"/>
      <c r="AO40" s="345">
        <v>-2011876</v>
      </c>
      <c r="AP40" s="345">
        <v>-68846</v>
      </c>
      <c r="AQ40" s="346">
        <v>-59663</v>
      </c>
      <c r="AR40" s="347">
        <v>15.4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300</v>
      </c>
      <c r="AL41" s="1182"/>
      <c r="AM41" s="1182"/>
      <c r="AN41" s="1183"/>
      <c r="AO41" s="345">
        <v>1015248</v>
      </c>
      <c r="AP41" s="345">
        <v>34741</v>
      </c>
      <c r="AQ41" s="346">
        <v>25063</v>
      </c>
      <c r="AR41" s="347">
        <v>38.6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519</v>
      </c>
      <c r="AN49" s="1186" t="s">
        <v>553</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554</v>
      </c>
      <c r="AO50" s="362" t="s">
        <v>555</v>
      </c>
      <c r="AP50" s="363" t="s">
        <v>556</v>
      </c>
      <c r="AQ50" s="364" t="s">
        <v>557</v>
      </c>
      <c r="AR50" s="365" t="s">
        <v>558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1873918</v>
      </c>
      <c r="AN51" s="367">
        <v>59189</v>
      </c>
      <c r="AO51" s="368">
        <v>-21.2</v>
      </c>
      <c r="AP51" s="369">
        <v>83280</v>
      </c>
      <c r="AQ51" s="370">
        <v>-2.5</v>
      </c>
      <c r="AR51" s="371">
        <v>-18.7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1102154</v>
      </c>
      <c r="AN52" s="375">
        <v>34812</v>
      </c>
      <c r="AO52" s="376">
        <v>-17.7</v>
      </c>
      <c r="AP52" s="377">
        <v>43123</v>
      </c>
      <c r="AQ52" s="378">
        <v>-2.8</v>
      </c>
      <c r="AR52" s="379">
        <v>-14.9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1854975</v>
      </c>
      <c r="AN53" s="367">
        <v>59527</v>
      </c>
      <c r="AO53" s="368">
        <v>0.6</v>
      </c>
      <c r="AP53" s="369">
        <v>88968</v>
      </c>
      <c r="AQ53" s="370">
        <v>6.8</v>
      </c>
      <c r="AR53" s="371">
        <v>-6.2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1036472</v>
      </c>
      <c r="AN54" s="375">
        <v>33261</v>
      </c>
      <c r="AO54" s="376">
        <v>-4.5</v>
      </c>
      <c r="AP54" s="377">
        <v>45482</v>
      </c>
      <c r="AQ54" s="378">
        <v>5.5</v>
      </c>
      <c r="AR54" s="379">
        <v>-10</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1135811</v>
      </c>
      <c r="AN55" s="367">
        <v>37314</v>
      </c>
      <c r="AO55" s="368">
        <v>-37.299999999999997</v>
      </c>
      <c r="AP55" s="369">
        <v>85173</v>
      </c>
      <c r="AQ55" s="370">
        <v>-4.3</v>
      </c>
      <c r="AR55" s="371">
        <v>-33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810022</v>
      </c>
      <c r="AN56" s="375">
        <v>26611</v>
      </c>
      <c r="AO56" s="376">
        <v>-20</v>
      </c>
      <c r="AP56" s="377">
        <v>43913</v>
      </c>
      <c r="AQ56" s="378">
        <v>-3.4</v>
      </c>
      <c r="AR56" s="379">
        <v>-16.600000000000001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1678018</v>
      </c>
      <c r="AN57" s="367">
        <v>56429</v>
      </c>
      <c r="AO57" s="368">
        <v>51.2</v>
      </c>
      <c r="AP57" s="369">
        <v>94081</v>
      </c>
      <c r="AQ57" s="370">
        <v>10.5</v>
      </c>
      <c r="AR57" s="371">
        <v>40.700000000000003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1014976</v>
      </c>
      <c r="AN58" s="375">
        <v>34132</v>
      </c>
      <c r="AO58" s="376">
        <v>28.3</v>
      </c>
      <c r="AP58" s="377">
        <v>48949</v>
      </c>
      <c r="AQ58" s="378">
        <v>11.5</v>
      </c>
      <c r="AR58" s="379">
        <v>16.8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2318634</v>
      </c>
      <c r="AN59" s="367">
        <v>79343</v>
      </c>
      <c r="AO59" s="368">
        <v>40.6</v>
      </c>
      <c r="AP59" s="369">
        <v>92632</v>
      </c>
      <c r="AQ59" s="370">
        <v>-1.5</v>
      </c>
      <c r="AR59" s="371">
        <v>42.1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1743112</v>
      </c>
      <c r="AN60" s="375">
        <v>59649</v>
      </c>
      <c r="AO60" s="376">
        <v>74.8</v>
      </c>
      <c r="AP60" s="377">
        <v>47978</v>
      </c>
      <c r="AQ60" s="378">
        <v>-2</v>
      </c>
      <c r="AR60" s="379">
        <v>76.8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1772271</v>
      </c>
      <c r="AN61" s="382">
        <v>58360</v>
      </c>
      <c r="AO61" s="383">
        <v>6.8</v>
      </c>
      <c r="AP61" s="384">
        <v>88827</v>
      </c>
      <c r="AQ61" s="385">
        <v>1.8</v>
      </c>
      <c r="AR61" s="371">
        <v>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1141347</v>
      </c>
      <c r="AN62" s="375">
        <v>37693</v>
      </c>
      <c r="AO62" s="376">
        <v>12.2</v>
      </c>
      <c r="AP62" s="377">
        <v>45889</v>
      </c>
      <c r="AQ62" s="378">
        <v>1.8</v>
      </c>
      <c r="AR62" s="379">
        <v>10.4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IlmAQofshgyvfgZKV1mLCLeSLSpclVSdzOmRv48mIMvR/fdtnsTkp60UuOQS/oLP2rkb09P4zh28lmeonNiM9w==" saltValue="a4oxSFn1oeC7SDgYOCuMP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516</v>
      </c>
    </row>
    <row r="121" spans="125:125" ht="13.5" hidden="1" customHeight="1">
      <c r="DU121" s="292"/>
    </row>
  </sheetData>
  <sheetProtection algorithmName="SHA-512" hashValue="X0aig5v3jdh9dx1Anw770a3PXmJkbvrHK3B+WSaTyUhWgbWpeg+8mMN6p83+eIFEBK0PD5OZXcujNGZIIGsKRg==" saltValue="jJM1KMU3E3AcnpFLSK5j3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567</v>
      </c>
    </row>
  </sheetData>
  <sheetProtection algorithmName="SHA-512" hashValue="UlByZ/PJBe0BNqZ4WRIPqeM/gD4VL82XauhQwPVG7HpHBP+IahkzFDV412OPAk9NCHBK7ntJHE6Nr3E49QQJTw==" saltValue="5KnKIOmjis142+06+bnAhA=="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00" t="s">
        <v>3</v>
      </c>
      <c r="D47" s="1200"/>
      <c r="E47" s="1201"/>
      <c r="F47" s="11">
        <v>20.95</v>
      </c>
      <c r="G47" s="12">
        <v>18.48</v>
      </c>
      <c r="H47" s="12">
        <v>17.8</v>
      </c>
      <c r="I47" s="12">
        <v>16.29</v>
      </c>
      <c r="J47" s="13">
        <v>15.09</v>
      </c>
    </row>
    <row r="48" spans="2:10" ht="57.75" customHeight="1">
      <c r="B48" s="14"/>
      <c r="C48" s="1202" t="s">
        <v>4</v>
      </c>
      <c r="D48" s="1202"/>
      <c r="E48" s="1203"/>
      <c r="F48" s="15">
        <v>3.17</v>
      </c>
      <c r="G48" s="16">
        <v>3.25</v>
      </c>
      <c r="H48" s="16">
        <v>2.14</v>
      </c>
      <c r="I48" s="16">
        <v>1.64</v>
      </c>
      <c r="J48" s="17">
        <v>1.17</v>
      </c>
    </row>
    <row r="49" spans="2:10" ht="57.75" customHeight="1" thickBot="1">
      <c r="B49" s="18"/>
      <c r="C49" s="1204" t="s">
        <v>5</v>
      </c>
      <c r="D49" s="1204"/>
      <c r="E49" s="1205"/>
      <c r="F49" s="19" t="s">
        <v>573</v>
      </c>
      <c r="G49" s="20" t="s">
        <v>574</v>
      </c>
      <c r="H49" s="20" t="s">
        <v>575</v>
      </c>
      <c r="I49" s="20" t="s">
        <v>576</v>
      </c>
      <c r="J49" s="21" t="s">
        <v>577</v>
      </c>
    </row>
    <row r="50" spans="2:10" ht="13.5" customHeight="1"/>
  </sheetData>
  <sheetProtection algorithmName="SHA-512" hashValue="83K5QHMV1n0Gazboya4gtoXzaCOUsPcZU0nNKpgRLTmRxXePD0izbhS2LTLvPB0IdomYCpgtwfJ5HP/Kd/DmYg==" saltValue="K17uHmUguAF9GJgvWk4g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2022-03-25T06:21:21Z</cp:lastPrinted>
  <dcterms:created xsi:type="dcterms:W3CDTF">2022-02-02T06:06:38Z</dcterms:created>
  <dcterms:modified xsi:type="dcterms:W3CDTF">2022-03-25T06:24:38Z</dcterms:modified>
  <cp:category/>
</cp:coreProperties>
</file>