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812DA322-43D8-4088-9DA3-9806AFED74F8}" xr6:coauthVersionLast="47" xr6:coauthVersionMax="47" xr10:uidLastSave="{00000000-0000-0000-0000-000000000000}"/>
  <bookViews>
    <workbookView xWindow="3900" yWindow="144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C39" i="10"/>
  <c r="CO38" i="10"/>
  <c r="BE38" i="10"/>
  <c r="AM38" i="10"/>
  <c r="C38" i="10"/>
  <c r="CO37" i="10"/>
  <c r="BE37" i="10"/>
  <c r="AM37" i="10"/>
  <c r="C37" i="10"/>
  <c r="CO36" i="10"/>
  <c r="BE36" i="10"/>
  <c r="C36" i="10"/>
  <c r="CO35"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U38" i="10" l="1"/>
  <c r="U39" i="10" l="1"/>
  <c r="AM34" i="10"/>
  <c r="AM35" i="10" s="1"/>
  <c r="AM36" i="10" s="1"/>
  <c r="BW34" i="10" l="1"/>
  <c r="BW35" i="10" s="1"/>
  <c r="BW36" i="10" s="1"/>
  <c r="BW37" i="10" s="1"/>
  <c r="BW38" i="10" s="1"/>
  <c r="BW39" i="10" s="1"/>
  <c r="CO34" i="10" l="1"/>
</calcChain>
</file>

<file path=xl/sharedStrings.xml><?xml version="1.0" encoding="utf-8"?>
<sst xmlns="http://schemas.openxmlformats.org/spreadsheetml/2006/main" count="1085" uniqueCount="604">
  <si>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</si>
  <si>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</si>
  <si>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</si>
  <si>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</si>
  <si>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</si>
  <si>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</si>
  <si>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</si>
  <si>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</si>
  <si>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</si>
  <si>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</si>
  <si>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</si>
  <si>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</si>
  <si>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</si>
  <si>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</si>
  <si>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</si>
  <si>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</si>
  <si>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</si>
  <si>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</si>
  <si>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</si>
  <si>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</si>
  <si>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</si>
  <si>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</si>
  <si>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</si>
  <si>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</si>
  <si>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</si>
  <si>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</si>
  <si>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</si>
  <si>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</si>
  <si>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</si>
  <si>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</si>
  <si>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</si>
  <si>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</si>
  <si>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</si>
  <si>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</si>
  <si>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</si>
  <si>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</si>
  <si>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</si>
  <si>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</si>
  <si>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</si>
  <si>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</si>
  <si>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</si>
  <si>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</si>
  <si>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</si>
  <si>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</si>
  <si>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</si>
  <si>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</si>
  <si>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</si>
  <si>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</si>
  <si>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</si>
  <si>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</si>
  <si>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</si>
  <si>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</si>
  <si>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</si>
  <si>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</si>
  <si>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</si>
  <si>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</si>
  <si>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</si>
  <si>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</si>
  <si>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</si>
  <si>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</si>
  <si>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</si>
  <si>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</si>
  <si>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</si>
  <si>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</si>
  <si>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</si>
  <si>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</si>
  <si>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</si>
  <si>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</si>
  <si>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</si>
  <si>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</si>
  <si>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</si>
  <si>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</si>
  <si>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</si>
  <si>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</si>
  <si>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</si>
  <si>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</si>
  <si>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</si>
  <si>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</si>
  <si>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</si>
  <si>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</si>
  <si>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</si>
  <si>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</si>
  <si>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</si>
  <si>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</si>
  <si>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</si>
  <si>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</si>
  <si>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</si>
  <si>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</si>
  <si>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</si>
  <si>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</si>
  <si>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</si>
  <si>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</si>
  <si>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</si>
  <si>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</si>
  <si>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</si>
  <si>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</si>
  <si>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</si>
  <si>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</si>
  <si>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大和高田市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</si>
  <si>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</si>
  <si>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</si>
  <si>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</si>
  <si>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</si>
  <si>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</si>
  <si>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</si>
  <si>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</si>
  <si>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</si>
  <si>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</si>
  <si>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</si>
  <si>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</si>
  <si>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</si>
  <si>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</si>
  <si>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</si>
  <si>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</si>
  <si>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</si>
  <si>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</si>
  <si>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</si>
  <si>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</si>
  <si>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</si>
  <si>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</si>
  <si>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</si>
  <si>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</si>
  <si>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</si>
  <si>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</si>
  <si>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</si>
  <si>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</si>
  <si>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</si>
  <si>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</si>
  <si>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</si>
  <si>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</si>
  <si>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</si>
  <si>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</si>
  <si>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</si>
  <si>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</si>
  <si>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</si>
  <si>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</si>
  <si>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</si>
  <si>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</si>
  <si>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</si>
  <si>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</si>
  <si>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</si>
  <si>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</si>
  <si>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</si>
  <si>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</si>
  <si>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</si>
  <si>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</si>
  <si>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</si>
  <si>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</si>
  <si>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</si>
  <si>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</si>
  <si>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</si>
  <si>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</si>
  <si>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</si>
  <si>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</si>
  <si>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</si>
  <si>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</si>
  <si>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</si>
  <si>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</si>
  <si>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</si>
  <si>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</si>
  <si>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</si>
  <si>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</si>
  <si>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</si>
  <si>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</si>
  <si>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</si>
  <si>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</si>
  <si>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</si>
  <si>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</si>
  <si>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</si>
  <si>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</si>
  <si>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</si>
  <si>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</si>
  <si>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</si>
  <si>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</si>
  <si>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</si>
  <si>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</si>
  <si>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</si>
  <si>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</si>
  <si>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</si>
  <si>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</si>
  <si>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</si>
  <si>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</si>
  <si>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</si>
  <si>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</si>
  <si>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</si>
  <si>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</si>
  <si>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</si>
  <si>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</si>
  <si>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</si>
  <si>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</si>
  <si>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</si>
  <si>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</si>
  <si>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</si>
  <si>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</si>
  <si>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</si>
  <si>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</si>
  <si>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</si>
  <si>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</si>
  <si>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</si>
  <si>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</si>
  <si>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</si>
  <si>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</si>
  <si>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</si>
  <si>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</si>
  <si>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</si>
  <si>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</si>
  <si>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</si>
  <si>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</si>
  <si>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</si>
  <si>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</si>
  <si>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</si>
  <si>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</si>
  <si>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奈良県大和高田市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</si>
  <si>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</si>
  <si>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</si>
  <si>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</si>
  <si>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</si>
  <si>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</si>
  <si>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</si>
  <si>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</si>
  <si>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</si>
  <si>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</si>
  <si>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</si>
  <si>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</si>
  <si>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</si>
  <si>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</si>
  <si>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</si>
  <si>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</si>
  <si>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</si>
  <si>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</si>
  <si>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</si>
  <si>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</si>
  <si>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</si>
  <si>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</si>
  <si>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</si>
  <si>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</si>
  <si>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</si>
  <si>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</si>
  <si>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</si>
  <si>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</si>
  <si>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</si>
  <si>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</si>
  <si>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</si>
  <si>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</si>
  <si>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</si>
  <si>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</si>
  <si>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</si>
  <si>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</si>
  <si>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</si>
  <si>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</si>
  <si>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</si>
  <si>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</si>
  <si>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</si>
  <si>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</si>
  <si>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</si>
  <si>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</si>
  <si>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</si>
  <si>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</si>
  <si>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</si>
  <si>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</si>
  <si>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</si>
  <si>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</si>
  <si>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</si>
  <si>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</si>
  <si>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</si>
  <si>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</si>
  <si>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</si>
  <si>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</si>
  <si>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</si>
  <si>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</si>
  <si>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</si>
  <si>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</si>
  <si>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</si>
  <si>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</si>
  <si>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</si>
  <si>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</si>
  <si>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</si>
  <si>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</si>
  <si>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</si>
  <si>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</si>
  <si>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</si>
  <si>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</si>
  <si>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</si>
  <si>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</si>
  <si>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</si>
  <si>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</si>
  <si>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</si>
  <si>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</si>
  <si>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</si>
  <si>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</si>
  <si>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</si>
  <si>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</si>
  <si>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</si>
  <si>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</si>
  <si>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</si>
  <si>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</si>
  <si>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</si>
  <si>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</si>
  <si>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</si>
  <si>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</si>
  <si>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</si>
  <si>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</si>
  <si>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</si>
  <si>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</si>
  <si>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</si>
  <si>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</si>
  <si>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</si>
  <si>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</si>
  <si>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</si>
  <si>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</si>
  <si>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</si>
  <si>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</si>
  <si>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</si>
  <si>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</si>
  <si>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</si>
  <si>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</si>
  <si>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</si>
  <si>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</si>
  <si>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</si>
  <si>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</si>
  <si>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</si>
  <si>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</si>
  <si>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</si>
  <si>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</si>
  <si>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</si>
  <si>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</si>
  <si>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</si>
  <si>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</si>
  <si>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</si>
  <si>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</si>
  <si>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</si>
  <si>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</si>
  <si>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</si>
  <si>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</si>
  <si>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</si>
  <si>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</si>
  <si>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</si>
  <si>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</si>
  <si>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</si>
  <si>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</si>
  <si>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</si>
  <si>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</si>
  <si>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</si>
  <si>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</si>
  <si>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</si>
  <si>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</si>
  <si>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</si>
  <si>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</si>
  <si>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</si>
  <si>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</si>
  <si>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</si>
  <si>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</si>
  <si>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</si>
  <si>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</si>
  <si>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</si>
  <si>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</si>
  <si>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</si>
  <si>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</si>
  <si>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</si>
  <si>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</si>
  <si>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</si>
  <si>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</si>
  <si>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</si>
  <si>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</si>
  <si>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</si>
  <si>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</si>
  <si>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奈良県大和高田市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</si>
  <si>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</si>
  <si>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</si>
  <si>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</si>
  <si>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</si>
  <si>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</si>
  <si>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</si>
  <si>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</si>
  <si>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</si>
  <si>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</si>
  <si>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</si>
  <si>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</si>
  <si>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</si>
  <si>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</si>
  <si>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</si>
  <si>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</si>
  <si>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</si>
  <si>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</si>
  <si>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</si>
  <si>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</si>
  <si>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</si>
  <si>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</si>
  <si>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</si>
  <si>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</si>
  <si>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</si>
  <si>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</si>
  <si>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</si>
  <si>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</si>
  <si>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</si>
  <si>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</si>
  <si>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</si>
  <si>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</si>
  <si>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</si>
  <si>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</si>
  <si>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</si>
  <si>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</si>
  <si>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国民健康保険天満診療所特別会計</t>
    <phoneticPr fontId="5"/>
  </si>
  <si>
    <t>駐車場事業特別会計</t>
    <phoneticPr fontId="5"/>
  </si>
  <si>
    <t>介護保険事業特別会計</t>
    <phoneticPr fontId="5"/>
  </si>
  <si>
    <t>介護サービス事業特別会計</t>
    <phoneticPr fontId="5"/>
  </si>
  <si>
    <t>後期高齢者医療保険事業特別会計</t>
    <phoneticPr fontId="5"/>
  </si>
  <si>
    <t>水道事業会計</t>
    <phoneticPr fontId="5"/>
  </si>
  <si>
    <t>法適用企業</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</si>
  <si>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</si>
  <si>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</si>
  <si>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</si>
  <si>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</si>
  <si>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</si>
  <si>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</si>
  <si>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</si>
  <si>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</si>
  <si>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</si>
  <si>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</si>
  <si>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</si>
  <si>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</si>
  <si>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</si>
  <si>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</si>
  <si>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</si>
  <si>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</si>
  <si>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</si>
  <si>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</si>
  <si>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</si>
  <si>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</si>
  <si>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</si>
  <si>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</si>
  <si>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</si>
  <si>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</si>
  <si>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</si>
  <si>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</si>
  <si>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</si>
  <si>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</si>
  <si>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</si>
  <si>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</si>
  <si>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</si>
  <si>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</si>
  <si>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</si>
  <si>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</si>
  <si>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</si>
  <si>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</si>
  <si>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</si>
  <si>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</si>
  <si>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</si>
  <si>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</si>
  <si>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</si>
  <si>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</si>
  <si>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</si>
  <si>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</si>
  <si>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</si>
  <si>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</si>
  <si>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</si>
  <si>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</si>
  <si>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</si>
  <si>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</si>
  <si>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</si>
  <si>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</si>
  <si>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</si>
  <si>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</si>
  <si>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</si>
  <si>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</si>
  <si>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</si>
  <si>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</si>
  <si>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</si>
  <si>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</si>
  <si>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</si>
  <si>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</si>
  <si>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</si>
  <si>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</si>
  <si>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</si>
  <si>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</si>
  <si>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</si>
  <si>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</si>
  <si>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</si>
  <si>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</si>
  <si>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</si>
  <si>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</si>
  <si>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</si>
  <si>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</si>
  <si>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</si>
  <si>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</si>
  <si>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</si>
  <si>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</si>
  <si>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</si>
  <si>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</si>
  <si>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</si>
  <si>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</si>
  <si>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</si>
  <si>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</si>
  <si>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</si>
  <si>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</si>
  <si>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</si>
  <si>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</si>
  <si>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</si>
  <si>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</si>
  <si>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</si>
  <si>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</si>
  <si>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</si>
  <si>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</si>
  <si>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</si>
  <si>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</si>
  <si>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</si>
  <si>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</si>
  <si>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</si>
  <si>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</si>
  <si>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</si>
  <si>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</si>
  <si>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</si>
  <si>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</si>
  <si>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</si>
  <si>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</si>
  <si>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</si>
  <si>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</si>
  <si>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</si>
  <si>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</si>
  <si>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</si>
  <si>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</si>
  <si>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</si>
  <si>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</si>
  <si>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</si>
  <si>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</si>
  <si>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</si>
  <si>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</si>
  <si>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</si>
  <si>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</si>
  <si>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</si>
  <si>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</si>
  <si>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</si>
  <si>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</si>
  <si>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</si>
  <si>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</si>
  <si>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</si>
  <si>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</si>
  <si>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</si>
  <si>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</si>
  <si>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</si>
  <si>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</si>
  <si>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</si>
  <si>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</si>
  <si>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</si>
  <si>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</si>
  <si>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</si>
  <si>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</si>
  <si>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</si>
  <si>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</si>
  <si>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</si>
  <si>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</si>
  <si>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</si>
  <si>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</si>
  <si>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</si>
  <si>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</si>
  <si>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</si>
  <si>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</si>
  <si>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</si>
  <si>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</si>
  <si>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</si>
  <si>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</si>
  <si>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</si>
  <si>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</si>
  <si>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</si>
  <si>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</si>
  <si>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5.65</t>
  </si>
  <si>
    <t>▲ 2.52</t>
  </si>
  <si>
    <t>▲ 1.90</t>
  </si>
  <si>
    <t>駐車場事業特別会計</t>
  </si>
  <si>
    <t>▲ 2.40</t>
  </si>
  <si>
    <t>▲ 2.33</t>
  </si>
  <si>
    <t>▲ 2.28</t>
  </si>
  <si>
    <t>▲ 2.24</t>
  </si>
  <si>
    <t>水道事業会計</t>
  </si>
  <si>
    <t>病院事業会計</t>
  </si>
  <si>
    <t>国民健康保険事業特別会計</t>
  </si>
  <si>
    <t>介護保険事業特別会計</t>
  </si>
  <si>
    <t>一般会計</t>
  </si>
  <si>
    <t>下水道事業会計</t>
  </si>
  <si>
    <t>後期高齢者医療保険事業特別会計</t>
  </si>
  <si>
    <t>その他会計（赤字）</t>
  </si>
  <si>
    <t>▲ 1.78</t>
  </si>
  <si>
    <t>▲ 1.72</t>
  </si>
  <si>
    <t>その他会計（黒字）</t>
  </si>
  <si>
    <t>（百万円）</t>
    <phoneticPr fontId="5"/>
  </si>
  <si>
    <t>H27末</t>
    <phoneticPr fontId="5"/>
  </si>
  <si>
    <t>H28末</t>
    <phoneticPr fontId="5"/>
  </si>
  <si>
    <t>H29末</t>
    <phoneticPr fontId="5"/>
  </si>
  <si>
    <t>H30末</t>
    <phoneticPr fontId="5"/>
  </si>
  <si>
    <t>R01末</t>
    <phoneticPr fontId="5"/>
  </si>
  <si>
    <t>‐</t>
    <phoneticPr fontId="2"/>
  </si>
  <si>
    <t>大和高田市土地開発公社</t>
    <rPh sb="0" eb="5">
      <t>ヤマトタカダシ</t>
    </rPh>
    <rPh sb="5" eb="7">
      <t>トチ</t>
    </rPh>
    <rPh sb="7" eb="9">
      <t>カイハツ</t>
    </rPh>
    <rPh sb="9" eb="11">
      <t>コウシャ</t>
    </rPh>
    <phoneticPr fontId="2"/>
  </si>
  <si>
    <t>奈良県葛城地区清掃事務組合</t>
    <phoneticPr fontId="2"/>
  </si>
  <si>
    <t>葛城広域行政事務組合</t>
    <phoneticPr fontId="2"/>
  </si>
  <si>
    <t>奈良県住宅新築資金等貸付金回収管理組合</t>
    <phoneticPr fontId="2"/>
  </si>
  <si>
    <t>奈良県後期高齢者医療広域連合</t>
    <phoneticPr fontId="2"/>
  </si>
  <si>
    <t>奈良県広域消防組合</t>
    <phoneticPr fontId="2"/>
  </si>
  <si>
    <t>山辺・県北西部広域環境衛生組合</t>
    <phoneticPr fontId="2"/>
  </si>
  <si>
    <t>‐</t>
    <phoneticPr fontId="2"/>
  </si>
  <si>
    <t>庁舎整備基金</t>
    <rPh sb="0" eb="6">
      <t>チョウシャセイビキキン</t>
    </rPh>
    <phoneticPr fontId="5"/>
  </si>
  <si>
    <t>ふるさと大和高田応援基金</t>
    <rPh sb="4" eb="12">
      <t>ヤマトタカダオウエンキキン</t>
    </rPh>
    <phoneticPr fontId="5"/>
  </si>
  <si>
    <t>退職手当基金</t>
    <rPh sb="0" eb="6">
      <t>タイショクテアテキキン</t>
    </rPh>
    <phoneticPr fontId="5"/>
  </si>
  <si>
    <t>公共施設整備基金</t>
    <rPh sb="0" eb="4">
      <t>コウキョウシセツ</t>
    </rPh>
    <rPh sb="4" eb="8">
      <t>セイビキキン</t>
    </rPh>
    <phoneticPr fontId="5"/>
  </si>
  <si>
    <t>交通遺児就学援助等基金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</si>
</sst>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xf numFmtId="0" fontId="38"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2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00000000-0005-0000-0000-000043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2862-460E-A798-F60CB99D78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25189</c:v>
                </c:pt>
                <c:pt idx="1">
                  <c:v>21968</c:v>
                </c:pt>
                <c:pt idx="2">
                  <c:v>26592</c:v>
                </c:pt>
                <c:pt idx="3">
                  <c:v>72586</c:v>
                </c:pt>
                <c:pt idx="4">
                  <c:v>44464</c:v>
                </c:pt>
              </c:numCache>
            </c:numRef>
          </c:val>
          <c:smooth val="0"/>
          <c:extLst>
            <c:ext xmlns:c16="http://schemas.microsoft.com/office/drawing/2014/chart" uri="{C3380CC4-5D6E-409C-BE32-E72D297353CC}">
              <c16:uniqueId val="{00000001-2862-460E-A798-F60CB99D78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6.73</c:v>
                </c:pt>
                <c:pt idx="1">
                  <c:v>9.5399999999999991</c:v>
                </c:pt>
                <c:pt idx="2">
                  <c:v>6.04</c:v>
                </c:pt>
                <c:pt idx="3">
                  <c:v>3.43</c:v>
                </c:pt>
                <c:pt idx="4">
                  <c:v>0.24</c:v>
                </c:pt>
              </c:numCache>
            </c:numRef>
          </c:val>
          <c:extLst>
            <c:ext xmlns:c16="http://schemas.microsoft.com/office/drawing/2014/chart" uri="{C3380CC4-5D6E-409C-BE32-E72D297353CC}">
              <c16:uniqueId val="{00000000-B0A5-498D-9B77-B2FD39CA20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7.81</c:v>
                </c:pt>
                <c:pt idx="1">
                  <c:v>7.63</c:v>
                </c:pt>
                <c:pt idx="2">
                  <c:v>5.7</c:v>
                </c:pt>
                <c:pt idx="3">
                  <c:v>8.68</c:v>
                </c:pt>
                <c:pt idx="4">
                  <c:v>11.31</c:v>
                </c:pt>
              </c:numCache>
            </c:numRef>
          </c:val>
          <c:extLst>
            <c:ext xmlns:c16="http://schemas.microsoft.com/office/drawing/2014/chart" uri="{C3380CC4-5D6E-409C-BE32-E72D297353CC}">
              <c16:uniqueId val="{00000001-B0A5-498D-9B77-B2FD39CA20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0.14000000000000001</c:v>
                </c:pt>
                <c:pt idx="1">
                  <c:v>2.96</c:v>
                </c:pt>
                <c:pt idx="2">
                  <c:v>-5.65</c:v>
                </c:pt>
                <c:pt idx="3">
                  <c:v>-2.52</c:v>
                </c:pt>
                <c:pt idx="4">
                  <c:v>-1.9</c:v>
                </c:pt>
              </c:numCache>
            </c:numRef>
          </c:val>
          <c:smooth val="0"/>
          <c:extLst>
            <c:ext xmlns:c16="http://schemas.microsoft.com/office/drawing/2014/chart" uri="{C3380CC4-5D6E-409C-BE32-E72D297353CC}">
              <c16:uniqueId val="{00000002-B0A5-498D-9B77-B2FD39CA20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0.14000000000000001</c:v>
                </c:pt>
                <c:pt idx="2">
                  <c:v>#N/A</c:v>
                </c:pt>
                <c:pt idx="3">
                  <c:v>0.1</c:v>
                </c:pt>
                <c:pt idx="4">
                  <c:v>#N/A</c:v>
                </c:pt>
                <c:pt idx="5">
                  <c:v>7.0000000000000007E-2</c:v>
                </c:pt>
                <c:pt idx="6">
                  <c:v>#N/A</c:v>
                </c:pt>
                <c:pt idx="7">
                  <c:v>0.04</c:v>
                </c:pt>
                <c:pt idx="8">
                  <c:v>#N/A</c:v>
                </c:pt>
                <c:pt idx="9">
                  <c:v>0.01</c:v>
                </c:pt>
              </c:numCache>
            </c:numRef>
          </c:val>
          <c:extLst>
            <c:ext xmlns:c16="http://schemas.microsoft.com/office/drawing/2014/chart" uri="{C3380CC4-5D6E-409C-BE32-E72D297353CC}">
              <c16:uniqueId val="{00000000-8BFE-4118-86A8-B90D4E50FF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1.78</c:v>
                </c:pt>
                <c:pt idx="1">
                  <c:v>#N/A</c:v>
                </c:pt>
                <c:pt idx="2">
                  <c:v>1.72</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8BFE-4118-86A8-B90D4E50FF38}"/>
            </c:ext>
          </c:extLst>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2-8BFE-4118-86A8-B90D4E50FF38}"/>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0.08</c:v>
                </c:pt>
                <c:pt idx="2">
                  <c:v>#N/A</c:v>
                </c:pt>
                <c:pt idx="3">
                  <c:v>0.32</c:v>
                </c:pt>
                <c:pt idx="4">
                  <c:v>#N/A</c:v>
                </c:pt>
                <c:pt idx="5">
                  <c:v>0.81</c:v>
                </c:pt>
                <c:pt idx="6">
                  <c:v>#N/A</c:v>
                </c:pt>
                <c:pt idx="7">
                  <c:v>0.68</c:v>
                </c:pt>
                <c:pt idx="8">
                  <c:v>#N/A</c:v>
                </c:pt>
                <c:pt idx="9">
                  <c:v>0.2</c:v>
                </c:pt>
              </c:numCache>
            </c:numRef>
          </c:val>
          <c:extLst>
            <c:ext xmlns:c16="http://schemas.microsoft.com/office/drawing/2014/chart" uri="{C3380CC4-5D6E-409C-BE32-E72D297353CC}">
              <c16:uniqueId val="{00000003-8BFE-4118-86A8-B90D4E50FF38}"/>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8.5</c:v>
                </c:pt>
                <c:pt idx="2">
                  <c:v>#N/A</c:v>
                </c:pt>
                <c:pt idx="3">
                  <c:v>11.26</c:v>
                </c:pt>
                <c:pt idx="4">
                  <c:v>#N/A</c:v>
                </c:pt>
                <c:pt idx="5">
                  <c:v>6.04</c:v>
                </c:pt>
                <c:pt idx="6">
                  <c:v>#N/A</c:v>
                </c:pt>
                <c:pt idx="7">
                  <c:v>3.43</c:v>
                </c:pt>
                <c:pt idx="8">
                  <c:v>#N/A</c:v>
                </c:pt>
                <c:pt idx="9">
                  <c:v>0.23</c:v>
                </c:pt>
              </c:numCache>
            </c:numRef>
          </c:val>
          <c:extLst>
            <c:ext xmlns:c16="http://schemas.microsoft.com/office/drawing/2014/chart" uri="{C3380CC4-5D6E-409C-BE32-E72D297353CC}">
              <c16:uniqueId val="{00000004-8BFE-4118-86A8-B90D4E50FF3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1.19</c:v>
                </c:pt>
                <c:pt idx="2">
                  <c:v>#N/A</c:v>
                </c:pt>
                <c:pt idx="3">
                  <c:v>1.0900000000000001</c:v>
                </c:pt>
                <c:pt idx="4">
                  <c:v>#N/A</c:v>
                </c:pt>
                <c:pt idx="5">
                  <c:v>1.0900000000000001</c:v>
                </c:pt>
                <c:pt idx="6">
                  <c:v>#N/A</c:v>
                </c:pt>
                <c:pt idx="7">
                  <c:v>0.9</c:v>
                </c:pt>
                <c:pt idx="8">
                  <c:v>#N/A</c:v>
                </c:pt>
                <c:pt idx="9">
                  <c:v>0.31</c:v>
                </c:pt>
              </c:numCache>
            </c:numRef>
          </c:val>
          <c:extLst>
            <c:ext xmlns:c16="http://schemas.microsoft.com/office/drawing/2014/chart" uri="{C3380CC4-5D6E-409C-BE32-E72D297353CC}">
              <c16:uniqueId val="{00000005-8BFE-4118-86A8-B90D4E50FF3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4.01</c:v>
                </c:pt>
                <c:pt idx="2">
                  <c:v>#N/A</c:v>
                </c:pt>
                <c:pt idx="3">
                  <c:v>5.27</c:v>
                </c:pt>
                <c:pt idx="4">
                  <c:v>#N/A</c:v>
                </c:pt>
                <c:pt idx="5">
                  <c:v>2.85</c:v>
                </c:pt>
                <c:pt idx="6">
                  <c:v>#N/A</c:v>
                </c:pt>
                <c:pt idx="7">
                  <c:v>2.5499999999999998</c:v>
                </c:pt>
                <c:pt idx="8">
                  <c:v>#N/A</c:v>
                </c:pt>
                <c:pt idx="9">
                  <c:v>1.97</c:v>
                </c:pt>
              </c:numCache>
            </c:numRef>
          </c:val>
          <c:extLst>
            <c:ext xmlns:c16="http://schemas.microsoft.com/office/drawing/2014/chart" uri="{C3380CC4-5D6E-409C-BE32-E72D297353CC}">
              <c16:uniqueId val="{00000006-8BFE-4118-86A8-B90D4E50FF38}"/>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11</c:v>
                </c:pt>
                <c:pt idx="2">
                  <c:v>#N/A</c:v>
                </c:pt>
                <c:pt idx="3">
                  <c:v>8.1</c:v>
                </c:pt>
                <c:pt idx="4">
                  <c:v>#N/A</c:v>
                </c:pt>
                <c:pt idx="5">
                  <c:v>6.93</c:v>
                </c:pt>
                <c:pt idx="6">
                  <c:v>#N/A</c:v>
                </c:pt>
                <c:pt idx="7">
                  <c:v>2.4300000000000002</c:v>
                </c:pt>
                <c:pt idx="8">
                  <c:v>#N/A</c:v>
                </c:pt>
                <c:pt idx="9">
                  <c:v>3.33</c:v>
                </c:pt>
              </c:numCache>
            </c:numRef>
          </c:val>
          <c:extLst>
            <c:ext xmlns:c16="http://schemas.microsoft.com/office/drawing/2014/chart" uri="{C3380CC4-5D6E-409C-BE32-E72D297353CC}">
              <c16:uniqueId val="{00000007-8BFE-4118-86A8-B90D4E50FF3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5.03</c:v>
                </c:pt>
                <c:pt idx="2">
                  <c:v>#N/A</c:v>
                </c:pt>
                <c:pt idx="3">
                  <c:v>5.07</c:v>
                </c:pt>
                <c:pt idx="4">
                  <c:v>#N/A</c:v>
                </c:pt>
                <c:pt idx="5">
                  <c:v>6.21</c:v>
                </c:pt>
                <c:pt idx="6">
                  <c:v>#N/A</c:v>
                </c:pt>
                <c:pt idx="7">
                  <c:v>7.02</c:v>
                </c:pt>
                <c:pt idx="8">
                  <c:v>#N/A</c:v>
                </c:pt>
                <c:pt idx="9">
                  <c:v>7.87</c:v>
                </c:pt>
              </c:numCache>
            </c:numRef>
          </c:val>
          <c:extLst>
            <c:ext xmlns:c16="http://schemas.microsoft.com/office/drawing/2014/chart" uri="{C3380CC4-5D6E-409C-BE32-E72D297353CC}">
              <c16:uniqueId val="{00000008-8BFE-4118-86A8-B90D4E50FF38}"/>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2.4</c:v>
                </c:pt>
                <c:pt idx="1">
                  <c:v>#N/A</c:v>
                </c:pt>
                <c:pt idx="2">
                  <c:v>2.33</c:v>
                </c:pt>
                <c:pt idx="3">
                  <c:v>#N/A</c:v>
                </c:pt>
                <c:pt idx="4">
                  <c:v>2.33</c:v>
                </c:pt>
                <c:pt idx="5">
                  <c:v>#N/A</c:v>
                </c:pt>
                <c:pt idx="6">
                  <c:v>2.2799999999999998</c:v>
                </c:pt>
                <c:pt idx="7">
                  <c:v>#N/A</c:v>
                </c:pt>
                <c:pt idx="8">
                  <c:v>2.2400000000000002</c:v>
                </c:pt>
                <c:pt idx="9">
                  <c:v>#N/A</c:v>
                </c:pt>
              </c:numCache>
            </c:numRef>
          </c:val>
          <c:extLst>
            <c:ext xmlns:c16="http://schemas.microsoft.com/office/drawing/2014/chart" uri="{C3380CC4-5D6E-409C-BE32-E72D297353CC}">
              <c16:uniqueId val="{00000009-8BFE-4118-86A8-B90D4E50FF3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2298</c:v>
                </c:pt>
                <c:pt idx="5">
                  <c:v>2421</c:v>
                </c:pt>
                <c:pt idx="8">
                  <c:v>2264</c:v>
                </c:pt>
                <c:pt idx="11">
                  <c:v>2276</c:v>
                </c:pt>
                <c:pt idx="14">
                  <c:v>2275</c:v>
                </c:pt>
              </c:numCache>
            </c:numRef>
          </c:val>
          <c:extLst>
            <c:ext xmlns:c16="http://schemas.microsoft.com/office/drawing/2014/chart" uri="{C3380CC4-5D6E-409C-BE32-E72D297353CC}">
              <c16:uniqueId val="{00000000-D114-4A35-9150-A8AB63FDF2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14-4A35-9150-A8AB63FDF2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114-4A35-9150-A8AB63FDF2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175</c:v>
                </c:pt>
                <c:pt idx="3">
                  <c:v>116</c:v>
                </c:pt>
                <c:pt idx="6">
                  <c:v>64</c:v>
                </c:pt>
                <c:pt idx="9">
                  <c:v>56</c:v>
                </c:pt>
                <c:pt idx="12">
                  <c:v>62</c:v>
                </c:pt>
              </c:numCache>
            </c:numRef>
          </c:val>
          <c:extLst>
            <c:ext xmlns:c16="http://schemas.microsoft.com/office/drawing/2014/chart" uri="{C3380CC4-5D6E-409C-BE32-E72D297353CC}">
              <c16:uniqueId val="{00000003-D114-4A35-9150-A8AB63FDF2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944</c:v>
                </c:pt>
                <c:pt idx="3">
                  <c:v>1054</c:v>
                </c:pt>
                <c:pt idx="6">
                  <c:v>1040</c:v>
                </c:pt>
                <c:pt idx="9">
                  <c:v>1072</c:v>
                </c:pt>
                <c:pt idx="12">
                  <c:v>1033</c:v>
                </c:pt>
              </c:numCache>
            </c:numRef>
          </c:val>
          <c:extLst>
            <c:ext xmlns:c16="http://schemas.microsoft.com/office/drawing/2014/chart" uri="{C3380CC4-5D6E-409C-BE32-E72D297353CC}">
              <c16:uniqueId val="{00000004-D114-4A35-9150-A8AB63FDF2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14-4A35-9150-A8AB63FDF2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14-4A35-9150-A8AB63FDF2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2408</c:v>
                </c:pt>
                <c:pt idx="3">
                  <c:v>2322</c:v>
                </c:pt>
                <c:pt idx="6">
                  <c:v>2306</c:v>
                </c:pt>
                <c:pt idx="9">
                  <c:v>2285</c:v>
                </c:pt>
                <c:pt idx="12">
                  <c:v>2126</c:v>
                </c:pt>
              </c:numCache>
            </c:numRef>
          </c:val>
          <c:extLst>
            <c:ext xmlns:c16="http://schemas.microsoft.com/office/drawing/2014/chart" uri="{C3380CC4-5D6E-409C-BE32-E72D297353CC}">
              <c16:uniqueId val="{00000007-D114-4A35-9150-A8AB63FDF2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1229</c:v>
                </c:pt>
                <c:pt idx="2">
                  <c:v>#N/A</c:v>
                </c:pt>
                <c:pt idx="3">
                  <c:v>#N/A</c:v>
                </c:pt>
                <c:pt idx="4">
                  <c:v>1071</c:v>
                </c:pt>
                <c:pt idx="5">
                  <c:v>#N/A</c:v>
                </c:pt>
                <c:pt idx="6">
                  <c:v>#N/A</c:v>
                </c:pt>
                <c:pt idx="7">
                  <c:v>1146</c:v>
                </c:pt>
                <c:pt idx="8">
                  <c:v>#N/A</c:v>
                </c:pt>
                <c:pt idx="9">
                  <c:v>#N/A</c:v>
                </c:pt>
                <c:pt idx="10">
                  <c:v>1137</c:v>
                </c:pt>
                <c:pt idx="11">
                  <c:v>#N/A</c:v>
                </c:pt>
                <c:pt idx="12">
                  <c:v>#N/A</c:v>
                </c:pt>
                <c:pt idx="13">
                  <c:v>946</c:v>
                </c:pt>
                <c:pt idx="14">
                  <c:v>#N/A</c:v>
                </c:pt>
              </c:numCache>
            </c:numRef>
          </c:val>
          <c:smooth val="0"/>
          <c:extLst>
            <c:ext xmlns:c16="http://schemas.microsoft.com/office/drawing/2014/chart" uri="{C3380CC4-5D6E-409C-BE32-E72D297353CC}">
              <c16:uniqueId val="{00000008-D114-4A35-9150-A8AB63FDF2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23857</c:v>
                </c:pt>
                <c:pt idx="5">
                  <c:v>23571</c:v>
                </c:pt>
                <c:pt idx="8">
                  <c:v>23576</c:v>
                </c:pt>
                <c:pt idx="11">
                  <c:v>23600</c:v>
                </c:pt>
                <c:pt idx="14">
                  <c:v>23716</c:v>
                </c:pt>
              </c:numCache>
            </c:numRef>
          </c:val>
          <c:extLst>
            <c:ext xmlns:c16="http://schemas.microsoft.com/office/drawing/2014/chart" uri="{C3380CC4-5D6E-409C-BE32-E72D297353CC}">
              <c16:uniqueId val="{00000000-9837-4205-ADAD-B9217A6FA5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6093</c:v>
                </c:pt>
                <c:pt idx="5">
                  <c:v>4883</c:v>
                </c:pt>
                <c:pt idx="8">
                  <c:v>5511</c:v>
                </c:pt>
                <c:pt idx="11">
                  <c:v>5891</c:v>
                </c:pt>
                <c:pt idx="14">
                  <c:v>5852</c:v>
                </c:pt>
              </c:numCache>
            </c:numRef>
          </c:val>
          <c:extLst>
            <c:ext xmlns:c16="http://schemas.microsoft.com/office/drawing/2014/chart" uri="{C3380CC4-5D6E-409C-BE32-E72D297353CC}">
              <c16:uniqueId val="{00000001-9837-4205-ADAD-B9217A6FA5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4167</c:v>
                </c:pt>
                <c:pt idx="5">
                  <c:v>4361</c:v>
                </c:pt>
                <c:pt idx="8">
                  <c:v>4540</c:v>
                </c:pt>
                <c:pt idx="11">
                  <c:v>5011</c:v>
                </c:pt>
                <c:pt idx="14">
                  <c:v>5317</c:v>
                </c:pt>
              </c:numCache>
            </c:numRef>
          </c:val>
          <c:extLst>
            <c:ext xmlns:c16="http://schemas.microsoft.com/office/drawing/2014/chart" uri="{C3380CC4-5D6E-409C-BE32-E72D297353CC}">
              <c16:uniqueId val="{00000002-9837-4205-ADAD-B9217A6FA5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37-4205-ADAD-B9217A6FA5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37-4205-ADAD-B9217A6FA5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512</c:v>
                </c:pt>
                <c:pt idx="3">
                  <c:v>782</c:v>
                </c:pt>
                <c:pt idx="6">
                  <c:v>763</c:v>
                </c:pt>
                <c:pt idx="9">
                  <c:v>552</c:v>
                </c:pt>
                <c:pt idx="12">
                  <c:v>469</c:v>
                </c:pt>
              </c:numCache>
            </c:numRef>
          </c:val>
          <c:extLst>
            <c:ext xmlns:c16="http://schemas.microsoft.com/office/drawing/2014/chart" uri="{C3380CC4-5D6E-409C-BE32-E72D297353CC}">
              <c16:uniqueId val="{00000005-9837-4205-ADAD-B9217A6FA5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3845</c:v>
                </c:pt>
                <c:pt idx="3">
                  <c:v>3629</c:v>
                </c:pt>
                <c:pt idx="6">
                  <c:v>3467</c:v>
                </c:pt>
                <c:pt idx="9">
                  <c:v>3450</c:v>
                </c:pt>
                <c:pt idx="12">
                  <c:v>3427</c:v>
                </c:pt>
              </c:numCache>
            </c:numRef>
          </c:val>
          <c:extLst>
            <c:ext xmlns:c16="http://schemas.microsoft.com/office/drawing/2014/chart" uri="{C3380CC4-5D6E-409C-BE32-E72D297353CC}">
              <c16:uniqueId val="{00000006-9837-4205-ADAD-B9217A6FA5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394</c:v>
                </c:pt>
                <c:pt idx="3">
                  <c:v>314</c:v>
                </c:pt>
                <c:pt idx="6">
                  <c:v>287</c:v>
                </c:pt>
                <c:pt idx="9">
                  <c:v>255</c:v>
                </c:pt>
                <c:pt idx="12">
                  <c:v>243</c:v>
                </c:pt>
              </c:numCache>
            </c:numRef>
          </c:val>
          <c:extLst>
            <c:ext xmlns:c16="http://schemas.microsoft.com/office/drawing/2014/chart" uri="{C3380CC4-5D6E-409C-BE32-E72D297353CC}">
              <c16:uniqueId val="{00000007-9837-4205-ADAD-B9217A6FA5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13893</c:v>
                </c:pt>
                <c:pt idx="3">
                  <c:v>13306</c:v>
                </c:pt>
                <c:pt idx="6">
                  <c:v>13266</c:v>
                </c:pt>
                <c:pt idx="9">
                  <c:v>13752</c:v>
                </c:pt>
                <c:pt idx="12">
                  <c:v>13346</c:v>
                </c:pt>
              </c:numCache>
            </c:numRef>
          </c:val>
          <c:extLst>
            <c:ext xmlns:c16="http://schemas.microsoft.com/office/drawing/2014/chart" uri="{C3380CC4-5D6E-409C-BE32-E72D297353CC}">
              <c16:uniqueId val="{00000008-9837-4205-ADAD-B9217A6FA5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37-4205-ADAD-B9217A6FA5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22113</c:v>
                </c:pt>
                <c:pt idx="3">
                  <c:v>21410</c:v>
                </c:pt>
                <c:pt idx="6">
                  <c:v>20904</c:v>
                </c:pt>
                <c:pt idx="9">
                  <c:v>22093</c:v>
                </c:pt>
                <c:pt idx="12">
                  <c:v>22128</c:v>
                </c:pt>
              </c:numCache>
            </c:numRef>
          </c:val>
          <c:extLst>
            <c:ext xmlns:c16="http://schemas.microsoft.com/office/drawing/2014/chart" uri="{C3380CC4-5D6E-409C-BE32-E72D297353CC}">
              <c16:uniqueId val="{0000000A-9837-4205-ADAD-B9217A6FA5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6639</c:v>
                </c:pt>
                <c:pt idx="2">
                  <c:v>#N/A</c:v>
                </c:pt>
                <c:pt idx="3">
                  <c:v>#N/A</c:v>
                </c:pt>
                <c:pt idx="4">
                  <c:v>6627</c:v>
                </c:pt>
                <c:pt idx="5">
                  <c:v>#N/A</c:v>
                </c:pt>
                <c:pt idx="6">
                  <c:v>#N/A</c:v>
                </c:pt>
                <c:pt idx="7">
                  <c:v>5060</c:v>
                </c:pt>
                <c:pt idx="8">
                  <c:v>#N/A</c:v>
                </c:pt>
                <c:pt idx="9">
                  <c:v>#N/A</c:v>
                </c:pt>
                <c:pt idx="10">
                  <c:v>5600</c:v>
                </c:pt>
                <c:pt idx="11">
                  <c:v>#N/A</c:v>
                </c:pt>
                <c:pt idx="12">
                  <c:v>#N/A</c:v>
                </c:pt>
                <c:pt idx="13">
                  <c:v>4727</c:v>
                </c:pt>
                <c:pt idx="14">
                  <c:v>#N/A</c:v>
                </c:pt>
              </c:numCache>
            </c:numRef>
          </c:val>
          <c:smooth val="0"/>
          <c:extLst>
            <c:ext xmlns:c16="http://schemas.microsoft.com/office/drawing/2014/chart" uri="{C3380CC4-5D6E-409C-BE32-E72D297353CC}">
              <c16:uniqueId val="{0000000B-9837-4205-ADAD-B9217A6FA5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827</c:v>
                </c:pt>
                <c:pt idx="1">
                  <c:v>1277</c:v>
                </c:pt>
                <c:pt idx="2">
                  <c:v>1717</c:v>
                </c:pt>
              </c:numCache>
            </c:numRef>
          </c:val>
          <c:extLst>
            <c:ext xmlns:c16="http://schemas.microsoft.com/office/drawing/2014/chart" uri="{C3380CC4-5D6E-409C-BE32-E72D297353CC}">
              <c16:uniqueId val="{00000000-188E-4A11-AA67-11D7B9FE7D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c:v>
                </c:pt>
                <c:pt idx="1">
                  <c:v>16</c:v>
                </c:pt>
                <c:pt idx="2">
                  <c:v>31</c:v>
                </c:pt>
              </c:numCache>
            </c:numRef>
          </c:val>
          <c:extLst>
            <c:ext xmlns:c16="http://schemas.microsoft.com/office/drawing/2014/chart" uri="{C3380CC4-5D6E-409C-BE32-E72D297353CC}">
              <c16:uniqueId val="{00000001-188E-4A11-AA67-11D7B9FE7D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2542</c:v>
                </c:pt>
                <c:pt idx="1">
                  <c:v>2247</c:v>
                </c:pt>
                <c:pt idx="2">
                  <c:v>1830</c:v>
                </c:pt>
              </c:numCache>
            </c:numRef>
          </c:val>
          <c:extLst>
            <c:ext xmlns:c16="http://schemas.microsoft.com/office/drawing/2014/chart" uri="{C3380CC4-5D6E-409C-BE32-E72D297353CC}">
              <c16:uniqueId val="{00000002-188E-4A11-AA67-11D7B9FE7D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過去の大型公共事業に伴い発行した地方債の償還が進み、元利償還金は減少傾向となっているが、公営企業会計である下水道事業会計及び病院事業会計の元利償還金に対する繰入金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額は、年度によりばらつきがある。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今後も引き続き、事業計画の精査を図り、普通建設事業費及び地方債の発行の抑制に努めていく。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地方債の現在高は、過去の大型公共事業に伴い発行した地方債の償還が進み、元利償還金が減少していることや普通建設事業費及び地方債の発行を抑制していたことから、平成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年度まで減少傾向であった。</a:t>
          </a:r>
        </a:p>
        <a:p>
          <a:r>
            <a:rPr kumimoji="1" lang="ja-JP" altLang="en-US" sz="1400">
              <a:latin typeface="ＭＳ ゴシック" pitchFamily="49" charset="-128"/>
              <a:ea typeface="ＭＳ ゴシック" pitchFamily="49" charset="-128"/>
            </a:rPr>
            <a:t>　令和元年度からは、新庁舎建設事業にかかる地方債の発行により、地方債の現在高が大きく増加しているものの、充当可能財源等の増加により、令和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年度の将来負担費率の分子は減少している。</a:t>
          </a:r>
        </a:p>
        <a:p>
          <a:r>
            <a:rPr kumimoji="1" lang="ja-JP" altLang="en-US" sz="1400">
              <a:latin typeface="ＭＳ ゴシック" pitchFamily="49" charset="-128"/>
              <a:ea typeface="ＭＳ ゴシック" pitchFamily="49" charset="-128"/>
            </a:rPr>
            <a:t>　今後も「大和高田市中期財政適正化フレーム」に基づき、引き続き強固で持続可能な財政基盤の確立に取り組んでいくところである。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令和元年度と比較すると、財政調整基金が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百万円増加する一方、その他特定目的基金が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百万円減少しており、基金全体では、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財政調整基金増加の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要因としては、決算上生じた剰余金のうち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を下らない金額について、歳計剰余金処分の方法により基金に編入を行ったことによるものである。また、その他特定目的基金の減少は、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前年同様、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庁舎整備基金を新庁舎建設事業に充当するため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百万円取り崩したことによるものである。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財政運営の安定化を図るため、引き続き計画的に基金の積み立てを行うとともに、必要に応じて基金の活用を検討していく。</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庁舎整備基金：新庁舎建設事業に対して充当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ふるさと大和高田応援基金：多様な人々が参加する地方自治を推進するため、</a:t>
          </a:r>
          <a:r>
            <a:rPr lang="ja-JP" altLang="en-US" sz="1300">
              <a:effectLst/>
              <a:latin typeface="ＭＳ ゴシック" panose="020B0609070205080204" pitchFamily="49" charset="-128"/>
              <a:ea typeface="ＭＳ ゴシック" panose="020B0609070205080204" pitchFamily="49" charset="-128"/>
            </a:rPr>
            <a:t>市政の新たな展開や充実を図るための施策に要する費用へ充当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退職手当基金：市職員の退職手当に対して充当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lang="ja-JP" altLang="en-US" sz="1300">
              <a:effectLst/>
              <a:latin typeface="ＭＳ ゴシック" panose="020B0609070205080204" pitchFamily="49" charset="-128"/>
              <a:ea typeface="ＭＳ ゴシック" panose="020B0609070205080204" pitchFamily="49" charset="-128"/>
            </a:rPr>
            <a:t>公共施設の整備等に要する財源の一部に充当</a:t>
          </a:r>
          <a:endParaRPr lang="en-US" altLang="ja-JP" sz="1300">
            <a:effectLst/>
            <a:latin typeface="ＭＳ ゴシック" panose="020B0609070205080204" pitchFamily="49" charset="-128"/>
            <a:ea typeface="ＭＳ ゴシック" panose="020B0609070205080204" pitchFamily="49" charset="-128"/>
          </a:endParaRPr>
        </a:p>
        <a:p>
          <a:r>
            <a:rPr lang="ja-JP" altLang="en-US" sz="1300">
              <a:effectLst/>
              <a:latin typeface="ＭＳ ゴシック" panose="020B0609070205080204" pitchFamily="49" charset="-128"/>
              <a:ea typeface="ＭＳ ゴシック" panose="020B0609070205080204" pitchFamily="49" charset="-128"/>
            </a:rPr>
            <a:t>交通遺児就学援助等基金：交通遺児を見舞い、その就学を援助する事業の財源及び交通安全対策事業の推進に要する財源に充当</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年度までの新庁舎建設事業に充当するため、当該年度の所要額を取り崩すこととしており、令和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ふるさと大和高田応援基金については、寄付金額の増加により積み立てが取り崩しを上回ったため約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庁舎整備基金については、事業の進捗と共に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事業完了後に残額を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他の基金（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へ積み立て、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当該基金は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廃止する予定である。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葛城広域行政事務組合の解散に伴う葛城ふるさと市町村圏基金の出資金返還金を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地方財政法の規定により、決算上生じた剰余金のうち２分の１を下らない金額について、歳計剰余金処分の方法により財政調整基金に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百万円編入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したことが要因である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経済状況の変化による収入の減少、災害の発生に伴う支出の増加などに対応し、継続して安定的な財政運営ができるよう基金の確保に努めるとともに、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今後の多様な財政需要に対応するため、収支に不足が生じた場合には、所要の額を取り崩すこととしている。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公債費の償還に充てるために受け入れた補助金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（奈良県公立小中学校空調設備設置緊急支援事業補助金）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ことが要因である。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新庁舎建設後の庁舎整備基金については、新庁舎建設事業の財源として発行した市債の償還に充てるため、残額の一部を減債基金へ積み立てる見込みである。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将来にわたる財政の健全な運営を行うため、市債の償還に必要な財源を確保するとともに、公債費が他の経費を圧迫するような場合には、取り崩してその財源に充てることとしている。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63,781
63,122
16.48
34,362,652
34,051,819
36,097
15,185,752
22,127,505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人口の減少や高齢化の進展により伸び悩んでいた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収入</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は、景気の緩やかな回復基調の影響もあり、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令和元年度まで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若干</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傾向にあった。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しかしながら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年度については新型コロナウイルス禍における企業業績の落ち込み等により減少している。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財政力指数は、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と横ばいの傾向が続いており、類似団体平均を下回っている。そのため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地域手当等の職員手当や報酬の減額措置の継続による人件費の抑制及び地方税の徴収強化（</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年間で徴収率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ポイントの向上）等の取組みによる歳入の確保により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財政基盤の強化に努める。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083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157285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年度は扶助費で国庫負担金等の申請誤りによる比率の上昇要因があった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ため、前年度に比べて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ポイント悪化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。当該上昇要因を除いた場合の比率は、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経常一般財源が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億円増加したことにより、類似団体同様、やや改善していたと考えられる。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歳出面</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、近年の職員補充による人件費の増加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により比率が上昇する要因が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あり、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和高田市財政健全化プログラム（</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）」に基づく普通建設事業費の縮減の効果により、公債費は当面減少傾向ではあるが、職員手当の減額による人件費の抑制の継続及び歳入確保の取組により比率の改善を図る。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55456</xdr:rowOff>
    </xdr:from>
    <xdr:to>
      <xdr:col>23</xdr:col>
      <xdr:colOff>133350</xdr:colOff>
      <xdr:row>65</xdr:row>
      <xdr:rowOff>69004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28256"/>
          <a:ext cx="8382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55456</xdr:rowOff>
    </xdr:from>
    <xdr:to>
      <xdr:col>19</xdr:col>
      <xdr:colOff>133350</xdr:colOff>
      <xdr:row>65</xdr:row>
      <xdr:rowOff>4656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2825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65</xdr:row>
      <xdr:rowOff>4656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0760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106256</xdr:rowOff>
    </xdr:from>
    <xdr:to>
      <xdr:col>11</xdr:col>
      <xdr:colOff>31750</xdr:colOff>
      <xdr:row>65</xdr:row>
      <xdr:rowOff>4656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0760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18204</xdr:rowOff>
    </xdr:from>
    <xdr:to>
      <xdr:col>23</xdr:col>
      <xdr:colOff>184150</xdr:colOff>
      <xdr:row>65</xdr:row>
      <xdr:rowOff>119804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161731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3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125306</xdr:rowOff>
    </xdr:from>
    <xdr:to>
      <xdr:col>15</xdr:col>
      <xdr:colOff>133350</xdr:colOff>
      <xdr:row>65</xdr:row>
      <xdr:rowOff>55456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40233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55456</xdr:rowOff>
    </xdr:from>
    <xdr:to>
      <xdr:col>11</xdr:col>
      <xdr:colOff>82550</xdr:colOff>
      <xdr:row>63</xdr:row>
      <xdr:rowOff>157056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年度は類似団体平均とほぼ同水準の数値となっていたが、平成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は中学校給食の開始による施設運営経費及び調理業務の委託経費による物件費の増加が影響し、数値が上昇している。また、令和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年度は会計年度任用制度の導入により、類似団体同様、大幅な人件費の増加となって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おり、数値急増の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要因と考えられる。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管理については、可能な部分において、指定管理者制度の導入等による委託化を進めているところであり、その他の業務についても外部委託によるコスト削減を図っており、今後も経費の抑制を図っていく方針であ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59725</xdr:rowOff>
    </xdr:from>
    <xdr:to>
      <xdr:col>23</xdr:col>
      <xdr:colOff>133350</xdr:colOff>
      <xdr:row>83</xdr:row>
      <xdr:rowOff>109444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18625"/>
          <a:ext cx="838200" cy="22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73282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6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155666</xdr:rowOff>
    </xdr:from>
    <xdr:to>
      <xdr:col>19</xdr:col>
      <xdr:colOff>133350</xdr:colOff>
      <xdr:row>82</xdr:row>
      <xdr:rowOff>59725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43116"/>
          <a:ext cx="889000" cy="7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99771</xdr:rowOff>
    </xdr:from>
    <xdr:to>
      <xdr:col>15</xdr:col>
      <xdr:colOff>82550</xdr:colOff>
      <xdr:row>81</xdr:row>
      <xdr:rowOff>155666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7221"/>
          <a:ext cx="889000" cy="5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162652</xdr:rowOff>
    </xdr:from>
    <xdr:to>
      <xdr:col>11</xdr:col>
      <xdr:colOff>31750</xdr:colOff>
      <xdr:row>81</xdr:row>
      <xdr:rowOff>99771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78652"/>
          <a:ext cx="889000" cy="10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27537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58644</xdr:rowOff>
    </xdr:from>
    <xdr:to>
      <xdr:col>23</xdr:col>
      <xdr:colOff>184150</xdr:colOff>
      <xdr:row>83</xdr:row>
      <xdr:rowOff>160244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8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30721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6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8925</xdr:rowOff>
    </xdr:from>
    <xdr:to>
      <xdr:col>19</xdr:col>
      <xdr:colOff>184150</xdr:colOff>
      <xdr:row>82</xdr:row>
      <xdr:rowOff>110525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95302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54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104866</xdr:rowOff>
    </xdr:from>
    <xdr:to>
      <xdr:col>15</xdr:col>
      <xdr:colOff>133350</xdr:colOff>
      <xdr:row>82</xdr:row>
      <xdr:rowOff>35016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19793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7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48971</xdr:rowOff>
    </xdr:from>
    <xdr:to>
      <xdr:col>11</xdr:col>
      <xdr:colOff>82550</xdr:colOff>
      <xdr:row>81</xdr:row>
      <xdr:rowOff>150571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135348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2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111852</xdr:rowOff>
    </xdr:from>
    <xdr:to>
      <xdr:col>7</xdr:col>
      <xdr:colOff>31750</xdr:colOff>
      <xdr:row>81</xdr:row>
      <xdr:rowOff>42002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52179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9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本市の行政職給料表は、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級までの給料表を適用していることが主な要因となり、平成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年度以降は、国との比較で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ポイント程度低い水準で推移している。類似団体と比較しても低い水準で推移していることについても、同様の要因である。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86</xdr:row>
      <xdr:rowOff>32657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6050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32657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169636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135164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保育所、こども園、高等学校及びごみ処理施設等の施設運営を直営で行っていることにより、職員数が類似団体平均と比較して多くなる基礎的な要因があり、「大和高田市財政健全化プログラム（</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）」に基づき、退職者の補充を最低限とすることを原則として定員管理に取り組んだ結果、平成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年度に類似団体平均とほぼ同程度の数値となった。平成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退職者等の補充や人口減少の影響もあり、類似団体平均を上回る数値となっている。公共施設の管理については、可能な部分において、指定管理者制度の導入等による委託化を進めているところであり、その他の業務についても外部委託を行うことにより、適正な定員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122344</xdr:rowOff>
    </xdr:from>
    <xdr:to>
      <xdr:col>81</xdr:col>
      <xdr:colOff>44450</xdr:colOff>
      <xdr:row>64</xdr:row>
      <xdr:rowOff>35348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923694"/>
          <a:ext cx="8382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147972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49954</xdr:rowOff>
    </xdr:from>
    <xdr:to>
      <xdr:col>77</xdr:col>
      <xdr:colOff>44450</xdr:colOff>
      <xdr:row>63</xdr:row>
      <xdr:rowOff>122344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513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17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167111</xdr:rowOff>
    </xdr:from>
    <xdr:to>
      <xdr:col>72</xdr:col>
      <xdr:colOff>203200</xdr:colOff>
      <xdr:row>63</xdr:row>
      <xdr:rowOff>49954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97011"/>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92710</xdr:rowOff>
    </xdr:from>
    <xdr:to>
      <xdr:col>68</xdr:col>
      <xdr:colOff>152400</xdr:colOff>
      <xdr:row>62</xdr:row>
      <xdr:rowOff>167111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722610"/>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155998</xdr:rowOff>
    </xdr:from>
    <xdr:to>
      <xdr:col>81</xdr:col>
      <xdr:colOff>95250</xdr:colOff>
      <xdr:row>64</xdr:row>
      <xdr:rowOff>86148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128075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9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71544</xdr:rowOff>
    </xdr:from>
    <xdr:to>
      <xdr:col>77</xdr:col>
      <xdr:colOff>95250</xdr:colOff>
      <xdr:row>64</xdr:row>
      <xdr:rowOff>1694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157921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5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170604</xdr:rowOff>
    </xdr:from>
    <xdr:to>
      <xdr:col>73</xdr:col>
      <xdr:colOff>44450</xdr:colOff>
      <xdr:row>63</xdr:row>
      <xdr:rowOff>100754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85531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116311</xdr:rowOff>
    </xdr:from>
    <xdr:to>
      <xdr:col>68</xdr:col>
      <xdr:colOff>203200</xdr:colOff>
      <xdr:row>63</xdr:row>
      <xdr:rowOff>46461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31238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83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41910</xdr:rowOff>
    </xdr:from>
    <xdr:to>
      <xdr:col>64</xdr:col>
      <xdr:colOff>152400</xdr:colOff>
      <xdr:row>62</xdr:row>
      <xdr:rowOff>143510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128287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年度以降に普通建設事業費の抑制を続けたことにより、元利償還金の減少傾向が続いて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比率は改善している。</a:t>
          </a:r>
          <a:endParaRPr lang="ja-JP" altLang="ja-JP">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年度に発行した退職手当債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年度以降に順次償還を終えているため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当面は元利償還金の減少を見込んでいる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89746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5043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113877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42</xdr:row>
      <xdr:rowOff>162137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147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162137</xdr:rowOff>
    </xdr:from>
    <xdr:to>
      <xdr:col>68</xdr:col>
      <xdr:colOff>152400</xdr:colOff>
      <xdr:row>43</xdr:row>
      <xdr:rowOff>63077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630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年度以降に普通建設事業費の抑制を続けたことによ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地方債現在高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減少により、将来負担額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傾向にあったが、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令和元年度は新庁舎建設事業が本格的に始まったことにより将来負担比率がやや増加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年度から当面は減少するものの、今後、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大規模な普通建設事業にかかる起債を予定して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比率は増加していくと考えられる。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事業実施の適正化を図り、財政の健全化に努める。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149376</xdr:rowOff>
    </xdr:from>
    <xdr:to>
      <xdr:col>81</xdr:col>
      <xdr:colOff>44450</xdr:colOff>
      <xdr:row>16</xdr:row>
      <xdr:rowOff>72148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721126"/>
          <a:ext cx="8382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29633</xdr:rowOff>
    </xdr:from>
    <xdr:to>
      <xdr:col>77</xdr:col>
      <xdr:colOff>44450</xdr:colOff>
      <xdr:row>16</xdr:row>
      <xdr:rowOff>72148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772833"/>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29633</xdr:rowOff>
    </xdr:from>
    <xdr:to>
      <xdr:col>72</xdr:col>
      <xdr:colOff>203200</xdr:colOff>
      <xdr:row>16</xdr:row>
      <xdr:rowOff>169817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772833"/>
          <a:ext cx="889000" cy="1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169817</xdr:rowOff>
    </xdr:from>
    <xdr:to>
      <xdr:col>68</xdr:col>
      <xdr:colOff>152400</xdr:colOff>
      <xdr:row>17</xdr:row>
      <xdr:rowOff>9858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1301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98576</xdr:rowOff>
    </xdr:from>
    <xdr:to>
      <xdr:col>81</xdr:col>
      <xdr:colOff>95250</xdr:colOff>
      <xdr:row>16</xdr:row>
      <xdr:rowOff>28726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70653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4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21348</xdr:rowOff>
    </xdr:from>
    <xdr:to>
      <xdr:col>77</xdr:col>
      <xdr:colOff>95250</xdr:colOff>
      <xdr:row>16</xdr:row>
      <xdr:rowOff>122948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107725</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5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150283</xdr:rowOff>
    </xdr:from>
    <xdr:to>
      <xdr:col>73</xdr:col>
      <xdr:colOff>44450</xdr:colOff>
      <xdr:row>16</xdr:row>
      <xdr:rowOff>80433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65210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119017</xdr:rowOff>
    </xdr:from>
    <xdr:to>
      <xdr:col>68</xdr:col>
      <xdr:colOff>203200</xdr:colOff>
      <xdr:row>17</xdr:row>
      <xdr:rowOff>49167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8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33944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94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130508</xdr:rowOff>
    </xdr:from>
    <xdr:to>
      <xdr:col>64</xdr:col>
      <xdr:colOff>152400</xdr:colOff>
      <xdr:row>17</xdr:row>
      <xdr:rowOff>60658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45435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6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63,781
63,122
16.48
34,362,652
34,051,819
36,097
15,185,752
22,127,505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人件費に係る経常収支比率は、平成</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において</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職員補充（再任用含む。）によ</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増加により、類似団体平均を上回る状況となっている。</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とりわけ令和</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会計年度任用制度の導入や</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退職者増による人件費の増加により</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ポイントの急増となっている。</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本市は、類似団体と比較して、ラスパイレス指数が低く、職員数（人口千人当たり職員数）が多いという状況であるが、保育所、こども園、高等学校及びごみ処理施設等の施設運営を直営で行っているなどの職員数が類似団体と比較して多くなる要因があり、行政サービスの提供方法の差異であると言える。公共施設の管理については、可能な部分については、指定管理者制度の導入等による委託化を進めているところであり、その他の業務についても外部委託を行うことにより、人件費の抑制に努める。</a:t>
          </a:r>
          <a:endParaRPr lang="ja-JP" altLang="ja-JP" sz="950">
            <a:effectLst/>
            <a:latin typeface="ＭＳ ゴシック" panose="020B0609070205080204" pitchFamily="49" charset="-128"/>
            <a:ea typeface="ＭＳ ゴシック" panose="020B0609070205080204" pitchFamily="49" charset="-128"/>
          </a:endParaRPr>
        </a:p>
        <a:p>
          <a:endParaRPr kumimoji="1" lang="ja-JP" altLang="en-US" sz="95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40</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352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9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125730</xdr:rowOff>
    </xdr:from>
    <xdr:to>
      <xdr:col>24</xdr:col>
      <xdr:colOff>76200</xdr:colOff>
      <xdr:row>40</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97807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物件費に係る経常収支比率は、中学校給食の開始による施設運営経費及び調理業務の委託経費の増加による比率の上昇要因はあるものの、平成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から物件費のマイナスシーリング等、内部管理経費の見直しに努めたこと、また、し尿処理業務や消防業務等を一部事務組合で行っており、その業務に関係する物件費が補助費等に計上されていることなどの影響により、類似団体平均より低い比率で推移してい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また、令和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年度については、会計年度任用制度の導入に伴い、</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非常勤職員に</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かか</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る費用が物件費から人件費</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たこと</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endParaRPr lang="ja-JP" altLang="ja-JP" sz="10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145288</xdr:rowOff>
    </xdr:from>
    <xdr:to>
      <xdr:col>82</xdr:col>
      <xdr:colOff>107950</xdr:colOff>
      <xdr:row>15</xdr:row>
      <xdr:rowOff>165862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4558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15</xdr:row>
      <xdr:rowOff>165862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28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15</xdr:row>
      <xdr:rowOff>156718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91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918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94488</xdr:rowOff>
    </xdr:from>
    <xdr:to>
      <xdr:col>82</xdr:col>
      <xdr:colOff>158750</xdr:colOff>
      <xdr:row>15</xdr:row>
      <xdr:rowOff>24638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111015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115062</xdr:rowOff>
    </xdr:from>
    <xdr:to>
      <xdr:col>78</xdr:col>
      <xdr:colOff>120650</xdr:colOff>
      <xdr:row>16</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46245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9669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令和元年度までは</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類似団体平均を少し下回る水準で推移してい</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た。しかしながら、</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障害者自立支援</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給付費等負担金に係る国庫負担金及び県負担金の交付申請で、本来申請すべき額よりも過少に申請する事務誤りがあった影響で</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類似団体を上回る結果となっている</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今後、更に高齢化の進展が想定されるため、比率への影響に関しては留意が必要な項目である。</a:t>
          </a:r>
          <a:endParaRPr lang="ja-JP" altLang="ja-JP" sz="10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57</xdr:row>
      <xdr:rowOff>48078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574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56243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0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7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5443</xdr:rowOff>
    </xdr:from>
    <xdr:to>
      <xdr:col>20</xdr:col>
      <xdr:colOff>38100</xdr:colOff>
      <xdr:row>56</xdr:row>
      <xdr:rowOff>107043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0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年度以降は、類似団体と比較してほぼ同水準で推移していたが、平成</a:t>
          </a:r>
          <a:r>
            <a:rPr kumimoji="1" lang="en-US" altLang="ja-JP" sz="10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年度から下水道事業の法適用企業への移行により繰出金が補助費等として計上され、比率が大きく下がる要因となった。それ以降は、高齢化の進展等の影響で後期高齢者医療</a:t>
          </a:r>
          <a:r>
            <a:rPr kumimoji="1" lang="ja-JP" altLang="en-US" sz="1000" baseline="0">
              <a:solidFill>
                <a:schemeClr val="dk1"/>
              </a:solidFill>
              <a:effectLst/>
              <a:latin typeface="ＭＳ ゴシック" panose="020B0609070205080204" pitchFamily="49" charset="-128"/>
              <a:ea typeface="ＭＳ ゴシック" panose="020B0609070205080204" pitchFamily="49" charset="-128"/>
              <a:cs typeface="+mn-cs"/>
            </a:rPr>
            <a:t>保険関係の</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繰出金が増額したことにより比率が上昇している。</a:t>
          </a:r>
          <a:endParaRPr lang="ja-JP" altLang="ja-JP" sz="1000" baseline="0">
            <a:effectLst/>
            <a:latin typeface="ＭＳ ゴシック" panose="020B0609070205080204" pitchFamily="49" charset="-128"/>
            <a:ea typeface="ＭＳ ゴシック" panose="020B0609070205080204" pitchFamily="49"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31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25400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31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58</xdr:row>
      <xdr:rowOff>25400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29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59</xdr:row>
      <xdr:rowOff>57150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29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補助費等にかかる経常収支比率が類似団体平均を上回っている要因として、市立の病院事業に対する補助金及びし尿処理業務、消防業務等を一部事務組合で行っていることが挙げられる。また、平成</a:t>
          </a:r>
          <a:r>
            <a:rPr kumimoji="1" lang="en-US" altLang="ja-JP" sz="10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年度から下水道事業が公営企業法適用企業へ移行したため、下水道事業会計への繰出金が補助費等として計上されることとなり、比率が上昇する要因となっている。令和元年度</a:t>
          </a:r>
          <a:r>
            <a:rPr kumimoji="1" lang="ja-JP" altLang="en-US" sz="1000" baseline="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は、下水道事業への繰出基準の見直しにより、比率が改善している。業務を一部事務組合で実施することは、広域化による業務の効率化及び経費の削減につながるものであり、比率の上昇については留意を要するが、広域化等の推進により経費の縮減に努めるものである。</a:t>
          </a:r>
          <a:endParaRPr lang="ja-JP" altLang="ja-JP" sz="1000" baseline="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775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38</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775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5415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38</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546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年度に発行した退職手当債</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について、</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年度以降に順次償還が終わるため、類似団体平均とほぼ同水準で推移している。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しかしながら、令和元年度から令和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新庁舎建設事業</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にかかる起債</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をはじめ</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とし</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ごみ中継施設の建設やリサイクル施設の建設等、大規模な普通建設事業</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にかかる起債</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を予定しており、公債費の償還が続々と開始される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年度頃</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には</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比率</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上昇していくと見込んでいる。</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74422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212063"/>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88137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83565</xdr:rowOff>
    </xdr:from>
    <xdr:to>
      <xdr:col>15</xdr:col>
      <xdr:colOff>98425</xdr:colOff>
      <xdr:row>77</xdr:row>
      <xdr:rowOff>88137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852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77</xdr:row>
      <xdr:rowOff>138430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2852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00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年度の比率の</a:t>
          </a:r>
          <a:r>
            <a:rPr kumimoji="1" lang="ja-JP" altLang="en-US" sz="1000" baseline="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000" baseline="0">
              <a:solidFill>
                <a:schemeClr val="dk1"/>
              </a:solidFill>
              <a:effectLst/>
              <a:latin typeface="ＭＳ ゴシック" panose="020B0609070205080204" pitchFamily="49" charset="-128"/>
              <a:ea typeface="ＭＳ ゴシック" panose="020B0609070205080204" pitchFamily="49" charset="-128"/>
              <a:cs typeface="+mn-cs"/>
            </a:rPr>
            <a:t>人件費や扶助費等</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000" baseline="0">
              <a:solidFill>
                <a:schemeClr val="dk1"/>
              </a:solidFill>
              <a:effectLst/>
              <a:latin typeface="ＭＳ ゴシック" panose="020B0609070205080204" pitchFamily="49" charset="-128"/>
              <a:ea typeface="ＭＳ ゴシック" panose="020B0609070205080204" pitchFamily="49" charset="-128"/>
              <a:cs typeface="+mn-cs"/>
            </a:rPr>
            <a:t>増加が</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要因</a:t>
          </a:r>
          <a:r>
            <a:rPr kumimoji="1" lang="ja-JP" altLang="en-US" sz="1000" baseline="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考えられる。今後も経費全般の節減により、数値の改善に努める。</a:t>
          </a:r>
          <a:endParaRPr lang="ja-JP" altLang="ja-JP" sz="1000" baseline="0">
            <a:effectLst/>
            <a:latin typeface="ＭＳ ゴシック" panose="020B0609070205080204" pitchFamily="49" charset="-128"/>
            <a:ea typeface="ＭＳ ゴシック" panose="020B0609070205080204" pitchFamily="49"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83565</xdr:rowOff>
    </xdr:from>
    <xdr:to>
      <xdr:col>82</xdr:col>
      <xdr:colOff>107950</xdr:colOff>
      <xdr:row>80</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628115"/>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83565</xdr:rowOff>
    </xdr:from>
    <xdr:to>
      <xdr:col>78</xdr:col>
      <xdr:colOff>69850</xdr:colOff>
      <xdr:row>79</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6281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5503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xdr:rowOff>
    </xdr:from>
    <xdr:to>
      <xdr:col>69</xdr:col>
      <xdr:colOff>92075</xdr:colOff>
      <xdr:row>79</xdr:row>
      <xdr:rowOff>88137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550392"/>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30480</xdr:rowOff>
    </xdr:from>
    <xdr:to>
      <xdr:col>82</xdr:col>
      <xdr:colOff>158750</xdr:colOff>
      <xdr:row>80</xdr:row>
      <xdr:rowOff>132080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110507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32765</xdr:rowOff>
    </xdr:from>
    <xdr:to>
      <xdr:col>78</xdr:col>
      <xdr:colOff>120650</xdr:colOff>
      <xdr:row>79</xdr:row>
      <xdr:rowOff>134365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119142</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126492</xdr:rowOff>
    </xdr:from>
    <xdr:to>
      <xdr:col>69</xdr:col>
      <xdr:colOff>142875</xdr:colOff>
      <xdr:row>79</xdr:row>
      <xdr:rowOff>56642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41419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37337</xdr:rowOff>
    </xdr:from>
    <xdr:to>
      <xdr:col>65</xdr:col>
      <xdr:colOff>53975</xdr:colOff>
      <xdr:row>79</xdr:row>
      <xdr:rowOff>138937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123714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70364</xdr:rowOff>
    </xdr:from>
    <xdr:to>
      <xdr:col>29</xdr:col>
      <xdr:colOff>127000</xdr:colOff>
      <xdr:row>14</xdr:row>
      <xdr:rowOff>152336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18289"/>
          <a:ext cx="647700" cy="81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93083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152336</xdr:rowOff>
    </xdr:from>
    <xdr:to>
      <xdr:col>26</xdr:col>
      <xdr:colOff>50800</xdr:colOff>
      <xdr:row>15</xdr:row>
      <xdr:rowOff>47295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00261"/>
          <a:ext cx="698500" cy="66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69384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47295</xdr:rowOff>
    </xdr:from>
    <xdr:to>
      <xdr:col>22</xdr:col>
      <xdr:colOff>114300</xdr:colOff>
      <xdr:row>15</xdr:row>
      <xdr:rowOff>107264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6670"/>
          <a:ext cx="698500" cy="59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87558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107264</xdr:rowOff>
    </xdr:from>
    <xdr:to>
      <xdr:col>18</xdr:col>
      <xdr:colOff>177800</xdr:colOff>
      <xdr:row>15</xdr:row>
      <xdr:rowOff>121476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26639"/>
          <a:ext cx="698500" cy="14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97750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104760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19564</xdr:rowOff>
    </xdr:from>
    <xdr:to>
      <xdr:col>29</xdr:col>
      <xdr:colOff>177800</xdr:colOff>
      <xdr:row>14</xdr:row>
      <xdr:rowOff>121164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6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36091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1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101536</xdr:rowOff>
    </xdr:from>
    <xdr:to>
      <xdr:col>26</xdr:col>
      <xdr:colOff>101600</xdr:colOff>
      <xdr:row>15</xdr:row>
      <xdr:rowOff>31686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49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41863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18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167945</xdr:rowOff>
    </xdr:from>
    <xdr:to>
      <xdr:col>22</xdr:col>
      <xdr:colOff>165100</xdr:colOff>
      <xdr:row>15</xdr:row>
      <xdr:rowOff>98095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5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108272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56464</xdr:rowOff>
    </xdr:from>
    <xdr:to>
      <xdr:col>19</xdr:col>
      <xdr:colOff>38100</xdr:colOff>
      <xdr:row>15</xdr:row>
      <xdr:rowOff>158064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75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168241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70676</xdr:rowOff>
    </xdr:from>
    <xdr:to>
      <xdr:col>15</xdr:col>
      <xdr:colOff>101600</xdr:colOff>
      <xdr:row>16</xdr:row>
      <xdr:rowOff>826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90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11003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5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98915</xdr:rowOff>
    </xdr:from>
    <xdr:to>
      <xdr:col>29</xdr:col>
      <xdr:colOff>127000</xdr:colOff>
      <xdr:row>35</xdr:row>
      <xdr:rowOff>189179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09265"/>
          <a:ext cx="647700" cy="9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210845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98915</xdr:rowOff>
    </xdr:from>
    <xdr:to>
      <xdr:col>26</xdr:col>
      <xdr:colOff>50800</xdr:colOff>
      <xdr:row>35</xdr:row>
      <xdr:rowOff>99633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09265"/>
          <a:ext cx="698500" cy="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5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99633</xdr:rowOff>
    </xdr:from>
    <xdr:to>
      <xdr:col>22</xdr:col>
      <xdr:colOff>114300</xdr:colOff>
      <xdr:row>35</xdr:row>
      <xdr:rowOff>143394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09983"/>
          <a:ext cx="698500" cy="43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339513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72397</xdr:rowOff>
    </xdr:from>
    <xdr:to>
      <xdr:col>18</xdr:col>
      <xdr:colOff>177800</xdr:colOff>
      <xdr:row>35</xdr:row>
      <xdr:rowOff>143394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82747"/>
          <a:ext cx="698500" cy="70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300586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138379</xdr:rowOff>
    </xdr:from>
    <xdr:to>
      <xdr:col>29</xdr:col>
      <xdr:colOff>177800</xdr:colOff>
      <xdr:row>35</xdr:row>
      <xdr:rowOff>239979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48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326356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9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48115</xdr:rowOff>
    </xdr:from>
    <xdr:to>
      <xdr:col>26</xdr:col>
      <xdr:colOff>101600</xdr:colOff>
      <xdr:row>35</xdr:row>
      <xdr:rowOff>149715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5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159892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27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48833</xdr:rowOff>
    </xdr:from>
    <xdr:to>
      <xdr:col>22</xdr:col>
      <xdr:colOff>165100</xdr:colOff>
      <xdr:row>35</xdr:row>
      <xdr:rowOff>150433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5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160610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2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92594</xdr:rowOff>
    </xdr:from>
    <xdr:to>
      <xdr:col>19</xdr:col>
      <xdr:colOff>38100</xdr:colOff>
      <xdr:row>35</xdr:row>
      <xdr:rowOff>194194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02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204371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7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21597</xdr:rowOff>
    </xdr:from>
    <xdr:to>
      <xdr:col>15</xdr:col>
      <xdr:colOff>101600</xdr:colOff>
      <xdr:row>35</xdr:row>
      <xdr:rowOff>123197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31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133374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0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63,781
63,122
16.48
34,362,652
34,051,819
36,097
15,185,752
22,127,505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84341</xdr:rowOff>
    </xdr:from>
    <xdr:to>
      <xdr:col>24</xdr:col>
      <xdr:colOff>63500</xdr:colOff>
      <xdr:row>36</xdr:row>
      <xdr:rowOff>21799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13641"/>
          <a:ext cx="838200" cy="28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42295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21799</xdr:rowOff>
    </xdr:from>
    <xdr:to>
      <xdr:col>19</xdr:col>
      <xdr:colOff>177800</xdr:colOff>
      <xdr:row>36</xdr:row>
      <xdr:rowOff>31572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3999"/>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31572</xdr:rowOff>
    </xdr:from>
    <xdr:to>
      <xdr:col>15</xdr:col>
      <xdr:colOff>50800</xdr:colOff>
      <xdr:row>36</xdr:row>
      <xdr:rowOff>114383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3772"/>
          <a:ext cx="889000" cy="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93085</xdr:rowOff>
    </xdr:from>
    <xdr:to>
      <xdr:col>10</xdr:col>
      <xdr:colOff>114300</xdr:colOff>
      <xdr:row>36</xdr:row>
      <xdr:rowOff>114383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65285"/>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33541</xdr:rowOff>
    </xdr:from>
    <xdr:to>
      <xdr:col>24</xdr:col>
      <xdr:colOff>114300</xdr:colOff>
      <xdr:row>34</xdr:row>
      <xdr:rowOff>135141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6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56418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1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142449</xdr:rowOff>
    </xdr:from>
    <xdr:to>
      <xdr:col>20</xdr:col>
      <xdr:colOff>38100</xdr:colOff>
      <xdr:row>36</xdr:row>
      <xdr:rowOff>72599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89126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152222</xdr:rowOff>
    </xdr:from>
    <xdr:to>
      <xdr:col>15</xdr:col>
      <xdr:colOff>101600</xdr:colOff>
      <xdr:row>36</xdr:row>
      <xdr:rowOff>82372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98899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63583</xdr:rowOff>
    </xdr:from>
    <xdr:to>
      <xdr:col>10</xdr:col>
      <xdr:colOff>165100</xdr:colOff>
      <xdr:row>36</xdr:row>
      <xdr:rowOff>165183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10260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42285</xdr:rowOff>
    </xdr:from>
    <xdr:to>
      <xdr:col>6</xdr:col>
      <xdr:colOff>38100</xdr:colOff>
      <xdr:row>36</xdr:row>
      <xdr:rowOff>143885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160412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143495</xdr:rowOff>
    </xdr:from>
    <xdr:to>
      <xdr:col>24</xdr:col>
      <xdr:colOff>63500</xdr:colOff>
      <xdr:row>56</xdr:row>
      <xdr:rowOff>163657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44695"/>
          <a:ext cx="838200" cy="2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143495</xdr:rowOff>
    </xdr:from>
    <xdr:to>
      <xdr:col>19</xdr:col>
      <xdr:colOff>177800</xdr:colOff>
      <xdr:row>57</xdr:row>
      <xdr:rowOff>8644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44695"/>
          <a:ext cx="889000" cy="3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8644</xdr:rowOff>
    </xdr:from>
    <xdr:to>
      <xdr:col>15</xdr:col>
      <xdr:colOff>50800</xdr:colOff>
      <xdr:row>57</xdr:row>
      <xdr:rowOff>19731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81294"/>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19731</xdr:rowOff>
    </xdr:from>
    <xdr:to>
      <xdr:col>10</xdr:col>
      <xdr:colOff>114300</xdr:colOff>
      <xdr:row>57</xdr:row>
      <xdr:rowOff>133093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92381"/>
          <a:ext cx="889000" cy="1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112857</xdr:rowOff>
    </xdr:from>
    <xdr:to>
      <xdr:col>24</xdr:col>
      <xdr:colOff>114300</xdr:colOff>
      <xdr:row>57</xdr:row>
      <xdr:rowOff>43007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91284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9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92695</xdr:rowOff>
    </xdr:from>
    <xdr:to>
      <xdr:col>20</xdr:col>
      <xdr:colOff>38100</xdr:colOff>
      <xdr:row>57</xdr:row>
      <xdr:rowOff>22845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39372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6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129294</xdr:rowOff>
    </xdr:from>
    <xdr:to>
      <xdr:col>15</xdr:col>
      <xdr:colOff>101600</xdr:colOff>
      <xdr:row>57</xdr:row>
      <xdr:rowOff>59444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75971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0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140381</xdr:rowOff>
    </xdr:from>
    <xdr:to>
      <xdr:col>10</xdr:col>
      <xdr:colOff>165100</xdr:colOff>
      <xdr:row>57</xdr:row>
      <xdr:rowOff>70531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4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87058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1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82293</xdr:rowOff>
    </xdr:from>
    <xdr:to>
      <xdr:col>6</xdr:col>
      <xdr:colOff>38100</xdr:colOff>
      <xdr:row>58</xdr:row>
      <xdr:rowOff>12443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5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4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71760</xdr:rowOff>
    </xdr:from>
    <xdr:to>
      <xdr:col>24</xdr:col>
      <xdr:colOff>63500</xdr:colOff>
      <xdr:row>78</xdr:row>
      <xdr:rowOff>79442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4860"/>
          <a:ext cx="8382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79442</xdr:rowOff>
    </xdr:from>
    <xdr:to>
      <xdr:col>19</xdr:col>
      <xdr:colOff>177800</xdr:colOff>
      <xdr:row>78</xdr:row>
      <xdr:rowOff>88768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52542"/>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88768</xdr:rowOff>
    </xdr:from>
    <xdr:to>
      <xdr:col>15</xdr:col>
      <xdr:colOff>50800</xdr:colOff>
      <xdr:row>78</xdr:row>
      <xdr:rowOff>91740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186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89545</xdr:rowOff>
    </xdr:from>
    <xdr:to>
      <xdr:col>10</xdr:col>
      <xdr:colOff>114300</xdr:colOff>
      <xdr:row>78</xdr:row>
      <xdr:rowOff>91740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62645"/>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20960</xdr:rowOff>
    </xdr:from>
    <xdr:to>
      <xdr:col>24</xdr:col>
      <xdr:colOff>114300</xdr:colOff>
      <xdr:row>78</xdr:row>
      <xdr:rowOff>122560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107337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28642</xdr:rowOff>
    </xdr:from>
    <xdr:to>
      <xdr:col>20</xdr:col>
      <xdr:colOff>38100</xdr:colOff>
      <xdr:row>78</xdr:row>
      <xdr:rowOff>130242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121369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37968</xdr:rowOff>
    </xdr:from>
    <xdr:to>
      <xdr:col>15</xdr:col>
      <xdr:colOff>101600</xdr:colOff>
      <xdr:row>78</xdr:row>
      <xdr:rowOff>139568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130695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40940</xdr:rowOff>
    </xdr:from>
    <xdr:to>
      <xdr:col>10</xdr:col>
      <xdr:colOff>165100</xdr:colOff>
      <xdr:row>78</xdr:row>
      <xdr:rowOff>142540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133667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38745</xdr:rowOff>
    </xdr:from>
    <xdr:to>
      <xdr:col>6</xdr:col>
      <xdr:colOff>38100</xdr:colOff>
      <xdr:row>78</xdr:row>
      <xdr:rowOff>140345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131472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43231</xdr:rowOff>
    </xdr:from>
    <xdr:to>
      <xdr:col>24</xdr:col>
      <xdr:colOff>63500</xdr:colOff>
      <xdr:row>96</xdr:row>
      <xdr:rowOff>73724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02431"/>
          <a:ext cx="838200" cy="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73724</xdr:rowOff>
    </xdr:from>
    <xdr:to>
      <xdr:col>19</xdr:col>
      <xdr:colOff>177800</xdr:colOff>
      <xdr:row>96</xdr:row>
      <xdr:rowOff>135040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532924"/>
          <a:ext cx="889000" cy="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77800</xdr:rowOff>
    </xdr:from>
    <xdr:to>
      <xdr:col>15</xdr:col>
      <xdr:colOff>50800</xdr:colOff>
      <xdr:row>96</xdr:row>
      <xdr:rowOff>135040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537000"/>
          <a:ext cx="889000" cy="5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77800</xdr:rowOff>
    </xdr:from>
    <xdr:to>
      <xdr:col>10</xdr:col>
      <xdr:colOff>114300</xdr:colOff>
      <xdr:row>96</xdr:row>
      <xdr:rowOff>144983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37000"/>
          <a:ext cx="8890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163881</xdr:rowOff>
    </xdr:from>
    <xdr:to>
      <xdr:col>24</xdr:col>
      <xdr:colOff>114300</xdr:colOff>
      <xdr:row>96</xdr:row>
      <xdr:rowOff>94031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15308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30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22924</xdr:rowOff>
    </xdr:from>
    <xdr:to>
      <xdr:col>20</xdr:col>
      <xdr:colOff>38100</xdr:colOff>
      <xdr:row>96</xdr:row>
      <xdr:rowOff>124524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141051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25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84240</xdr:rowOff>
    </xdr:from>
    <xdr:to>
      <xdr:col>15</xdr:col>
      <xdr:colOff>101600</xdr:colOff>
      <xdr:row>97</xdr:row>
      <xdr:rowOff>14390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30917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27000</xdr:rowOff>
    </xdr:from>
    <xdr:to>
      <xdr:col>10</xdr:col>
      <xdr:colOff>165100</xdr:colOff>
      <xdr:row>96</xdr:row>
      <xdr:rowOff>128600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145127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2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94183</xdr:rowOff>
    </xdr:from>
    <xdr:to>
      <xdr:col>6</xdr:col>
      <xdr:colOff>38100</xdr:colOff>
      <xdr:row>97</xdr:row>
      <xdr:rowOff>24333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5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40860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2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58062</xdr:rowOff>
    </xdr:from>
    <xdr:to>
      <xdr:col>55</xdr:col>
      <xdr:colOff>0</xdr:colOff>
      <xdr:row>37</xdr:row>
      <xdr:rowOff>54858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887362"/>
          <a:ext cx="838200" cy="5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46479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87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48178</xdr:rowOff>
    </xdr:from>
    <xdr:to>
      <xdr:col>50</xdr:col>
      <xdr:colOff>114300</xdr:colOff>
      <xdr:row>37</xdr:row>
      <xdr:rowOff>54858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391828"/>
          <a:ext cx="8890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151470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48178</xdr:rowOff>
    </xdr:from>
    <xdr:to>
      <xdr:col>45</xdr:col>
      <xdr:colOff>177800</xdr:colOff>
      <xdr:row>37</xdr:row>
      <xdr:rowOff>61491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391828"/>
          <a:ext cx="889000" cy="1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61491</xdr:rowOff>
    </xdr:from>
    <xdr:to>
      <xdr:col>41</xdr:col>
      <xdr:colOff>50800</xdr:colOff>
      <xdr:row>37</xdr:row>
      <xdr:rowOff>117851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405141"/>
          <a:ext cx="889000" cy="5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7262</xdr:rowOff>
    </xdr:from>
    <xdr:to>
      <xdr:col>55</xdr:col>
      <xdr:colOff>50800</xdr:colOff>
      <xdr:row>34</xdr:row>
      <xdr:rowOff>108862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30139</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6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4058</xdr:rowOff>
    </xdr:from>
    <xdr:to>
      <xdr:col>50</xdr:col>
      <xdr:colOff>165100</xdr:colOff>
      <xdr:row>37</xdr:row>
      <xdr:rowOff>105658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122185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12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168828</xdr:rowOff>
    </xdr:from>
    <xdr:to>
      <xdr:col>46</xdr:col>
      <xdr:colOff>38100</xdr:colOff>
      <xdr:row>37</xdr:row>
      <xdr:rowOff>98978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115505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11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10691</xdr:rowOff>
    </xdr:from>
    <xdr:to>
      <xdr:col>41</xdr:col>
      <xdr:colOff>101600</xdr:colOff>
      <xdr:row>37</xdr:row>
      <xdr:rowOff>112291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5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128818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2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67051</xdr:rowOff>
    </xdr:from>
    <xdr:to>
      <xdr:col>36</xdr:col>
      <xdr:colOff>165100</xdr:colOff>
      <xdr:row>37</xdr:row>
      <xdr:rowOff>168650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107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13728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18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151308</xdr:rowOff>
    </xdr:from>
    <xdr:to>
      <xdr:col>55</xdr:col>
      <xdr:colOff>0</xdr:colOff>
      <xdr:row>55</xdr:row>
      <xdr:rowOff>165557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238158"/>
          <a:ext cx="838200" cy="3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151308</xdr:rowOff>
    </xdr:from>
    <xdr:to>
      <xdr:col>50</xdr:col>
      <xdr:colOff>114300</xdr:colOff>
      <xdr:row>57</xdr:row>
      <xdr:rowOff>49632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238158"/>
          <a:ext cx="889000" cy="5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21759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49632</xdr:rowOff>
    </xdr:from>
    <xdr:to>
      <xdr:col>45</xdr:col>
      <xdr:colOff>177800</xdr:colOff>
      <xdr:row>57</xdr:row>
      <xdr:rowOff>108356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22282"/>
          <a:ext cx="889000" cy="5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67449</xdr:rowOff>
    </xdr:from>
    <xdr:to>
      <xdr:col>41</xdr:col>
      <xdr:colOff>50800</xdr:colOff>
      <xdr:row>57</xdr:row>
      <xdr:rowOff>108356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840099"/>
          <a:ext cx="889000" cy="4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114757</xdr:rowOff>
    </xdr:from>
    <xdr:to>
      <xdr:col>55</xdr:col>
      <xdr:colOff>50800</xdr:colOff>
      <xdr:row>56</xdr:row>
      <xdr:rowOff>44907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4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93184</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5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100508</xdr:rowOff>
    </xdr:from>
    <xdr:to>
      <xdr:col>50</xdr:col>
      <xdr:colOff>165100</xdr:colOff>
      <xdr:row>54</xdr:row>
      <xdr:rowOff>30658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18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47185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896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170282</xdr:rowOff>
    </xdr:from>
    <xdr:to>
      <xdr:col>46</xdr:col>
      <xdr:colOff>38100</xdr:colOff>
      <xdr:row>57</xdr:row>
      <xdr:rowOff>100432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7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91559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57556</xdr:rowOff>
    </xdr:from>
    <xdr:to>
      <xdr:col>41</xdr:col>
      <xdr:colOff>101600</xdr:colOff>
      <xdr:row>57</xdr:row>
      <xdr:rowOff>159156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3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150283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2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16649</xdr:rowOff>
    </xdr:from>
    <xdr:to>
      <xdr:col>36</xdr:col>
      <xdr:colOff>165100</xdr:colOff>
      <xdr:row>57</xdr:row>
      <xdr:rowOff>118249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109376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8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24867</xdr:rowOff>
    </xdr:from>
    <xdr:to>
      <xdr:col>55</xdr:col>
      <xdr:colOff>0</xdr:colOff>
      <xdr:row>79</xdr:row>
      <xdr:rowOff>38830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69417"/>
          <a:ext cx="8382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13703</xdr:rowOff>
    </xdr:from>
    <xdr:to>
      <xdr:col>50</xdr:col>
      <xdr:colOff>114300</xdr:colOff>
      <xdr:row>79</xdr:row>
      <xdr:rowOff>38830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58253"/>
          <a:ext cx="8890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13703</xdr:rowOff>
    </xdr:from>
    <xdr:to>
      <xdr:col>45</xdr:col>
      <xdr:colOff>177800</xdr:colOff>
      <xdr:row>79</xdr:row>
      <xdr:rowOff>20352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58253"/>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123813</xdr:rowOff>
    </xdr:from>
    <xdr:to>
      <xdr:col>41</xdr:col>
      <xdr:colOff>50800</xdr:colOff>
      <xdr:row>79</xdr:row>
      <xdr:rowOff>20352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25463"/>
          <a:ext cx="889000" cy="23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171017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3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145517</xdr:rowOff>
    </xdr:from>
    <xdr:to>
      <xdr:col>55</xdr:col>
      <xdr:colOff>50800</xdr:colOff>
      <xdr:row>79</xdr:row>
      <xdr:rowOff>75667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60444</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3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159480</xdr:rowOff>
    </xdr:from>
    <xdr:to>
      <xdr:col>50</xdr:col>
      <xdr:colOff>165100</xdr:colOff>
      <xdr:row>79</xdr:row>
      <xdr:rowOff>89630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80757</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625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134353</xdr:rowOff>
    </xdr:from>
    <xdr:to>
      <xdr:col>46</xdr:col>
      <xdr:colOff>38100</xdr:colOff>
      <xdr:row>79</xdr:row>
      <xdr:rowOff>64503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55630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6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141002</xdr:rowOff>
    </xdr:from>
    <xdr:to>
      <xdr:col>41</xdr:col>
      <xdr:colOff>101600</xdr:colOff>
      <xdr:row>79</xdr:row>
      <xdr:rowOff>71152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62279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60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73013</xdr:rowOff>
    </xdr:from>
    <xdr:to>
      <xdr:col>36</xdr:col>
      <xdr:colOff>165100</xdr:colOff>
      <xdr:row>78</xdr:row>
      <xdr:rowOff>3163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19690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0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62306</xdr:rowOff>
    </xdr:from>
    <xdr:to>
      <xdr:col>55</xdr:col>
      <xdr:colOff>0</xdr:colOff>
      <xdr:row>96</xdr:row>
      <xdr:rowOff>45008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178606"/>
          <a:ext cx="838200" cy="32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62306</xdr:rowOff>
    </xdr:from>
    <xdr:to>
      <xdr:col>50</xdr:col>
      <xdr:colOff>114300</xdr:colOff>
      <xdr:row>97</xdr:row>
      <xdr:rowOff>86030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178606"/>
          <a:ext cx="889000" cy="5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86030</xdr:rowOff>
    </xdr:from>
    <xdr:to>
      <xdr:col>45</xdr:col>
      <xdr:colOff>177800</xdr:colOff>
      <xdr:row>98</xdr:row>
      <xdr:rowOff>7365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16680"/>
          <a:ext cx="889000" cy="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152734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7365</xdr:rowOff>
    </xdr:from>
    <xdr:to>
      <xdr:col>41</xdr:col>
      <xdr:colOff>50800</xdr:colOff>
      <xdr:row>98</xdr:row>
      <xdr:rowOff>88722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809465"/>
          <a:ext cx="889000" cy="8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165658</xdr:rowOff>
    </xdr:from>
    <xdr:to>
      <xdr:col>55</xdr:col>
      <xdr:colOff>50800</xdr:colOff>
      <xdr:row>96</xdr:row>
      <xdr:rowOff>95808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17085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11506</xdr:rowOff>
    </xdr:from>
    <xdr:to>
      <xdr:col>50</xdr:col>
      <xdr:colOff>165100</xdr:colOff>
      <xdr:row>94</xdr:row>
      <xdr:rowOff>113106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12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129633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590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35230</xdr:rowOff>
    </xdr:from>
    <xdr:to>
      <xdr:col>46</xdr:col>
      <xdr:colOff>38100</xdr:colOff>
      <xdr:row>97</xdr:row>
      <xdr:rowOff>136830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153357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4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128015</xdr:rowOff>
    </xdr:from>
    <xdr:to>
      <xdr:col>41</xdr:col>
      <xdr:colOff>101600</xdr:colOff>
      <xdr:row>98</xdr:row>
      <xdr:rowOff>58165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49292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5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37922</xdr:rowOff>
    </xdr:from>
    <xdr:to>
      <xdr:col>36</xdr:col>
      <xdr:colOff>165100</xdr:colOff>
      <xdr:row>98</xdr:row>
      <xdr:rowOff>139522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130649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3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150673</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494323"/>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150673</xdr:rowOff>
    </xdr:from>
    <xdr:to>
      <xdr:col>76</xdr:col>
      <xdr:colOff>114300</xdr:colOff>
      <xdr:row>38</xdr:row>
      <xdr:rowOff>10826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494323"/>
          <a:ext cx="889000" cy="3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10826</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25926"/>
          <a:ext cx="889000" cy="1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99873</xdr:rowOff>
    </xdr:from>
    <xdr:to>
      <xdr:col>76</xdr:col>
      <xdr:colOff>165100</xdr:colOff>
      <xdr:row>38</xdr:row>
      <xdr:rowOff>30023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21150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5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131477</xdr:rowOff>
    </xdr:from>
    <xdr:to>
      <xdr:col>72</xdr:col>
      <xdr:colOff>38100</xdr:colOff>
      <xdr:row>38</xdr:row>
      <xdr:rowOff>61627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7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52753</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567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35491</xdr:rowOff>
    </xdr:from>
    <xdr:to>
      <xdr:col>85</xdr:col>
      <xdr:colOff>127000</xdr:colOff>
      <xdr:row>76</xdr:row>
      <xdr:rowOff>69013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065691"/>
          <a:ext cx="838200" cy="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35491</xdr:rowOff>
    </xdr:from>
    <xdr:to>
      <xdr:col>81</xdr:col>
      <xdr:colOff>50800</xdr:colOff>
      <xdr:row>76</xdr:row>
      <xdr:rowOff>35753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065691"/>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77745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1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35753</xdr:rowOff>
    </xdr:from>
    <xdr:to>
      <xdr:col>76</xdr:col>
      <xdr:colOff>114300</xdr:colOff>
      <xdr:row>76</xdr:row>
      <xdr:rowOff>37223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065953"/>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84847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1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23620</xdr:rowOff>
    </xdr:from>
    <xdr:to>
      <xdr:col>71</xdr:col>
      <xdr:colOff>177800</xdr:colOff>
      <xdr:row>76</xdr:row>
      <xdr:rowOff>37223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053820"/>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18213</xdr:rowOff>
    </xdr:from>
    <xdr:to>
      <xdr:col>85</xdr:col>
      <xdr:colOff>177800</xdr:colOff>
      <xdr:row>76</xdr:row>
      <xdr:rowOff>119813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4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168090</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02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156141</xdr:rowOff>
    </xdr:from>
    <xdr:to>
      <xdr:col>81</xdr:col>
      <xdr:colOff>101600</xdr:colOff>
      <xdr:row>76</xdr:row>
      <xdr:rowOff>86291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1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102818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7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156403</xdr:rowOff>
    </xdr:from>
    <xdr:to>
      <xdr:col>76</xdr:col>
      <xdr:colOff>165100</xdr:colOff>
      <xdr:row>76</xdr:row>
      <xdr:rowOff>86553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1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103079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79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157873</xdr:rowOff>
    </xdr:from>
    <xdr:to>
      <xdr:col>72</xdr:col>
      <xdr:colOff>38100</xdr:colOff>
      <xdr:row>76</xdr:row>
      <xdr:rowOff>88023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79150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144270</xdr:rowOff>
    </xdr:from>
    <xdr:to>
      <xdr:col>67</xdr:col>
      <xdr:colOff>101600</xdr:colOff>
      <xdr:row>76</xdr:row>
      <xdr:rowOff>74420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65547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9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74092</xdr:rowOff>
    </xdr:from>
    <xdr:to>
      <xdr:col>85</xdr:col>
      <xdr:colOff>127000</xdr:colOff>
      <xdr:row>99</xdr:row>
      <xdr:rowOff>34734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876192"/>
          <a:ext cx="838200" cy="13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132138</xdr:rowOff>
    </xdr:from>
    <xdr:to>
      <xdr:col>81</xdr:col>
      <xdr:colOff>50800</xdr:colOff>
      <xdr:row>99</xdr:row>
      <xdr:rowOff>34734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762788"/>
          <a:ext cx="889000" cy="24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132138</xdr:rowOff>
    </xdr:from>
    <xdr:to>
      <xdr:col>76</xdr:col>
      <xdr:colOff>114300</xdr:colOff>
      <xdr:row>99</xdr:row>
      <xdr:rowOff>39021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762788"/>
          <a:ext cx="889000" cy="24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39021</xdr:rowOff>
    </xdr:from>
    <xdr:to>
      <xdr:col>71</xdr:col>
      <xdr:colOff>177800</xdr:colOff>
      <xdr:row>99</xdr:row>
      <xdr:rowOff>43345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7012571"/>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23292</xdr:rowOff>
    </xdr:from>
    <xdr:to>
      <xdr:col>85</xdr:col>
      <xdr:colOff>177800</xdr:colOff>
      <xdr:row>98</xdr:row>
      <xdr:rowOff>124892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2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1719</xdr:rowOff>
    </xdr:from>
    <xdr:ext cx="469744"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8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155384</xdr:rowOff>
    </xdr:from>
    <xdr:to>
      <xdr:col>81</xdr:col>
      <xdr:colOff>101600</xdr:colOff>
      <xdr:row>99</xdr:row>
      <xdr:rowOff>85534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95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76661</xdr:rowOff>
    </xdr:from>
    <xdr:ext cx="378565"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2017" y="17050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81338</xdr:rowOff>
    </xdr:from>
    <xdr:to>
      <xdr:col>76</xdr:col>
      <xdr:colOff>165100</xdr:colOff>
      <xdr:row>98</xdr:row>
      <xdr:rowOff>11488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7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28015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8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159671</xdr:rowOff>
    </xdr:from>
    <xdr:to>
      <xdr:col>72</xdr:col>
      <xdr:colOff>38100</xdr:colOff>
      <xdr:row>99</xdr:row>
      <xdr:rowOff>89821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6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80948</xdr:rowOff>
    </xdr:from>
    <xdr:ext cx="378565"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4017" y="17054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163995</xdr:rowOff>
    </xdr:from>
    <xdr:to>
      <xdr:col>67</xdr:col>
      <xdr:colOff>101600</xdr:colOff>
      <xdr:row>99</xdr:row>
      <xdr:rowOff>94145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85272</xdr:rowOff>
    </xdr:from>
    <xdr:ext cx="313932"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57333" y="17058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69062</xdr:rowOff>
    </xdr:from>
    <xdr:to>
      <xdr:col>116</xdr:col>
      <xdr:colOff>63500</xdr:colOff>
      <xdr:row>75</xdr:row>
      <xdr:rowOff>9969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756362"/>
          <a:ext cx="838200" cy="1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9969</xdr:rowOff>
    </xdr:from>
    <xdr:to>
      <xdr:col>111</xdr:col>
      <xdr:colOff>177800</xdr:colOff>
      <xdr:row>75</xdr:row>
      <xdr:rowOff>41783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68719"/>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41783</xdr:rowOff>
    </xdr:from>
    <xdr:to>
      <xdr:col>107</xdr:col>
      <xdr:colOff>50800</xdr:colOff>
      <xdr:row>75</xdr:row>
      <xdr:rowOff>85827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00533"/>
          <a:ext cx="8890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81559</xdr:rowOff>
    </xdr:from>
    <xdr:to>
      <xdr:col>102</xdr:col>
      <xdr:colOff>114300</xdr:colOff>
      <xdr:row>75</xdr:row>
      <xdr:rowOff>85827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597409"/>
          <a:ext cx="889000" cy="3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18262</xdr:rowOff>
    </xdr:from>
    <xdr:to>
      <xdr:col>116</xdr:col>
      <xdr:colOff>114300</xdr:colOff>
      <xdr:row>74</xdr:row>
      <xdr:rowOff>119862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7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41139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5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130619</xdr:rowOff>
    </xdr:from>
    <xdr:to>
      <xdr:col>112</xdr:col>
      <xdr:colOff>38100</xdr:colOff>
      <xdr:row>75</xdr:row>
      <xdr:rowOff>60769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77296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162433</xdr:rowOff>
    </xdr:from>
    <xdr:to>
      <xdr:col>107</xdr:col>
      <xdr:colOff>101600</xdr:colOff>
      <xdr:row>75</xdr:row>
      <xdr:rowOff>92583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109110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35027</xdr:rowOff>
    </xdr:from>
    <xdr:to>
      <xdr:col>102</xdr:col>
      <xdr:colOff>165100</xdr:colOff>
      <xdr:row>75</xdr:row>
      <xdr:rowOff>136627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9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127754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98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30759</xdr:rowOff>
    </xdr:from>
    <xdr:to>
      <xdr:col>98</xdr:col>
      <xdr:colOff>38100</xdr:colOff>
      <xdr:row>73</xdr:row>
      <xdr:rowOff>132359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5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148886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32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まず、人件費について、住民一人当たり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82,906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円となっており、類似団体平均と比べ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急増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している。これは、保育所・こども園・高等学校及びごみ処理施設等の施設運営を直営で行っている等、職員数</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（会計年度任用職員を含む。）</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が類似団体と比較して多くなる要因があることも影響している。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年度以降、中学校給食の開始により施設運営経費及び調理業務の委託経費が増加したことが影響し、類似団体平均を上回る状況が続いて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いたが、令和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年度は会計年度任用制度の導入に伴い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、非常勤職員にかかる費用が物件費から人件費となったこと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新庁舎建設事業が本格</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化した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ことによ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り急増したものの、令和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類似団体平均とほぼ同水準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積立金は令和元年度から財政調整基金への積立てを歳計剰余金処分の方法により行っているため、この点に留意する必要がある。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繰出金については、高齢化の進展等の影響により後期高齢者医療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や介護保険事業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関係の繰出金が増えたことが主な増加要因となっている。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63,781
63,122
16.48
34,362,652
34,051,819
36,097
15,185,752
22,127,505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104953</xdr:rowOff>
    </xdr:from>
    <xdr:to>
      <xdr:col>24</xdr:col>
      <xdr:colOff>63500</xdr:colOff>
      <xdr:row>34</xdr:row>
      <xdr:rowOff>118212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34253"/>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108610</xdr:rowOff>
    </xdr:from>
    <xdr:to>
      <xdr:col>19</xdr:col>
      <xdr:colOff>177800</xdr:colOff>
      <xdr:row>34</xdr:row>
      <xdr:rowOff>118212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37910"/>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108610</xdr:rowOff>
    </xdr:from>
    <xdr:to>
      <xdr:col>15</xdr:col>
      <xdr:colOff>50800</xdr:colOff>
      <xdr:row>34</xdr:row>
      <xdr:rowOff>128727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37910"/>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100381</xdr:rowOff>
    </xdr:from>
    <xdr:to>
      <xdr:col>10</xdr:col>
      <xdr:colOff>114300</xdr:colOff>
      <xdr:row>34</xdr:row>
      <xdr:rowOff>128727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29681"/>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54153</xdr:rowOff>
    </xdr:from>
    <xdr:to>
      <xdr:col>24</xdr:col>
      <xdr:colOff>114300</xdr:colOff>
      <xdr:row>34</xdr:row>
      <xdr:rowOff>155753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77030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3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67412</xdr:rowOff>
    </xdr:from>
    <xdr:to>
      <xdr:col>20</xdr:col>
      <xdr:colOff>38100</xdr:colOff>
      <xdr:row>34</xdr:row>
      <xdr:rowOff>169012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14089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7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57810</xdr:rowOff>
    </xdr:from>
    <xdr:to>
      <xdr:col>15</xdr:col>
      <xdr:colOff>101600</xdr:colOff>
      <xdr:row>34</xdr:row>
      <xdr:rowOff>159410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4487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6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77927</xdr:rowOff>
    </xdr:from>
    <xdr:to>
      <xdr:col>10</xdr:col>
      <xdr:colOff>165100</xdr:colOff>
      <xdr:row>35</xdr:row>
      <xdr:rowOff>8077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24604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8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49581</xdr:rowOff>
    </xdr:from>
    <xdr:to>
      <xdr:col>6</xdr:col>
      <xdr:colOff>38100</xdr:colOff>
      <xdr:row>34</xdr:row>
      <xdr:rowOff>151181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167708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108560</xdr:rowOff>
    </xdr:from>
    <xdr:to>
      <xdr:col>24</xdr:col>
      <xdr:colOff>62865</xdr:colOff>
      <xdr:row>55</xdr:row>
      <xdr:rowOff>70534</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023960"/>
          <a:ext cx="1270" cy="47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74361</xdr:rowOff>
    </xdr:from>
    <xdr:ext cx="599010"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504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70534</xdr:rowOff>
    </xdr:from>
    <xdr:to>
      <xdr:col>24</xdr:col>
      <xdr:colOff>152400</xdr:colOff>
      <xdr:row>55</xdr:row>
      <xdr:rowOff>70534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50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55237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9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108560</xdr:rowOff>
    </xdr:from>
    <xdr:to>
      <xdr:col>24</xdr:col>
      <xdr:colOff>152400</xdr:colOff>
      <xdr:row>52</xdr:row>
      <xdr:rowOff>108560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02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59168</xdr:rowOff>
    </xdr:from>
    <xdr:to>
      <xdr:col>24</xdr:col>
      <xdr:colOff>63500</xdr:colOff>
      <xdr:row>57</xdr:row>
      <xdr:rowOff>17230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317468"/>
          <a:ext cx="838200" cy="47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36575</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294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58148</xdr:rowOff>
    </xdr:from>
    <xdr:to>
      <xdr:col>24</xdr:col>
      <xdr:colOff>114300</xdr:colOff>
      <xdr:row>54</xdr:row>
      <xdr:rowOff>159748</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17230</xdr:rowOff>
    </xdr:from>
    <xdr:to>
      <xdr:col>19</xdr:col>
      <xdr:colOff>177800</xdr:colOff>
      <xdr:row>57</xdr:row>
      <xdr:rowOff>126185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89880"/>
          <a:ext cx="889000" cy="10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27960</xdr:rowOff>
    </xdr:from>
    <xdr:to>
      <xdr:col>20</xdr:col>
      <xdr:colOff>38100</xdr:colOff>
      <xdr:row>57</xdr:row>
      <xdr:rowOff>129560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120687</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126185</xdr:rowOff>
    </xdr:from>
    <xdr:to>
      <xdr:col>15</xdr:col>
      <xdr:colOff>50800</xdr:colOff>
      <xdr:row>57</xdr:row>
      <xdr:rowOff>160334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98835"/>
          <a:ext cx="889000" cy="3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46682</xdr:rowOff>
    </xdr:from>
    <xdr:to>
      <xdr:col>15</xdr:col>
      <xdr:colOff>101600</xdr:colOff>
      <xdr:row>57</xdr:row>
      <xdr:rowOff>148282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164809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160334</xdr:rowOff>
    </xdr:from>
    <xdr:to>
      <xdr:col>10</xdr:col>
      <xdr:colOff>114300</xdr:colOff>
      <xdr:row>57</xdr:row>
      <xdr:rowOff>170163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932984"/>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37817</xdr:rowOff>
    </xdr:from>
    <xdr:to>
      <xdr:col>10</xdr:col>
      <xdr:colOff>165100</xdr:colOff>
      <xdr:row>57</xdr:row>
      <xdr:rowOff>139417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155944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42480</xdr:rowOff>
    </xdr:from>
    <xdr:to>
      <xdr:col>6</xdr:col>
      <xdr:colOff>38100</xdr:colOff>
      <xdr:row>57</xdr:row>
      <xdr:rowOff>144080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160607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9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8368</xdr:rowOff>
    </xdr:from>
    <xdr:to>
      <xdr:col>24</xdr:col>
      <xdr:colOff>114300</xdr:colOff>
      <xdr:row>54</xdr:row>
      <xdr:rowOff>109968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2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31245</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1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137880</xdr:rowOff>
    </xdr:from>
    <xdr:to>
      <xdr:col>20</xdr:col>
      <xdr:colOff>38100</xdr:colOff>
      <xdr:row>57</xdr:row>
      <xdr:rowOff>68030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84557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51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75385</xdr:rowOff>
    </xdr:from>
    <xdr:to>
      <xdr:col>15</xdr:col>
      <xdr:colOff>101600</xdr:colOff>
      <xdr:row>58</xdr:row>
      <xdr:rowOff>5535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168112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4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109534</xdr:rowOff>
    </xdr:from>
    <xdr:to>
      <xdr:col>10</xdr:col>
      <xdr:colOff>165100</xdr:colOff>
      <xdr:row>58</xdr:row>
      <xdr:rowOff>39684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30811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7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119363</xdr:rowOff>
    </xdr:from>
    <xdr:to>
      <xdr:col>6</xdr:col>
      <xdr:colOff>38100</xdr:colOff>
      <xdr:row>58</xdr:row>
      <xdr:rowOff>49513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40640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8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102427</xdr:rowOff>
    </xdr:from>
    <xdr:to>
      <xdr:col>24</xdr:col>
      <xdr:colOff>63500</xdr:colOff>
      <xdr:row>73</xdr:row>
      <xdr:rowOff>167894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18277"/>
          <a:ext cx="838200" cy="6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167894</xdr:rowOff>
    </xdr:from>
    <xdr:to>
      <xdr:col>19</xdr:col>
      <xdr:colOff>177800</xdr:colOff>
      <xdr:row>74</xdr:row>
      <xdr:rowOff>99412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83744"/>
          <a:ext cx="889000" cy="10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92086</xdr:rowOff>
    </xdr:from>
    <xdr:to>
      <xdr:col>15</xdr:col>
      <xdr:colOff>50800</xdr:colOff>
      <xdr:row>74</xdr:row>
      <xdr:rowOff>99412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779386"/>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92086</xdr:rowOff>
    </xdr:from>
    <xdr:to>
      <xdr:col>10</xdr:col>
      <xdr:colOff>114300</xdr:colOff>
      <xdr:row>75</xdr:row>
      <xdr:rowOff>13643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79386"/>
          <a:ext cx="889000" cy="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51627</xdr:rowOff>
    </xdr:from>
    <xdr:to>
      <xdr:col>24</xdr:col>
      <xdr:colOff>114300</xdr:colOff>
      <xdr:row>73</xdr:row>
      <xdr:rowOff>153227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74504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1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117094</xdr:rowOff>
    </xdr:from>
    <xdr:to>
      <xdr:col>20</xdr:col>
      <xdr:colOff>38100</xdr:colOff>
      <xdr:row>74</xdr:row>
      <xdr:rowOff>47244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63771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0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48612</xdr:rowOff>
    </xdr:from>
    <xdr:to>
      <xdr:col>15</xdr:col>
      <xdr:colOff>101600</xdr:colOff>
      <xdr:row>74</xdr:row>
      <xdr:rowOff>150212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3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166739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1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41286</xdr:rowOff>
    </xdr:from>
    <xdr:to>
      <xdr:col>10</xdr:col>
      <xdr:colOff>165100</xdr:colOff>
      <xdr:row>74</xdr:row>
      <xdr:rowOff>142886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159413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0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134293</xdr:rowOff>
    </xdr:from>
    <xdr:to>
      <xdr:col>6</xdr:col>
      <xdr:colOff>38100</xdr:colOff>
      <xdr:row>75</xdr:row>
      <xdr:rowOff>64443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2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80970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9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109970</xdr:rowOff>
    </xdr:from>
    <xdr:to>
      <xdr:col>24</xdr:col>
      <xdr:colOff>63500</xdr:colOff>
      <xdr:row>96</xdr:row>
      <xdr:rowOff>28130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97720"/>
          <a:ext cx="838200" cy="8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33838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21679</xdr:rowOff>
    </xdr:from>
    <xdr:to>
      <xdr:col>19</xdr:col>
      <xdr:colOff>177800</xdr:colOff>
      <xdr:row>96</xdr:row>
      <xdr:rowOff>28130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80879"/>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17415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15735</xdr:rowOff>
    </xdr:from>
    <xdr:to>
      <xdr:col>15</xdr:col>
      <xdr:colOff>50800</xdr:colOff>
      <xdr:row>96</xdr:row>
      <xdr:rowOff>21679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7493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15735</xdr:rowOff>
    </xdr:from>
    <xdr:to>
      <xdr:col>10</xdr:col>
      <xdr:colOff>114300</xdr:colOff>
      <xdr:row>96</xdr:row>
      <xdr:rowOff>32804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74935"/>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5517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59170</xdr:rowOff>
    </xdr:from>
    <xdr:to>
      <xdr:col>24</xdr:col>
      <xdr:colOff>114300</xdr:colOff>
      <xdr:row>95</xdr:row>
      <xdr:rowOff>160770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82047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148780</xdr:rowOff>
    </xdr:from>
    <xdr:to>
      <xdr:col>20</xdr:col>
      <xdr:colOff>38100</xdr:colOff>
      <xdr:row>96</xdr:row>
      <xdr:rowOff>78930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95457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1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142329</xdr:rowOff>
    </xdr:from>
    <xdr:to>
      <xdr:col>15</xdr:col>
      <xdr:colOff>101600</xdr:colOff>
      <xdr:row>96</xdr:row>
      <xdr:rowOff>72479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3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89006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136385</xdr:rowOff>
    </xdr:from>
    <xdr:to>
      <xdr:col>10</xdr:col>
      <xdr:colOff>165100</xdr:colOff>
      <xdr:row>96</xdr:row>
      <xdr:rowOff>66535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2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83062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9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153454</xdr:rowOff>
    </xdr:from>
    <xdr:to>
      <xdr:col>6</xdr:col>
      <xdr:colOff>38100</xdr:colOff>
      <xdr:row>96</xdr:row>
      <xdr:rowOff>83604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4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100131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91313</xdr:rowOff>
    </xdr:from>
    <xdr:to>
      <xdr:col>55</xdr:col>
      <xdr:colOff>0</xdr:colOff>
      <xdr:row>38</xdr:row>
      <xdr:rowOff>104648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06413"/>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30353</xdr:rowOff>
    </xdr:from>
    <xdr:to>
      <xdr:col>50</xdr:col>
      <xdr:colOff>114300</xdr:colOff>
      <xdr:row>38</xdr:row>
      <xdr:rowOff>91313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5453"/>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26162</xdr:rowOff>
    </xdr:from>
    <xdr:to>
      <xdr:col>45</xdr:col>
      <xdr:colOff>177800</xdr:colOff>
      <xdr:row>38</xdr:row>
      <xdr:rowOff>30353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126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17399</xdr:rowOff>
    </xdr:from>
    <xdr:to>
      <xdr:col>41</xdr:col>
      <xdr:colOff>50800</xdr:colOff>
      <xdr:row>38</xdr:row>
      <xdr:rowOff>26162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3249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53848</xdr:rowOff>
    </xdr:from>
    <xdr:to>
      <xdr:col>55</xdr:col>
      <xdr:colOff>50800</xdr:colOff>
      <xdr:row>38</xdr:row>
      <xdr:rowOff>155448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140225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40513</xdr:rowOff>
    </xdr:from>
    <xdr:to>
      <xdr:col>50</xdr:col>
      <xdr:colOff>165100</xdr:colOff>
      <xdr:row>38</xdr:row>
      <xdr:rowOff>142113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133240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48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151003</xdr:rowOff>
    </xdr:from>
    <xdr:to>
      <xdr:col>46</xdr:col>
      <xdr:colOff>38100</xdr:colOff>
      <xdr:row>38</xdr:row>
      <xdr:rowOff>81153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72280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8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146812</xdr:rowOff>
    </xdr:from>
    <xdr:to>
      <xdr:col>41</xdr:col>
      <xdr:colOff>101600</xdr:colOff>
      <xdr:row>38</xdr:row>
      <xdr:rowOff>76962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68089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59326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20762</xdr:rowOff>
    </xdr:from>
    <xdr:to>
      <xdr:col>55</xdr:col>
      <xdr:colOff>0</xdr:colOff>
      <xdr:row>59</xdr:row>
      <xdr:rowOff>37287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36312"/>
          <a:ext cx="8382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126572</xdr:rowOff>
    </xdr:from>
    <xdr:to>
      <xdr:col>50</xdr:col>
      <xdr:colOff>114300</xdr:colOff>
      <xdr:row>59</xdr:row>
      <xdr:rowOff>20762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70672"/>
          <a:ext cx="889000" cy="6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126572</xdr:rowOff>
    </xdr:from>
    <xdr:to>
      <xdr:col>45</xdr:col>
      <xdr:colOff>177800</xdr:colOff>
      <xdr:row>59</xdr:row>
      <xdr:rowOff>40357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70672"/>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40357</xdr:rowOff>
    </xdr:from>
    <xdr:to>
      <xdr:col>41</xdr:col>
      <xdr:colOff>50800</xdr:colOff>
      <xdr:row>59</xdr:row>
      <xdr:rowOff>47150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55907"/>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157937</xdr:rowOff>
    </xdr:from>
    <xdr:to>
      <xdr:col>55</xdr:col>
      <xdr:colOff>50800</xdr:colOff>
      <xdr:row>59</xdr:row>
      <xdr:rowOff>88087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72864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1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141412</xdr:rowOff>
    </xdr:from>
    <xdr:to>
      <xdr:col>50</xdr:col>
      <xdr:colOff>165100</xdr:colOff>
      <xdr:row>59</xdr:row>
      <xdr:rowOff>71562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8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62689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75772</xdr:rowOff>
    </xdr:from>
    <xdr:to>
      <xdr:col>46</xdr:col>
      <xdr:colOff>38100</xdr:colOff>
      <xdr:row>59</xdr:row>
      <xdr:rowOff>5922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168499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1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161007</xdr:rowOff>
    </xdr:from>
    <xdr:to>
      <xdr:col>41</xdr:col>
      <xdr:colOff>101600</xdr:colOff>
      <xdr:row>59</xdr:row>
      <xdr:rowOff>91157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10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82284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9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167800</xdr:rowOff>
    </xdr:from>
    <xdr:to>
      <xdr:col>36</xdr:col>
      <xdr:colOff>165100</xdr:colOff>
      <xdr:row>59</xdr:row>
      <xdr:rowOff>97950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1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89077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2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96586</xdr:rowOff>
    </xdr:from>
    <xdr:to>
      <xdr:col>55</xdr:col>
      <xdr:colOff>0</xdr:colOff>
      <xdr:row>78</xdr:row>
      <xdr:rowOff>78046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98236"/>
          <a:ext cx="838200" cy="15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78046</xdr:rowOff>
    </xdr:from>
    <xdr:to>
      <xdr:col>50</xdr:col>
      <xdr:colOff>114300</xdr:colOff>
      <xdr:row>78</xdr:row>
      <xdr:rowOff>98689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51146"/>
          <a:ext cx="8890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98689</xdr:rowOff>
    </xdr:from>
    <xdr:to>
      <xdr:col>45</xdr:col>
      <xdr:colOff>177800</xdr:colOff>
      <xdr:row>78</xdr:row>
      <xdr:rowOff>98758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71789"/>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98758</xdr:rowOff>
    </xdr:from>
    <xdr:to>
      <xdr:col>41</xdr:col>
      <xdr:colOff>50800</xdr:colOff>
      <xdr:row>78</xdr:row>
      <xdr:rowOff>100975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71858"/>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45786</xdr:rowOff>
    </xdr:from>
    <xdr:to>
      <xdr:col>55</xdr:col>
      <xdr:colOff>50800</xdr:colOff>
      <xdr:row>77</xdr:row>
      <xdr:rowOff>147386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24213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2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27246</xdr:rowOff>
    </xdr:from>
    <xdr:to>
      <xdr:col>50</xdr:col>
      <xdr:colOff>165100</xdr:colOff>
      <xdr:row>78</xdr:row>
      <xdr:rowOff>128846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119973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9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47889</xdr:rowOff>
    </xdr:from>
    <xdr:to>
      <xdr:col>46</xdr:col>
      <xdr:colOff>38100</xdr:colOff>
      <xdr:row>78</xdr:row>
      <xdr:rowOff>149489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140616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1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47958</xdr:rowOff>
    </xdr:from>
    <xdr:to>
      <xdr:col>41</xdr:col>
      <xdr:colOff>101600</xdr:colOff>
      <xdr:row>78</xdr:row>
      <xdr:rowOff>149558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2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140685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1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50175</xdr:rowOff>
    </xdr:from>
    <xdr:to>
      <xdr:col>36</xdr:col>
      <xdr:colOff>165100</xdr:colOff>
      <xdr:row>78</xdr:row>
      <xdr:rowOff>151775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2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142902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1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33389</xdr:rowOff>
    </xdr:from>
    <xdr:to>
      <xdr:col>55</xdr:col>
      <xdr:colOff>0</xdr:colOff>
      <xdr:row>97</xdr:row>
      <xdr:rowOff>38900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664039"/>
          <a:ext cx="8382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4990</xdr:rowOff>
    </xdr:from>
    <xdr:to>
      <xdr:col>50</xdr:col>
      <xdr:colOff>114300</xdr:colOff>
      <xdr:row>97</xdr:row>
      <xdr:rowOff>33389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635640"/>
          <a:ext cx="889000" cy="2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4990</xdr:rowOff>
    </xdr:from>
    <xdr:to>
      <xdr:col>45</xdr:col>
      <xdr:colOff>177800</xdr:colOff>
      <xdr:row>97</xdr:row>
      <xdr:rowOff>76315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35640"/>
          <a:ext cx="889000" cy="7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76315</xdr:rowOff>
    </xdr:from>
    <xdr:to>
      <xdr:col>41</xdr:col>
      <xdr:colOff>50800</xdr:colOff>
      <xdr:row>97</xdr:row>
      <xdr:rowOff>85356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706965"/>
          <a:ext cx="889000" cy="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159550</xdr:rowOff>
    </xdr:from>
    <xdr:to>
      <xdr:col>55</xdr:col>
      <xdr:colOff>50800</xdr:colOff>
      <xdr:row>97</xdr:row>
      <xdr:rowOff>89700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137977</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9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154039</xdr:rowOff>
    </xdr:from>
    <xdr:to>
      <xdr:col>50</xdr:col>
      <xdr:colOff>165100</xdr:colOff>
      <xdr:row>97</xdr:row>
      <xdr:rowOff>84189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0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125640</xdr:rowOff>
    </xdr:from>
    <xdr:to>
      <xdr:col>46</xdr:col>
      <xdr:colOff>38100</xdr:colOff>
      <xdr:row>97</xdr:row>
      <xdr:rowOff>55790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46917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7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25515</xdr:rowOff>
    </xdr:from>
    <xdr:to>
      <xdr:col>41</xdr:col>
      <xdr:colOff>101600</xdr:colOff>
      <xdr:row>97</xdr:row>
      <xdr:rowOff>127115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118242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4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34556</xdr:rowOff>
    </xdr:from>
    <xdr:to>
      <xdr:col>36</xdr:col>
      <xdr:colOff>165100</xdr:colOff>
      <xdr:row>97</xdr:row>
      <xdr:rowOff>136156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127283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5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164103</xdr:rowOff>
    </xdr:from>
    <xdr:to>
      <xdr:col>85</xdr:col>
      <xdr:colOff>127000</xdr:colOff>
      <xdr:row>36</xdr:row>
      <xdr:rowOff>165246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33630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140500</xdr:rowOff>
    </xdr:from>
    <xdr:to>
      <xdr:col>81</xdr:col>
      <xdr:colOff>50800</xdr:colOff>
      <xdr:row>36</xdr:row>
      <xdr:rowOff>164103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312700"/>
          <a:ext cx="8890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140500</xdr:rowOff>
    </xdr:from>
    <xdr:to>
      <xdr:col>76</xdr:col>
      <xdr:colOff>114300</xdr:colOff>
      <xdr:row>37</xdr:row>
      <xdr:rowOff>45974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12700"/>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140614</xdr:rowOff>
    </xdr:from>
    <xdr:to>
      <xdr:col>71</xdr:col>
      <xdr:colOff>177800</xdr:colOff>
      <xdr:row>37</xdr:row>
      <xdr:rowOff>45974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312814"/>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114446</xdr:rowOff>
    </xdr:from>
    <xdr:to>
      <xdr:col>85</xdr:col>
      <xdr:colOff>177800</xdr:colOff>
      <xdr:row>37</xdr:row>
      <xdr:rowOff>44596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8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92873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6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113303</xdr:rowOff>
    </xdr:from>
    <xdr:to>
      <xdr:col>81</xdr:col>
      <xdr:colOff>101600</xdr:colOff>
      <xdr:row>37</xdr:row>
      <xdr:rowOff>43453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34580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7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89700</xdr:rowOff>
    </xdr:from>
    <xdr:to>
      <xdr:col>76</xdr:col>
      <xdr:colOff>165100</xdr:colOff>
      <xdr:row>37</xdr:row>
      <xdr:rowOff>19850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10977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35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166624</xdr:rowOff>
    </xdr:from>
    <xdr:to>
      <xdr:col>72</xdr:col>
      <xdr:colOff>38100</xdr:colOff>
      <xdr:row>37</xdr:row>
      <xdr:rowOff>96774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87901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3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89814</xdr:rowOff>
    </xdr:from>
    <xdr:to>
      <xdr:col>67</xdr:col>
      <xdr:colOff>101600</xdr:colOff>
      <xdr:row>37</xdr:row>
      <xdr:rowOff>19964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11091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5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45250</xdr:rowOff>
    </xdr:from>
    <xdr:to>
      <xdr:col>85</xdr:col>
      <xdr:colOff>127000</xdr:colOff>
      <xdr:row>56</xdr:row>
      <xdr:rowOff>105429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475000"/>
          <a:ext cx="838200" cy="2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45250</xdr:rowOff>
    </xdr:from>
    <xdr:to>
      <xdr:col>81</xdr:col>
      <xdr:colOff>50800</xdr:colOff>
      <xdr:row>56</xdr:row>
      <xdr:rowOff>79254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475000"/>
          <a:ext cx="889000" cy="20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79254</xdr:rowOff>
    </xdr:from>
    <xdr:to>
      <xdr:col>76</xdr:col>
      <xdr:colOff>114300</xdr:colOff>
      <xdr:row>57</xdr:row>
      <xdr:rowOff>27019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680454"/>
          <a:ext cx="889000" cy="11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154254</xdr:rowOff>
    </xdr:from>
    <xdr:to>
      <xdr:col>71</xdr:col>
      <xdr:colOff>177800</xdr:colOff>
      <xdr:row>57</xdr:row>
      <xdr:rowOff>27019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55454"/>
          <a:ext cx="889000" cy="4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54629</xdr:rowOff>
    </xdr:from>
    <xdr:to>
      <xdr:col>85</xdr:col>
      <xdr:colOff>177800</xdr:colOff>
      <xdr:row>56</xdr:row>
      <xdr:rowOff>156229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6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33056</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3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165900</xdr:rowOff>
    </xdr:from>
    <xdr:to>
      <xdr:col>81</xdr:col>
      <xdr:colOff>101600</xdr:colOff>
      <xdr:row>55</xdr:row>
      <xdr:rowOff>96050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4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112577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19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28454</xdr:rowOff>
    </xdr:from>
    <xdr:to>
      <xdr:col>76</xdr:col>
      <xdr:colOff>165100</xdr:colOff>
      <xdr:row>56</xdr:row>
      <xdr:rowOff>130054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146581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0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147669</xdr:rowOff>
    </xdr:from>
    <xdr:to>
      <xdr:col>72</xdr:col>
      <xdr:colOff>38100</xdr:colOff>
      <xdr:row>57</xdr:row>
      <xdr:rowOff>77819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7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68946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103454</xdr:rowOff>
    </xdr:from>
    <xdr:to>
      <xdr:col>67</xdr:col>
      <xdr:colOff>101600</xdr:colOff>
      <xdr:row>57</xdr:row>
      <xdr:rowOff>33604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50131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7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150673</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52323"/>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150673</xdr:rowOff>
    </xdr:from>
    <xdr:to>
      <xdr:col>76</xdr:col>
      <xdr:colOff>114300</xdr:colOff>
      <xdr:row>78</xdr:row>
      <xdr:rowOff>10827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352323"/>
          <a:ext cx="889000" cy="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10827</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83927"/>
          <a:ext cx="8890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69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99873</xdr:rowOff>
    </xdr:from>
    <xdr:to>
      <xdr:col>76</xdr:col>
      <xdr:colOff>165100</xdr:colOff>
      <xdr:row>78</xdr:row>
      <xdr:rowOff>30023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21150</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394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131477</xdr:rowOff>
    </xdr:from>
    <xdr:to>
      <xdr:col>72</xdr:col>
      <xdr:colOff>38100</xdr:colOff>
      <xdr:row>78</xdr:row>
      <xdr:rowOff>61627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52754</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425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35491</xdr:rowOff>
    </xdr:from>
    <xdr:to>
      <xdr:col>85</xdr:col>
      <xdr:colOff>127000</xdr:colOff>
      <xdr:row>96</xdr:row>
      <xdr:rowOff>69013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494691"/>
          <a:ext cx="838200" cy="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35491</xdr:rowOff>
    </xdr:from>
    <xdr:to>
      <xdr:col>81</xdr:col>
      <xdr:colOff>50800</xdr:colOff>
      <xdr:row>96</xdr:row>
      <xdr:rowOff>35753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494691"/>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77663</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5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35753</xdr:rowOff>
    </xdr:from>
    <xdr:to>
      <xdr:col>76</xdr:col>
      <xdr:colOff>114300</xdr:colOff>
      <xdr:row>96</xdr:row>
      <xdr:rowOff>37173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494953"/>
          <a:ext cx="8890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84847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23620</xdr:rowOff>
    </xdr:from>
    <xdr:to>
      <xdr:col>71</xdr:col>
      <xdr:colOff>177800</xdr:colOff>
      <xdr:row>96</xdr:row>
      <xdr:rowOff>37173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482820"/>
          <a:ext cx="889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18213</xdr:rowOff>
    </xdr:from>
    <xdr:to>
      <xdr:col>85</xdr:col>
      <xdr:colOff>177800</xdr:colOff>
      <xdr:row>96</xdr:row>
      <xdr:rowOff>119813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168090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156141</xdr:rowOff>
    </xdr:from>
    <xdr:to>
      <xdr:col>81</xdr:col>
      <xdr:colOff>101600</xdr:colOff>
      <xdr:row>96</xdr:row>
      <xdr:rowOff>86291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4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102818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156403</xdr:rowOff>
    </xdr:from>
    <xdr:to>
      <xdr:col>76</xdr:col>
      <xdr:colOff>165100</xdr:colOff>
      <xdr:row>96</xdr:row>
      <xdr:rowOff>86553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4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103080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1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157823</xdr:rowOff>
    </xdr:from>
    <xdr:to>
      <xdr:col>72</xdr:col>
      <xdr:colOff>38100</xdr:colOff>
      <xdr:row>96</xdr:row>
      <xdr:rowOff>87973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79100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144270</xdr:rowOff>
    </xdr:from>
    <xdr:to>
      <xdr:col>67</xdr:col>
      <xdr:colOff>101600</xdr:colOff>
      <xdr:row>96</xdr:row>
      <xdr:rowOff>74420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3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65547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2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まず、総務費は、住民一人当たり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167,614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円と急増し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が、これは令和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に新型コロナウイルス感染症緊急経済対策として特別定額給付金事業をおこなったことが主な要因であり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、一時的な増加といえる。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184,174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円と、類似団体と比較しても高い水準となっており、高齢化の進展等による後期高齢者医療保険事業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対する経費の増加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や、新型コロナウイルス感染症が長期化するなか実施した、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ひとり親世帯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等を対象とする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臨時特別給付金事業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にかかる経費の皆増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が影響している。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について、令和元年度は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小・中学校の空調設置工事が主な要因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類似団体よりも高い水準となっ</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ていたが、工事完了に伴い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については類似団体を下回る結果となっている。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年度以降の</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大和高田市中期財政適正化フレーム</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に基づき、人件費を始めとする経常経費の削減等に取り組んだことにより、実質収支は黒字となっている。</a:t>
          </a:r>
          <a:endParaRPr lang="ja-JP" altLang="ja-JP" sz="950">
            <a:effectLst/>
            <a:latin typeface="ＭＳ ゴシック" panose="020B0609070205080204" pitchFamily="49" charset="-128"/>
            <a:ea typeface="ＭＳ ゴシック" panose="020B0609070205080204" pitchFamily="49" charset="-128"/>
          </a:endParaRPr>
        </a:p>
        <a:p>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年度は、小中学校の空調設備の整備</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等に充てる</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財政調整基金の取崩額の増加と一般財源の減収により、</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令和元年度において</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新庁舎建設事業にかかる一般財源の負担増により、</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いずれの年も実質収支は</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前年比</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減、実質単年度収支赤字となっている。令和</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年度についても、</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決算剰余金処分による財政調整基金の積立てにより、基金残高は</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微増</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したものの、新庁舎建設事業にかかる一般財源の負担増により</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に比べて実質収支は</a:t>
          </a:r>
          <a:r>
            <a:rPr kumimoji="1" lang="en-US" altLang="ja-JP" sz="950">
              <a:solidFill>
                <a:schemeClr val="dk1"/>
              </a:solidFill>
              <a:effectLst/>
              <a:latin typeface="ＭＳ ゴシック" panose="020B0609070205080204" pitchFamily="49" charset="-128"/>
              <a:ea typeface="ＭＳ ゴシック" panose="020B0609070205080204" pitchFamily="49" charset="-128"/>
              <a:cs typeface="+mn-cs"/>
            </a:rPr>
            <a:t>3.19</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ポイント減少、実質単年度収支赤字と</a:t>
          </a:r>
          <a:r>
            <a:rPr kumimoji="1" lang="ja-JP" altLang="en-US" sz="95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り、予断を許さない状況である。</a:t>
          </a:r>
          <a:endParaRPr lang="ja-JP" altLang="ja-JP" sz="950">
            <a:effectLst/>
            <a:latin typeface="ＭＳ ゴシック" panose="020B0609070205080204" pitchFamily="49" charset="-128"/>
            <a:ea typeface="ＭＳ ゴシック" panose="020B0609070205080204" pitchFamily="49" charset="-128"/>
          </a:endParaRPr>
        </a:p>
        <a:p>
          <a:r>
            <a:rPr kumimoji="1" lang="ja-JP" altLang="ja-JP" sz="950">
              <a:solidFill>
                <a:schemeClr val="dk1"/>
              </a:solidFill>
              <a:effectLst/>
              <a:latin typeface="ＭＳ ゴシック" panose="020B0609070205080204" pitchFamily="49" charset="-128"/>
              <a:ea typeface="ＭＳ ゴシック" panose="020B0609070205080204" pitchFamily="49" charset="-128"/>
              <a:cs typeface="+mn-cs"/>
            </a:rPr>
            <a:t>　今後も多様な財政需要に対応するためにも、引き続き強固で持続可能な財政基盤の確立に取り組むこととしている。</a:t>
          </a:r>
          <a:endParaRPr lang="ja-JP" altLang="ja-JP" sz="950">
            <a:effectLst/>
            <a:latin typeface="ＭＳ ゴシック" panose="020B0609070205080204" pitchFamily="49" charset="-128"/>
            <a:ea typeface="ＭＳ ゴシック" panose="020B0609070205080204" pitchFamily="49" charset="-128"/>
          </a:endParaRPr>
        </a:p>
        <a:p>
          <a:endParaRPr kumimoji="1" lang="ja-JP" altLang="en-US" sz="9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黒字額の大半は、水道事業会計、病院事業会計及び国民健康保険事業特別会計によるものであり、赤字であった会計についても、平成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年度より一般会計、平成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年度より病院事業会計が黒字転換している。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大和高田市集中改革プラン</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大和高田市財政健全化プログラム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を実施し、普通会計はもとより地方公営企業も含め財政健全化に取り組んだことにより、平成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年度より連結実質赤字も解消されており、平成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年度以降は会計ごとの変動はあるものの、連結では実質黒字となっている。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1.25" zeroHeight="1"/>
  <cols>
    <col min="1" max="11" width="2.125" style="184" customWidth="1"/>
    <col min="12" max="12" width="2.25" style="184" customWidth="1"/>
    <col min="13" max="17" width="2.375" style="184" customWidth="1"/>
    <col min="18" max="119" width="2.125" style="184" customWidth="1"/>
    <col min="120" max="16384" width="0" style="184" hidden="1"/>
  </cols>
  <sheetData>
    <row r="1" spans="1:119" ht="33" customHeight="1">
      <c r="A1" s="182"/>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3"/>
      <c r="DK1" s="183"/>
      <c r="DL1" s="183"/>
      <c r="DM1" s="183"/>
      <c r="DN1" s="183"/>
      <c r="DO1" s="183"/>
    </row>
    <row r="2" spans="1:119" ht="24.75" thickBot="1">
      <c r="A2" s="182"/>
      <c r="B2" s="185" t="s">
        <v>81</v>
      </c>
      <c r="C2" s="185"/>
      <c r="D2" s="186"/>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c r="CU2" s="182"/>
      <c r="CV2" s="182"/>
      <c r="CW2" s="182"/>
      <c r="CX2" s="182"/>
      <c r="CY2" s="182"/>
      <c r="CZ2" s="182"/>
      <c r="DA2" s="182"/>
      <c r="DB2" s="182"/>
      <c r="DC2" s="182"/>
      <c r="DD2" s="182"/>
      <c r="DE2" s="182"/>
      <c r="DF2" s="182"/>
      <c r="DG2" s="182"/>
      <c r="DH2" s="182"/>
      <c r="DI2" s="182"/>
      <c r="DJ2" s="182"/>
      <c r="DK2" s="182"/>
      <c r="DL2" s="182"/>
      <c r="DM2" s="182"/>
      <c r="DN2" s="182"/>
      <c r="DO2" s="182"/>
    </row>
    <row r="3" spans="1:119" ht="18.75" customHeight="1" thickBot="1">
      <c r="A3" s="183"/>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2"/>
      <c r="DK3" s="182"/>
      <c r="DL3" s="182"/>
      <c r="DM3" s="182"/>
      <c r="DN3" s="182"/>
      <c r="DO3" s="182"/>
    </row>
    <row r="4" spans="1:119" ht="18.75" customHeight="1">
      <c r="A4" s="183"/>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34362652</v>
      </c>
      <c r="BO4" s="395"/>
      <c r="BP4" s="395"/>
      <c r="BQ4" s="395"/>
      <c r="BR4" s="395"/>
      <c r="BS4" s="395"/>
      <c r="BT4" s="395"/>
      <c r="BU4" s="396"/>
      <c r="BV4" s="394">
        <v>28070804</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0.2</v>
      </c>
      <c r="CU4" s="401"/>
      <c r="CV4" s="401"/>
      <c r="CW4" s="401"/>
      <c r="CX4" s="401"/>
      <c r="CY4" s="401"/>
      <c r="CZ4" s="401"/>
      <c r="DA4" s="402"/>
      <c r="DB4" s="400">
        <v>3.4</v>
      </c>
      <c r="DC4" s="401"/>
      <c r="DD4" s="401"/>
      <c r="DE4" s="401"/>
      <c r="DF4" s="401"/>
      <c r="DG4" s="401"/>
      <c r="DH4" s="401"/>
      <c r="DI4" s="402"/>
      <c r="DJ4" s="182"/>
      <c r="DK4" s="182"/>
      <c r="DL4" s="182"/>
      <c r="DM4" s="182"/>
      <c r="DN4" s="182"/>
      <c r="DO4" s="182"/>
    </row>
    <row r="5" spans="1:119" ht="18.75" customHeight="1">
      <c r="A5" s="183"/>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34051819</v>
      </c>
      <c r="BO5" s="432"/>
      <c r="BP5" s="432"/>
      <c r="BQ5" s="432"/>
      <c r="BR5" s="432"/>
      <c r="BS5" s="432"/>
      <c r="BT5" s="432"/>
      <c r="BU5" s="433"/>
      <c r="BV5" s="431">
        <v>27509638</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100.2</v>
      </c>
      <c r="CU5" s="429"/>
      <c r="CV5" s="429"/>
      <c r="CW5" s="429"/>
      <c r="CX5" s="429"/>
      <c r="CY5" s="429"/>
      <c r="CZ5" s="429"/>
      <c r="DA5" s="430"/>
      <c r="DB5" s="428">
        <v>97.9</v>
      </c>
      <c r="DC5" s="429"/>
      <c r="DD5" s="429"/>
      <c r="DE5" s="429"/>
      <c r="DF5" s="429"/>
      <c r="DG5" s="429"/>
      <c r="DH5" s="429"/>
      <c r="DI5" s="430"/>
      <c r="DJ5" s="182"/>
      <c r="DK5" s="182"/>
      <c r="DL5" s="182"/>
      <c r="DM5" s="182"/>
      <c r="DN5" s="182"/>
      <c r="DO5" s="182"/>
    </row>
    <row r="6" spans="1:119" ht="18.75" customHeight="1">
      <c r="A6" s="183"/>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310833</v>
      </c>
      <c r="BO6" s="432"/>
      <c r="BP6" s="432"/>
      <c r="BQ6" s="432"/>
      <c r="BR6" s="432"/>
      <c r="BS6" s="432"/>
      <c r="BT6" s="432"/>
      <c r="BU6" s="433"/>
      <c r="BV6" s="431">
        <v>561166</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105.3</v>
      </c>
      <c r="CU6" s="469"/>
      <c r="CV6" s="469"/>
      <c r="CW6" s="469"/>
      <c r="CX6" s="469"/>
      <c r="CY6" s="469"/>
      <c r="CZ6" s="469"/>
      <c r="DA6" s="470"/>
      <c r="DB6" s="468">
        <v>102.6</v>
      </c>
      <c r="DC6" s="469"/>
      <c r="DD6" s="469"/>
      <c r="DE6" s="469"/>
      <c r="DF6" s="469"/>
      <c r="DG6" s="469"/>
      <c r="DH6" s="469"/>
      <c r="DI6" s="470"/>
      <c r="DJ6" s="182"/>
      <c r="DK6" s="182"/>
      <c r="DL6" s="182"/>
      <c r="DM6" s="182"/>
      <c r="DN6" s="182"/>
      <c r="DO6" s="182"/>
    </row>
    <row r="7" spans="1:119" ht="18.75" customHeight="1">
      <c r="A7" s="183"/>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274736</v>
      </c>
      <c r="BO7" s="432"/>
      <c r="BP7" s="432"/>
      <c r="BQ7" s="432"/>
      <c r="BR7" s="432"/>
      <c r="BS7" s="432"/>
      <c r="BT7" s="432"/>
      <c r="BU7" s="433"/>
      <c r="BV7" s="431">
        <v>55960</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15185752</v>
      </c>
      <c r="CU7" s="432"/>
      <c r="CV7" s="432"/>
      <c r="CW7" s="432"/>
      <c r="CX7" s="432"/>
      <c r="CY7" s="432"/>
      <c r="CZ7" s="432"/>
      <c r="DA7" s="433"/>
      <c r="DB7" s="431">
        <v>14710624</v>
      </c>
      <c r="DC7" s="432"/>
      <c r="DD7" s="432"/>
      <c r="DE7" s="432"/>
      <c r="DF7" s="432"/>
      <c r="DG7" s="432"/>
      <c r="DH7" s="432"/>
      <c r="DI7" s="433"/>
      <c r="DJ7" s="182"/>
      <c r="DK7" s="182"/>
      <c r="DL7" s="182"/>
      <c r="DM7" s="182"/>
      <c r="DN7" s="182"/>
      <c r="DO7" s="182"/>
    </row>
    <row r="8" spans="1:119" ht="18.75" customHeight="1" thickBot="1">
      <c r="A8" s="183"/>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36097</v>
      </c>
      <c r="BO8" s="432"/>
      <c r="BP8" s="432"/>
      <c r="BQ8" s="432"/>
      <c r="BR8" s="432"/>
      <c r="BS8" s="432"/>
      <c r="BT8" s="432"/>
      <c r="BU8" s="433"/>
      <c r="BV8" s="431">
        <v>505206</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0.49</v>
      </c>
      <c r="CU8" s="472"/>
      <c r="CV8" s="472"/>
      <c r="CW8" s="472"/>
      <c r="CX8" s="472"/>
      <c r="CY8" s="472"/>
      <c r="CZ8" s="472"/>
      <c r="DA8" s="473"/>
      <c r="DB8" s="471">
        <v>0.48</v>
      </c>
      <c r="DC8" s="472"/>
      <c r="DD8" s="472"/>
      <c r="DE8" s="472"/>
      <c r="DF8" s="472"/>
      <c r="DG8" s="472"/>
      <c r="DH8" s="472"/>
      <c r="DI8" s="473"/>
      <c r="DJ8" s="182"/>
      <c r="DK8" s="182"/>
      <c r="DL8" s="182"/>
      <c r="DM8" s="182"/>
      <c r="DN8" s="182"/>
      <c r="DO8" s="182"/>
    </row>
    <row r="9" spans="1:119" ht="18.75" customHeight="1" thickBot="1">
      <c r="A9" s="183"/>
      <c r="B9" s="425" t="s">
        <v>112</v>
      </c>
      <c r="C9" s="426"/>
      <c r="D9" s="426"/>
      <c r="E9" s="426"/>
      <c r="F9" s="426"/>
      <c r="G9" s="426"/>
      <c r="H9" s="426"/>
      <c r="I9" s="426"/>
      <c r="J9" s="426"/>
      <c r="K9" s="474"/>
      <c r="L9" s="475" t="s">
        <v>113</v>
      </c>
      <c r="M9" s="476"/>
      <c r="N9" s="476"/>
      <c r="O9" s="476"/>
      <c r="P9" s="476"/>
      <c r="Q9" s="477"/>
      <c r="R9" s="478">
        <v>61744</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-469109</v>
      </c>
      <c r="BO9" s="432"/>
      <c r="BP9" s="432"/>
      <c r="BQ9" s="432"/>
      <c r="BR9" s="432"/>
      <c r="BS9" s="432"/>
      <c r="BT9" s="432"/>
      <c r="BU9" s="433"/>
      <c r="BV9" s="431">
        <v>-371345</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11.8</v>
      </c>
      <c r="CU9" s="429"/>
      <c r="CV9" s="429"/>
      <c r="CW9" s="429"/>
      <c r="CX9" s="429"/>
      <c r="CY9" s="429"/>
      <c r="CZ9" s="429"/>
      <c r="DA9" s="430"/>
      <c r="DB9" s="428">
        <v>13</v>
      </c>
      <c r="DC9" s="429"/>
      <c r="DD9" s="429"/>
      <c r="DE9" s="429"/>
      <c r="DF9" s="429"/>
      <c r="DG9" s="429"/>
      <c r="DH9" s="429"/>
      <c r="DI9" s="430"/>
      <c r="DJ9" s="182"/>
      <c r="DK9" s="182"/>
      <c r="DL9" s="182"/>
      <c r="DM9" s="182"/>
      <c r="DN9" s="182"/>
      <c r="DO9" s="182"/>
    </row>
    <row r="10" spans="1:119" ht="18.75" customHeight="1" thickBot="1">
      <c r="A10" s="183"/>
      <c r="B10" s="425"/>
      <c r="C10" s="426"/>
      <c r="D10" s="426"/>
      <c r="E10" s="426"/>
      <c r="F10" s="426"/>
      <c r="G10" s="426"/>
      <c r="H10" s="426"/>
      <c r="I10" s="426"/>
      <c r="J10" s="426"/>
      <c r="K10" s="474"/>
      <c r="L10" s="481" t="s">
        <v>119</v>
      </c>
      <c r="M10" s="461"/>
      <c r="N10" s="461"/>
      <c r="O10" s="461"/>
      <c r="P10" s="461"/>
      <c r="Q10" s="462"/>
      <c r="R10" s="482">
        <v>64817</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116</v>
      </c>
      <c r="AV10" s="464"/>
      <c r="AW10" s="464"/>
      <c r="AX10" s="464"/>
      <c r="AY10" s="465" t="s">
        <v>121</v>
      </c>
      <c r="AZ10" s="466"/>
      <c r="BA10" s="466"/>
      <c r="BB10" s="466"/>
      <c r="BC10" s="466"/>
      <c r="BD10" s="466"/>
      <c r="BE10" s="466"/>
      <c r="BF10" s="466"/>
      <c r="BG10" s="466"/>
      <c r="BH10" s="466"/>
      <c r="BI10" s="466"/>
      <c r="BJ10" s="466"/>
      <c r="BK10" s="466"/>
      <c r="BL10" s="466"/>
      <c r="BM10" s="467"/>
      <c r="BN10" s="431">
        <v>180026</v>
      </c>
      <c r="BO10" s="432"/>
      <c r="BP10" s="432"/>
      <c r="BQ10" s="432"/>
      <c r="BR10" s="432"/>
      <c r="BS10" s="432"/>
      <c r="BT10" s="432"/>
      <c r="BU10" s="433"/>
      <c r="BV10" s="431">
        <v>17</v>
      </c>
      <c r="BW10" s="432"/>
      <c r="BX10" s="432"/>
      <c r="BY10" s="432"/>
      <c r="BZ10" s="432"/>
      <c r="CA10" s="432"/>
      <c r="CB10" s="432"/>
      <c r="CC10" s="433"/>
      <c r="CD10" s="187" t="s">
        <v>122</v>
      </c>
      <c r="CE10" s="188"/>
      <c r="CF10" s="188"/>
      <c r="CG10" s="188"/>
      <c r="CH10" s="188"/>
      <c r="CI10" s="188"/>
      <c r="CJ10" s="188"/>
      <c r="CK10" s="188"/>
      <c r="CL10" s="188"/>
      <c r="CM10" s="188"/>
      <c r="CN10" s="188"/>
      <c r="CO10" s="188"/>
      <c r="CP10" s="188"/>
      <c r="CQ10" s="188"/>
      <c r="CR10" s="188"/>
      <c r="CS10" s="189"/>
      <c r="CT10" s="190"/>
      <c r="CU10" s="191"/>
      <c r="CV10" s="191"/>
      <c r="CW10" s="191"/>
      <c r="CX10" s="191"/>
      <c r="CY10" s="191"/>
      <c r="CZ10" s="191"/>
      <c r="DA10" s="192"/>
      <c r="DB10" s="190"/>
      <c r="DC10" s="191"/>
      <c r="DD10" s="191"/>
      <c r="DE10" s="191"/>
      <c r="DF10" s="191"/>
      <c r="DG10" s="191"/>
      <c r="DH10" s="191"/>
      <c r="DI10" s="192"/>
      <c r="DJ10" s="182"/>
      <c r="DK10" s="182"/>
      <c r="DL10" s="182"/>
      <c r="DM10" s="182"/>
      <c r="DN10" s="182"/>
      <c r="DO10" s="182"/>
    </row>
    <row r="11" spans="1:119" ht="18.75" customHeight="1" thickBot="1">
      <c r="A11" s="183"/>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116</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128</v>
      </c>
      <c r="DC11" s="472"/>
      <c r="DD11" s="472"/>
      <c r="DE11" s="472"/>
      <c r="DF11" s="472"/>
      <c r="DG11" s="472"/>
      <c r="DH11" s="472"/>
      <c r="DI11" s="473"/>
      <c r="DJ11" s="182"/>
      <c r="DK11" s="182"/>
      <c r="DL11" s="182"/>
      <c r="DM11" s="182"/>
      <c r="DN11" s="182"/>
      <c r="DO11" s="182"/>
    </row>
    <row r="12" spans="1:119" ht="18.75" customHeight="1">
      <c r="A12" s="183"/>
      <c r="B12" s="491" t="s">
        <v>129</v>
      </c>
      <c r="C12" s="492"/>
      <c r="D12" s="492"/>
      <c r="E12" s="492"/>
      <c r="F12" s="492"/>
      <c r="G12" s="492"/>
      <c r="H12" s="492"/>
      <c r="I12" s="492"/>
      <c r="J12" s="492"/>
      <c r="K12" s="493"/>
      <c r="L12" s="500" t="s">
        <v>130</v>
      </c>
      <c r="M12" s="501"/>
      <c r="N12" s="501"/>
      <c r="O12" s="501"/>
      <c r="P12" s="501"/>
      <c r="Q12" s="502"/>
      <c r="R12" s="503">
        <v>63781</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105</v>
      </c>
      <c r="AV12" s="464"/>
      <c r="AW12" s="464"/>
      <c r="AX12" s="464"/>
      <c r="AY12" s="465" t="s">
        <v>134</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128</v>
      </c>
      <c r="CU12" s="472"/>
      <c r="CV12" s="472"/>
      <c r="CW12" s="472"/>
      <c r="CX12" s="472"/>
      <c r="CY12" s="472"/>
      <c r="CZ12" s="472"/>
      <c r="DA12" s="473"/>
      <c r="DB12" s="471" t="s">
        <v>136</v>
      </c>
      <c r="DC12" s="472"/>
      <c r="DD12" s="472"/>
      <c r="DE12" s="472"/>
      <c r="DF12" s="472"/>
      <c r="DG12" s="472"/>
      <c r="DH12" s="472"/>
      <c r="DI12" s="473"/>
      <c r="DJ12" s="182"/>
      <c r="DK12" s="182"/>
      <c r="DL12" s="182"/>
      <c r="DM12" s="182"/>
      <c r="DN12" s="182"/>
      <c r="DO12" s="182"/>
    </row>
    <row r="13" spans="1:119" ht="18.75" customHeight="1">
      <c r="A13" s="183"/>
      <c r="B13" s="494"/>
      <c r="C13" s="495"/>
      <c r="D13" s="495"/>
      <c r="E13" s="495"/>
      <c r="F13" s="495"/>
      <c r="G13" s="495"/>
      <c r="H13" s="495"/>
      <c r="I13" s="495"/>
      <c r="J13" s="495"/>
      <c r="K13" s="496"/>
      <c r="L13" s="193"/>
      <c r="M13" s="522" t="s">
        <v>137</v>
      </c>
      <c r="N13" s="523"/>
      <c r="O13" s="523"/>
      <c r="P13" s="523"/>
      <c r="Q13" s="524"/>
      <c r="R13" s="515">
        <v>63122</v>
      </c>
      <c r="S13" s="516"/>
      <c r="T13" s="516"/>
      <c r="U13" s="516"/>
      <c r="V13" s="517"/>
      <c r="W13" s="447" t="s">
        <v>138</v>
      </c>
      <c r="X13" s="448"/>
      <c r="Y13" s="448"/>
      <c r="Z13" s="448"/>
      <c r="AA13" s="448"/>
      <c r="AB13" s="438"/>
      <c r="AC13" s="482">
        <v>244</v>
      </c>
      <c r="AD13" s="483"/>
      <c r="AE13" s="483"/>
      <c r="AF13" s="483"/>
      <c r="AG13" s="525"/>
      <c r="AH13" s="482">
        <v>294</v>
      </c>
      <c r="AI13" s="483"/>
      <c r="AJ13" s="483"/>
      <c r="AK13" s="483"/>
      <c r="AL13" s="484"/>
      <c r="AM13" s="460" t="s">
        <v>139</v>
      </c>
      <c r="AN13" s="461"/>
      <c r="AO13" s="461"/>
      <c r="AP13" s="461"/>
      <c r="AQ13" s="461"/>
      <c r="AR13" s="461"/>
      <c r="AS13" s="461"/>
      <c r="AT13" s="462"/>
      <c r="AU13" s="463" t="s">
        <v>140</v>
      </c>
      <c r="AV13" s="464"/>
      <c r="AW13" s="464"/>
      <c r="AX13" s="464"/>
      <c r="AY13" s="465" t="s">
        <v>141</v>
      </c>
      <c r="AZ13" s="466"/>
      <c r="BA13" s="466"/>
      <c r="BB13" s="466"/>
      <c r="BC13" s="466"/>
      <c r="BD13" s="466"/>
      <c r="BE13" s="466"/>
      <c r="BF13" s="466"/>
      <c r="BG13" s="466"/>
      <c r="BH13" s="466"/>
      <c r="BI13" s="466"/>
      <c r="BJ13" s="466"/>
      <c r="BK13" s="466"/>
      <c r="BL13" s="466"/>
      <c r="BM13" s="467"/>
      <c r="BN13" s="431">
        <v>-289083</v>
      </c>
      <c r="BO13" s="432"/>
      <c r="BP13" s="432"/>
      <c r="BQ13" s="432"/>
      <c r="BR13" s="432"/>
      <c r="BS13" s="432"/>
      <c r="BT13" s="432"/>
      <c r="BU13" s="433"/>
      <c r="BV13" s="431">
        <v>-371328</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8.3000000000000007</v>
      </c>
      <c r="CU13" s="429"/>
      <c r="CV13" s="429"/>
      <c r="CW13" s="429"/>
      <c r="CX13" s="429"/>
      <c r="CY13" s="429"/>
      <c r="CZ13" s="429"/>
      <c r="DA13" s="430"/>
      <c r="DB13" s="428">
        <v>8.8000000000000007</v>
      </c>
      <c r="DC13" s="429"/>
      <c r="DD13" s="429"/>
      <c r="DE13" s="429"/>
      <c r="DF13" s="429"/>
      <c r="DG13" s="429"/>
      <c r="DH13" s="429"/>
      <c r="DI13" s="430"/>
      <c r="DJ13" s="182"/>
      <c r="DK13" s="182"/>
      <c r="DL13" s="182"/>
      <c r="DM13" s="182"/>
      <c r="DN13" s="182"/>
      <c r="DO13" s="182"/>
    </row>
    <row r="14" spans="1:119" ht="18.75" customHeight="1" thickBot="1">
      <c r="A14" s="183"/>
      <c r="B14" s="494"/>
      <c r="C14" s="495"/>
      <c r="D14" s="495"/>
      <c r="E14" s="495"/>
      <c r="F14" s="495"/>
      <c r="G14" s="495"/>
      <c r="H14" s="495"/>
      <c r="I14" s="495"/>
      <c r="J14" s="495"/>
      <c r="K14" s="496"/>
      <c r="L14" s="512" t="s">
        <v>143</v>
      </c>
      <c r="M14" s="513"/>
      <c r="N14" s="513"/>
      <c r="O14" s="513"/>
      <c r="P14" s="513"/>
      <c r="Q14" s="514"/>
      <c r="R14" s="515">
        <v>64580</v>
      </c>
      <c r="S14" s="516"/>
      <c r="T14" s="516"/>
      <c r="U14" s="516"/>
      <c r="V14" s="517"/>
      <c r="W14" s="421"/>
      <c r="X14" s="422"/>
      <c r="Y14" s="422"/>
      <c r="Z14" s="422"/>
      <c r="AA14" s="422"/>
      <c r="AB14" s="411"/>
      <c r="AC14" s="518">
        <v>0.9</v>
      </c>
      <c r="AD14" s="519"/>
      <c r="AE14" s="519"/>
      <c r="AF14" s="519"/>
      <c r="AG14" s="520"/>
      <c r="AH14" s="518">
        <v>1</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v>35.5</v>
      </c>
      <c r="CU14" s="530"/>
      <c r="CV14" s="530"/>
      <c r="CW14" s="530"/>
      <c r="CX14" s="530"/>
      <c r="CY14" s="530"/>
      <c r="CZ14" s="530"/>
      <c r="DA14" s="531"/>
      <c r="DB14" s="529">
        <v>43.7</v>
      </c>
      <c r="DC14" s="530"/>
      <c r="DD14" s="530"/>
      <c r="DE14" s="530"/>
      <c r="DF14" s="530"/>
      <c r="DG14" s="530"/>
      <c r="DH14" s="530"/>
      <c r="DI14" s="531"/>
      <c r="DJ14" s="182"/>
      <c r="DK14" s="182"/>
      <c r="DL14" s="182"/>
      <c r="DM14" s="182"/>
      <c r="DN14" s="182"/>
      <c r="DO14" s="182"/>
    </row>
    <row r="15" spans="1:119" ht="18.75" customHeight="1">
      <c r="A15" s="183"/>
      <c r="B15" s="494"/>
      <c r="C15" s="495"/>
      <c r="D15" s="495"/>
      <c r="E15" s="495"/>
      <c r="F15" s="495"/>
      <c r="G15" s="495"/>
      <c r="H15" s="495"/>
      <c r="I15" s="495"/>
      <c r="J15" s="495"/>
      <c r="K15" s="496"/>
      <c r="L15" s="193"/>
      <c r="M15" s="522" t="s">
        <v>137</v>
      </c>
      <c r="N15" s="523"/>
      <c r="O15" s="523"/>
      <c r="P15" s="523"/>
      <c r="Q15" s="524"/>
      <c r="R15" s="515">
        <v>63943</v>
      </c>
      <c r="S15" s="516"/>
      <c r="T15" s="516"/>
      <c r="U15" s="516"/>
      <c r="V15" s="517"/>
      <c r="W15" s="447" t="s">
        <v>145</v>
      </c>
      <c r="X15" s="448"/>
      <c r="Y15" s="448"/>
      <c r="Z15" s="448"/>
      <c r="AA15" s="448"/>
      <c r="AB15" s="438"/>
      <c r="AC15" s="482">
        <v>7990</v>
      </c>
      <c r="AD15" s="483"/>
      <c r="AE15" s="483"/>
      <c r="AF15" s="483"/>
      <c r="AG15" s="525"/>
      <c r="AH15" s="482">
        <v>8697</v>
      </c>
      <c r="AI15" s="483"/>
      <c r="AJ15" s="483"/>
      <c r="AK15" s="483"/>
      <c r="AL15" s="484"/>
      <c r="AM15" s="460"/>
      <c r="AN15" s="461"/>
      <c r="AO15" s="461"/>
      <c r="AP15" s="461"/>
      <c r="AQ15" s="461"/>
      <c r="AR15" s="461"/>
      <c r="AS15" s="461"/>
      <c r="AT15" s="462"/>
      <c r="AU15" s="463"/>
      <c r="AV15" s="464"/>
      <c r="AW15" s="464"/>
      <c r="AX15" s="464"/>
      <c r="AY15" s="391" t="s">
        <v>146</v>
      </c>
      <c r="AZ15" s="392"/>
      <c r="BA15" s="392"/>
      <c r="BB15" s="392"/>
      <c r="BC15" s="392"/>
      <c r="BD15" s="392"/>
      <c r="BE15" s="392"/>
      <c r="BF15" s="392"/>
      <c r="BG15" s="392"/>
      <c r="BH15" s="392"/>
      <c r="BI15" s="392"/>
      <c r="BJ15" s="392"/>
      <c r="BK15" s="392"/>
      <c r="BL15" s="392"/>
      <c r="BM15" s="393"/>
      <c r="BN15" s="394">
        <v>6277563</v>
      </c>
      <c r="BO15" s="395"/>
      <c r="BP15" s="395"/>
      <c r="BQ15" s="395"/>
      <c r="BR15" s="395"/>
      <c r="BS15" s="395"/>
      <c r="BT15" s="395"/>
      <c r="BU15" s="396"/>
      <c r="BV15" s="394">
        <v>5958304</v>
      </c>
      <c r="BW15" s="395"/>
      <c r="BX15" s="395"/>
      <c r="BY15" s="395"/>
      <c r="BZ15" s="395"/>
      <c r="CA15" s="395"/>
      <c r="CB15" s="395"/>
      <c r="CC15" s="396"/>
      <c r="CD15" s="532" t="s">
        <v>147</v>
      </c>
      <c r="CE15" s="533"/>
      <c r="CF15" s="533"/>
      <c r="CG15" s="533"/>
      <c r="CH15" s="533"/>
      <c r="CI15" s="533"/>
      <c r="CJ15" s="533"/>
      <c r="CK15" s="533"/>
      <c r="CL15" s="533"/>
      <c r="CM15" s="533"/>
      <c r="CN15" s="533"/>
      <c r="CO15" s="533"/>
      <c r="CP15" s="533"/>
      <c r="CQ15" s="533"/>
      <c r="CR15" s="533"/>
      <c r="CS15" s="534"/>
      <c r="CT15" s="194"/>
      <c r="CU15" s="195"/>
      <c r="CV15" s="195"/>
      <c r="CW15" s="195"/>
      <c r="CX15" s="195"/>
      <c r="CY15" s="195"/>
      <c r="CZ15" s="195"/>
      <c r="DA15" s="196"/>
      <c r="DB15" s="194"/>
      <c r="DC15" s="195"/>
      <c r="DD15" s="195"/>
      <c r="DE15" s="195"/>
      <c r="DF15" s="195"/>
      <c r="DG15" s="195"/>
      <c r="DH15" s="195"/>
      <c r="DI15" s="196"/>
      <c r="DJ15" s="182"/>
      <c r="DK15" s="182"/>
      <c r="DL15" s="182"/>
      <c r="DM15" s="182"/>
      <c r="DN15" s="182"/>
      <c r="DO15" s="182"/>
    </row>
    <row r="16" spans="1:119" ht="18.75" customHeight="1">
      <c r="A16" s="183"/>
      <c r="B16" s="494"/>
      <c r="C16" s="495"/>
      <c r="D16" s="495"/>
      <c r="E16" s="495"/>
      <c r="F16" s="495"/>
      <c r="G16" s="495"/>
      <c r="H16" s="495"/>
      <c r="I16" s="495"/>
      <c r="J16" s="495"/>
      <c r="K16" s="496"/>
      <c r="L16" s="512" t="s">
        <v>148</v>
      </c>
      <c r="M16" s="543"/>
      <c r="N16" s="543"/>
      <c r="O16" s="543"/>
      <c r="P16" s="543"/>
      <c r="Q16" s="544"/>
      <c r="R16" s="535" t="s">
        <v>149</v>
      </c>
      <c r="S16" s="536"/>
      <c r="T16" s="536"/>
      <c r="U16" s="536"/>
      <c r="V16" s="537"/>
      <c r="W16" s="421"/>
      <c r="X16" s="422"/>
      <c r="Y16" s="422"/>
      <c r="Z16" s="422"/>
      <c r="AA16" s="422"/>
      <c r="AB16" s="411"/>
      <c r="AC16" s="518">
        <v>29.4</v>
      </c>
      <c r="AD16" s="519"/>
      <c r="AE16" s="519"/>
      <c r="AF16" s="519"/>
      <c r="AG16" s="520"/>
      <c r="AH16" s="518">
        <v>30.1</v>
      </c>
      <c r="AI16" s="519"/>
      <c r="AJ16" s="519"/>
      <c r="AK16" s="519"/>
      <c r="AL16" s="521"/>
      <c r="AM16" s="460"/>
      <c r="AN16" s="461"/>
      <c r="AO16" s="461"/>
      <c r="AP16" s="461"/>
      <c r="AQ16" s="461"/>
      <c r="AR16" s="461"/>
      <c r="AS16" s="461"/>
      <c r="AT16" s="462"/>
      <c r="AU16" s="463"/>
      <c r="AV16" s="464"/>
      <c r="AW16" s="464"/>
      <c r="AX16" s="464"/>
      <c r="AY16" s="465" t="s">
        <v>150</v>
      </c>
      <c r="AZ16" s="466"/>
      <c r="BA16" s="466"/>
      <c r="BB16" s="466"/>
      <c r="BC16" s="466"/>
      <c r="BD16" s="466"/>
      <c r="BE16" s="466"/>
      <c r="BF16" s="466"/>
      <c r="BG16" s="466"/>
      <c r="BH16" s="466"/>
      <c r="BI16" s="466"/>
      <c r="BJ16" s="466"/>
      <c r="BK16" s="466"/>
      <c r="BL16" s="466"/>
      <c r="BM16" s="467"/>
      <c r="BN16" s="431">
        <v>12905417</v>
      </c>
      <c r="BO16" s="432"/>
      <c r="BP16" s="432"/>
      <c r="BQ16" s="432"/>
      <c r="BR16" s="432"/>
      <c r="BS16" s="432"/>
      <c r="BT16" s="432"/>
      <c r="BU16" s="433"/>
      <c r="BV16" s="431">
        <v>12414780</v>
      </c>
      <c r="BW16" s="432"/>
      <c r="BX16" s="432"/>
      <c r="BY16" s="432"/>
      <c r="BZ16" s="432"/>
      <c r="CA16" s="432"/>
      <c r="CB16" s="432"/>
      <c r="CC16" s="433"/>
      <c r="CD16" s="197"/>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2"/>
      <c r="DK16" s="182"/>
      <c r="DL16" s="182"/>
      <c r="DM16" s="182"/>
      <c r="DN16" s="182"/>
      <c r="DO16" s="182"/>
    </row>
    <row r="17" spans="1:119" ht="18.75" customHeight="1" thickBot="1">
      <c r="A17" s="183"/>
      <c r="B17" s="497"/>
      <c r="C17" s="498"/>
      <c r="D17" s="498"/>
      <c r="E17" s="498"/>
      <c r="F17" s="498"/>
      <c r="G17" s="498"/>
      <c r="H17" s="498"/>
      <c r="I17" s="498"/>
      <c r="J17" s="498"/>
      <c r="K17" s="499"/>
      <c r="L17" s="198"/>
      <c r="M17" s="538" t="s">
        <v>151</v>
      </c>
      <c r="N17" s="539"/>
      <c r="O17" s="539"/>
      <c r="P17" s="539"/>
      <c r="Q17" s="540"/>
      <c r="R17" s="535" t="s">
        <v>152</v>
      </c>
      <c r="S17" s="536"/>
      <c r="T17" s="536"/>
      <c r="U17" s="536"/>
      <c r="V17" s="537"/>
      <c r="W17" s="447" t="s">
        <v>153</v>
      </c>
      <c r="X17" s="448"/>
      <c r="Y17" s="448"/>
      <c r="Z17" s="448"/>
      <c r="AA17" s="448"/>
      <c r="AB17" s="438"/>
      <c r="AC17" s="482">
        <v>18981</v>
      </c>
      <c r="AD17" s="483"/>
      <c r="AE17" s="483"/>
      <c r="AF17" s="483"/>
      <c r="AG17" s="525"/>
      <c r="AH17" s="482">
        <v>19902</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7922043</v>
      </c>
      <c r="BO17" s="432"/>
      <c r="BP17" s="432"/>
      <c r="BQ17" s="432"/>
      <c r="BR17" s="432"/>
      <c r="BS17" s="432"/>
      <c r="BT17" s="432"/>
      <c r="BU17" s="433"/>
      <c r="BV17" s="431">
        <v>7578235</v>
      </c>
      <c r="BW17" s="432"/>
      <c r="BX17" s="432"/>
      <c r="BY17" s="432"/>
      <c r="BZ17" s="432"/>
      <c r="CA17" s="432"/>
      <c r="CB17" s="432"/>
      <c r="CC17" s="433"/>
      <c r="CD17" s="197"/>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2"/>
      <c r="DK17" s="182"/>
      <c r="DL17" s="182"/>
      <c r="DM17" s="182"/>
      <c r="DN17" s="182"/>
      <c r="DO17" s="182"/>
    </row>
    <row r="18" spans="1:119" ht="18.75" customHeight="1" thickBot="1">
      <c r="A18" s="183"/>
      <c r="B18" s="545" t="s">
        <v>155</v>
      </c>
      <c r="C18" s="474"/>
      <c r="D18" s="474"/>
      <c r="E18" s="546"/>
      <c r="F18" s="546"/>
      <c r="G18" s="546"/>
      <c r="H18" s="546"/>
      <c r="I18" s="546"/>
      <c r="J18" s="546"/>
      <c r="K18" s="546"/>
      <c r="L18" s="547">
        <v>16.48</v>
      </c>
      <c r="M18" s="547"/>
      <c r="N18" s="547"/>
      <c r="O18" s="547"/>
      <c r="P18" s="547"/>
      <c r="Q18" s="547"/>
      <c r="R18" s="548"/>
      <c r="S18" s="548"/>
      <c r="T18" s="548"/>
      <c r="U18" s="548"/>
      <c r="V18" s="549"/>
      <c r="W18" s="449"/>
      <c r="X18" s="450"/>
      <c r="Y18" s="450"/>
      <c r="Z18" s="450"/>
      <c r="AA18" s="450"/>
      <c r="AB18" s="441"/>
      <c r="AC18" s="550">
        <v>69.7</v>
      </c>
      <c r="AD18" s="551"/>
      <c r="AE18" s="551"/>
      <c r="AF18" s="551"/>
      <c r="AG18" s="552"/>
      <c r="AH18" s="550">
        <v>68.900000000000006</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15319530</v>
      </c>
      <c r="BO18" s="432"/>
      <c r="BP18" s="432"/>
      <c r="BQ18" s="432"/>
      <c r="BR18" s="432"/>
      <c r="BS18" s="432"/>
      <c r="BT18" s="432"/>
      <c r="BU18" s="433"/>
      <c r="BV18" s="431">
        <v>14667236</v>
      </c>
      <c r="BW18" s="432"/>
      <c r="BX18" s="432"/>
      <c r="BY18" s="432"/>
      <c r="BZ18" s="432"/>
      <c r="CA18" s="432"/>
      <c r="CB18" s="432"/>
      <c r="CC18" s="433"/>
      <c r="CD18" s="197"/>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2"/>
      <c r="DK18" s="182"/>
      <c r="DL18" s="182"/>
      <c r="DM18" s="182"/>
      <c r="DN18" s="182"/>
      <c r="DO18" s="182"/>
    </row>
    <row r="19" spans="1:119" ht="18.75" customHeight="1" thickBot="1">
      <c r="A19" s="183"/>
      <c r="B19" s="545" t="s">
        <v>157</v>
      </c>
      <c r="C19" s="474"/>
      <c r="D19" s="474"/>
      <c r="E19" s="546"/>
      <c r="F19" s="546"/>
      <c r="G19" s="546"/>
      <c r="H19" s="546"/>
      <c r="I19" s="546"/>
      <c r="J19" s="546"/>
      <c r="K19" s="546"/>
      <c r="L19" s="554">
        <v>3747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17782257</v>
      </c>
      <c r="BO19" s="432"/>
      <c r="BP19" s="432"/>
      <c r="BQ19" s="432"/>
      <c r="BR19" s="432"/>
      <c r="BS19" s="432"/>
      <c r="BT19" s="432"/>
      <c r="BU19" s="433"/>
      <c r="BV19" s="431">
        <v>17333179</v>
      </c>
      <c r="BW19" s="432"/>
      <c r="BX19" s="432"/>
      <c r="BY19" s="432"/>
      <c r="BZ19" s="432"/>
      <c r="CA19" s="432"/>
      <c r="CB19" s="432"/>
      <c r="CC19" s="433"/>
      <c r="CD19" s="197"/>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2"/>
      <c r="DK19" s="182"/>
      <c r="DL19" s="182"/>
      <c r="DM19" s="182"/>
      <c r="DN19" s="182"/>
      <c r="DO19" s="182"/>
    </row>
    <row r="20" spans="1:119" ht="18.75" customHeight="1" thickBot="1">
      <c r="A20" s="183"/>
      <c r="B20" s="545" t="s">
        <v>159</v>
      </c>
      <c r="C20" s="474"/>
      <c r="D20" s="474"/>
      <c r="E20" s="546"/>
      <c r="F20" s="546"/>
      <c r="G20" s="546"/>
      <c r="H20" s="546"/>
      <c r="I20" s="546"/>
      <c r="J20" s="546"/>
      <c r="K20" s="546"/>
      <c r="L20" s="554">
        <v>26095</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197"/>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2"/>
      <c r="DK20" s="182"/>
      <c r="DL20" s="182"/>
      <c r="DM20" s="182"/>
      <c r="DN20" s="182"/>
      <c r="DO20" s="182"/>
    </row>
    <row r="21" spans="1:119" ht="18.75" customHeight="1">
      <c r="A21" s="183"/>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197"/>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2"/>
      <c r="DK21" s="182"/>
      <c r="DL21" s="182"/>
      <c r="DM21" s="182"/>
      <c r="DN21" s="182"/>
      <c r="DO21" s="182"/>
    </row>
    <row r="22" spans="1:119" ht="18.75" customHeight="1" thickBot="1">
      <c r="A22" s="183"/>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6" t="s">
        <v>165</v>
      </c>
      <c r="AI22" s="448"/>
      <c r="AJ22" s="448"/>
      <c r="AK22" s="448"/>
      <c r="AL22" s="438"/>
      <c r="AM22" s="596" t="s">
        <v>166</v>
      </c>
      <c r="AN22" s="597"/>
      <c r="AO22" s="597"/>
      <c r="AP22" s="597"/>
      <c r="AQ22" s="597"/>
      <c r="AR22" s="598"/>
      <c r="AS22" s="577" t="s">
        <v>163</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197"/>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2"/>
      <c r="DK22" s="182"/>
      <c r="DL22" s="182"/>
      <c r="DM22" s="182"/>
      <c r="DN22" s="182"/>
      <c r="DO22" s="182"/>
    </row>
    <row r="23" spans="1:119" ht="18.75" customHeight="1">
      <c r="A23" s="183"/>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167</v>
      </c>
      <c r="AZ23" s="392"/>
      <c r="BA23" s="392"/>
      <c r="BB23" s="392"/>
      <c r="BC23" s="392"/>
      <c r="BD23" s="392"/>
      <c r="BE23" s="392"/>
      <c r="BF23" s="392"/>
      <c r="BG23" s="392"/>
      <c r="BH23" s="392"/>
      <c r="BI23" s="392"/>
      <c r="BJ23" s="392"/>
      <c r="BK23" s="392"/>
      <c r="BL23" s="392"/>
      <c r="BM23" s="393"/>
      <c r="BN23" s="431">
        <v>22127505</v>
      </c>
      <c r="BO23" s="432"/>
      <c r="BP23" s="432"/>
      <c r="BQ23" s="432"/>
      <c r="BR23" s="432"/>
      <c r="BS23" s="432"/>
      <c r="BT23" s="432"/>
      <c r="BU23" s="433"/>
      <c r="BV23" s="431">
        <v>22093089</v>
      </c>
      <c r="BW23" s="432"/>
      <c r="BX23" s="432"/>
      <c r="BY23" s="432"/>
      <c r="BZ23" s="432"/>
      <c r="CA23" s="432"/>
      <c r="CB23" s="432"/>
      <c r="CC23" s="433"/>
      <c r="CD23" s="197"/>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2"/>
      <c r="DK23" s="182"/>
      <c r="DL23" s="182"/>
      <c r="DM23" s="182"/>
      <c r="DN23" s="182"/>
      <c r="DO23" s="182"/>
    </row>
    <row r="24" spans="1:119" ht="18.75" customHeight="1" thickBot="1">
      <c r="A24" s="183"/>
      <c r="B24" s="571"/>
      <c r="C24" s="572"/>
      <c r="D24" s="573"/>
      <c r="E24" s="481" t="s">
        <v>168</v>
      </c>
      <c r="F24" s="461"/>
      <c r="G24" s="461"/>
      <c r="H24" s="461"/>
      <c r="I24" s="461"/>
      <c r="J24" s="461"/>
      <c r="K24" s="462"/>
      <c r="L24" s="482">
        <v>1</v>
      </c>
      <c r="M24" s="483"/>
      <c r="N24" s="483"/>
      <c r="O24" s="483"/>
      <c r="P24" s="525"/>
      <c r="Q24" s="482">
        <v>8330</v>
      </c>
      <c r="R24" s="483"/>
      <c r="S24" s="483"/>
      <c r="T24" s="483"/>
      <c r="U24" s="483"/>
      <c r="V24" s="525"/>
      <c r="W24" s="584"/>
      <c r="X24" s="572"/>
      <c r="Y24" s="573"/>
      <c r="Z24" s="481" t="s">
        <v>169</v>
      </c>
      <c r="AA24" s="461"/>
      <c r="AB24" s="461"/>
      <c r="AC24" s="461"/>
      <c r="AD24" s="461"/>
      <c r="AE24" s="461"/>
      <c r="AF24" s="461"/>
      <c r="AG24" s="462"/>
      <c r="AH24" s="482">
        <v>513</v>
      </c>
      <c r="AI24" s="483"/>
      <c r="AJ24" s="483"/>
      <c r="AK24" s="483"/>
      <c r="AL24" s="525"/>
      <c r="AM24" s="482">
        <v>1500525</v>
      </c>
      <c r="AN24" s="483"/>
      <c r="AO24" s="483"/>
      <c r="AP24" s="483"/>
      <c r="AQ24" s="483"/>
      <c r="AR24" s="525"/>
      <c r="AS24" s="482">
        <v>2925</v>
      </c>
      <c r="AT24" s="483"/>
      <c r="AU24" s="483"/>
      <c r="AV24" s="483"/>
      <c r="AW24" s="483"/>
      <c r="AX24" s="484"/>
      <c r="AY24" s="604" t="s">
        <v>170</v>
      </c>
      <c r="AZ24" s="605"/>
      <c r="BA24" s="605"/>
      <c r="BB24" s="605"/>
      <c r="BC24" s="605"/>
      <c r="BD24" s="605"/>
      <c r="BE24" s="605"/>
      <c r="BF24" s="605"/>
      <c r="BG24" s="605"/>
      <c r="BH24" s="605"/>
      <c r="BI24" s="605"/>
      <c r="BJ24" s="605"/>
      <c r="BK24" s="605"/>
      <c r="BL24" s="605"/>
      <c r="BM24" s="606"/>
      <c r="BN24" s="431">
        <v>14482915</v>
      </c>
      <c r="BO24" s="432"/>
      <c r="BP24" s="432"/>
      <c r="BQ24" s="432"/>
      <c r="BR24" s="432"/>
      <c r="BS24" s="432"/>
      <c r="BT24" s="432"/>
      <c r="BU24" s="433"/>
      <c r="BV24" s="431">
        <v>13865752</v>
      </c>
      <c r="BW24" s="432"/>
      <c r="BX24" s="432"/>
      <c r="BY24" s="432"/>
      <c r="BZ24" s="432"/>
      <c r="CA24" s="432"/>
      <c r="CB24" s="432"/>
      <c r="CC24" s="433"/>
      <c r="CD24" s="197"/>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2"/>
      <c r="DK24" s="182"/>
      <c r="DL24" s="182"/>
      <c r="DM24" s="182"/>
      <c r="DN24" s="182"/>
      <c r="DO24" s="182"/>
    </row>
    <row r="25" spans="1:119" s="182" customFormat="1" ht="18.75" customHeight="1">
      <c r="A25" s="183"/>
      <c r="B25" s="571"/>
      <c r="C25" s="572"/>
      <c r="D25" s="573"/>
      <c r="E25" s="481" t="s">
        <v>171</v>
      </c>
      <c r="F25" s="461"/>
      <c r="G25" s="461"/>
      <c r="H25" s="461"/>
      <c r="I25" s="461"/>
      <c r="J25" s="461"/>
      <c r="K25" s="462"/>
      <c r="L25" s="482">
        <v>1</v>
      </c>
      <c r="M25" s="483"/>
      <c r="N25" s="483"/>
      <c r="O25" s="483"/>
      <c r="P25" s="525"/>
      <c r="Q25" s="482">
        <v>6885</v>
      </c>
      <c r="R25" s="483"/>
      <c r="S25" s="483"/>
      <c r="T25" s="483"/>
      <c r="U25" s="483"/>
      <c r="V25" s="525"/>
      <c r="W25" s="584"/>
      <c r="X25" s="572"/>
      <c r="Y25" s="573"/>
      <c r="Z25" s="481" t="s">
        <v>172</v>
      </c>
      <c r="AA25" s="461"/>
      <c r="AB25" s="461"/>
      <c r="AC25" s="461"/>
      <c r="AD25" s="461"/>
      <c r="AE25" s="461"/>
      <c r="AF25" s="461"/>
      <c r="AG25" s="462"/>
      <c r="AH25" s="482" t="s">
        <v>128</v>
      </c>
      <c r="AI25" s="483"/>
      <c r="AJ25" s="483"/>
      <c r="AK25" s="483"/>
      <c r="AL25" s="525"/>
      <c r="AM25" s="482" t="s">
        <v>173</v>
      </c>
      <c r="AN25" s="483"/>
      <c r="AO25" s="483"/>
      <c r="AP25" s="483"/>
      <c r="AQ25" s="483"/>
      <c r="AR25" s="525"/>
      <c r="AS25" s="482" t="s">
        <v>136</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3270300</v>
      </c>
      <c r="BO25" s="395"/>
      <c r="BP25" s="395"/>
      <c r="BQ25" s="395"/>
      <c r="BR25" s="395"/>
      <c r="BS25" s="395"/>
      <c r="BT25" s="395"/>
      <c r="BU25" s="396"/>
      <c r="BV25" s="394">
        <v>1821300</v>
      </c>
      <c r="BW25" s="395"/>
      <c r="BX25" s="395"/>
      <c r="BY25" s="395"/>
      <c r="BZ25" s="395"/>
      <c r="CA25" s="395"/>
      <c r="CB25" s="395"/>
      <c r="CC25" s="396"/>
      <c r="CD25" s="197"/>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2" customFormat="1" ht="18.75" customHeight="1">
      <c r="A26" s="183"/>
      <c r="B26" s="571"/>
      <c r="C26" s="572"/>
      <c r="D26" s="573"/>
      <c r="E26" s="481" t="s">
        <v>175</v>
      </c>
      <c r="F26" s="461"/>
      <c r="G26" s="461"/>
      <c r="H26" s="461"/>
      <c r="I26" s="461"/>
      <c r="J26" s="461"/>
      <c r="K26" s="462"/>
      <c r="L26" s="482">
        <v>1</v>
      </c>
      <c r="M26" s="483"/>
      <c r="N26" s="483"/>
      <c r="O26" s="483"/>
      <c r="P26" s="525"/>
      <c r="Q26" s="482">
        <v>5865</v>
      </c>
      <c r="R26" s="483"/>
      <c r="S26" s="483"/>
      <c r="T26" s="483"/>
      <c r="U26" s="483"/>
      <c r="V26" s="525"/>
      <c r="W26" s="584"/>
      <c r="X26" s="572"/>
      <c r="Y26" s="573"/>
      <c r="Z26" s="481" t="s">
        <v>176</v>
      </c>
      <c r="AA26" s="594"/>
      <c r="AB26" s="594"/>
      <c r="AC26" s="594"/>
      <c r="AD26" s="594"/>
      <c r="AE26" s="594"/>
      <c r="AF26" s="594"/>
      <c r="AG26" s="595"/>
      <c r="AH26" s="482">
        <v>57</v>
      </c>
      <c r="AI26" s="483"/>
      <c r="AJ26" s="483"/>
      <c r="AK26" s="483"/>
      <c r="AL26" s="525"/>
      <c r="AM26" s="482">
        <v>194826</v>
      </c>
      <c r="AN26" s="483"/>
      <c r="AO26" s="483"/>
      <c r="AP26" s="483"/>
      <c r="AQ26" s="483"/>
      <c r="AR26" s="525"/>
      <c r="AS26" s="482">
        <v>3418</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173</v>
      </c>
      <c r="BO26" s="432"/>
      <c r="BP26" s="432"/>
      <c r="BQ26" s="432"/>
      <c r="BR26" s="432"/>
      <c r="BS26" s="432"/>
      <c r="BT26" s="432"/>
      <c r="BU26" s="433"/>
      <c r="BV26" s="431" t="s">
        <v>128</v>
      </c>
      <c r="BW26" s="432"/>
      <c r="BX26" s="432"/>
      <c r="BY26" s="432"/>
      <c r="BZ26" s="432"/>
      <c r="CA26" s="432"/>
      <c r="CB26" s="432"/>
      <c r="CC26" s="433"/>
      <c r="CD26" s="197"/>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3"/>
      <c r="B27" s="571"/>
      <c r="C27" s="572"/>
      <c r="D27" s="573"/>
      <c r="E27" s="481" t="s">
        <v>178</v>
      </c>
      <c r="F27" s="461"/>
      <c r="G27" s="461"/>
      <c r="H27" s="461"/>
      <c r="I27" s="461"/>
      <c r="J27" s="461"/>
      <c r="K27" s="462"/>
      <c r="L27" s="482">
        <v>1</v>
      </c>
      <c r="M27" s="483"/>
      <c r="N27" s="483"/>
      <c r="O27" s="483"/>
      <c r="P27" s="525"/>
      <c r="Q27" s="482">
        <v>6180</v>
      </c>
      <c r="R27" s="483"/>
      <c r="S27" s="483"/>
      <c r="T27" s="483"/>
      <c r="U27" s="483"/>
      <c r="V27" s="525"/>
      <c r="W27" s="584"/>
      <c r="X27" s="572"/>
      <c r="Y27" s="573"/>
      <c r="Z27" s="481" t="s">
        <v>179</v>
      </c>
      <c r="AA27" s="461"/>
      <c r="AB27" s="461"/>
      <c r="AC27" s="461"/>
      <c r="AD27" s="461"/>
      <c r="AE27" s="461"/>
      <c r="AF27" s="461"/>
      <c r="AG27" s="462"/>
      <c r="AH27" s="482">
        <v>65</v>
      </c>
      <c r="AI27" s="483"/>
      <c r="AJ27" s="483"/>
      <c r="AK27" s="483"/>
      <c r="AL27" s="525"/>
      <c r="AM27" s="482">
        <v>211057</v>
      </c>
      <c r="AN27" s="483"/>
      <c r="AO27" s="483"/>
      <c r="AP27" s="483"/>
      <c r="AQ27" s="483"/>
      <c r="AR27" s="525"/>
      <c r="AS27" s="482">
        <v>3247</v>
      </c>
      <c r="AT27" s="483"/>
      <c r="AU27" s="483"/>
      <c r="AV27" s="483"/>
      <c r="AW27" s="483"/>
      <c r="AX27" s="484"/>
      <c r="AY27" s="526" t="s">
        <v>180</v>
      </c>
      <c r="AZ27" s="527"/>
      <c r="BA27" s="527"/>
      <c r="BB27" s="527"/>
      <c r="BC27" s="527"/>
      <c r="BD27" s="527"/>
      <c r="BE27" s="527"/>
      <c r="BF27" s="527"/>
      <c r="BG27" s="527"/>
      <c r="BH27" s="527"/>
      <c r="BI27" s="527"/>
      <c r="BJ27" s="527"/>
      <c r="BK27" s="527"/>
      <c r="BL27" s="527"/>
      <c r="BM27" s="528"/>
      <c r="BN27" s="607">
        <v>184</v>
      </c>
      <c r="BO27" s="608"/>
      <c r="BP27" s="608"/>
      <c r="BQ27" s="608"/>
      <c r="BR27" s="608"/>
      <c r="BS27" s="608"/>
      <c r="BT27" s="608"/>
      <c r="BU27" s="609"/>
      <c r="BV27" s="607">
        <v>184</v>
      </c>
      <c r="BW27" s="608"/>
      <c r="BX27" s="608"/>
      <c r="BY27" s="608"/>
      <c r="BZ27" s="608"/>
      <c r="CA27" s="608"/>
      <c r="CB27" s="608"/>
      <c r="CC27" s="609"/>
      <c r="CD27" s="199"/>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2"/>
      <c r="DK27" s="182"/>
      <c r="DL27" s="182"/>
      <c r="DM27" s="182"/>
      <c r="DN27" s="182"/>
      <c r="DO27" s="182"/>
    </row>
    <row r="28" spans="1:119" ht="18.75" customHeight="1">
      <c r="A28" s="183"/>
      <c r="B28" s="571"/>
      <c r="C28" s="572"/>
      <c r="D28" s="573"/>
      <c r="E28" s="481" t="s">
        <v>181</v>
      </c>
      <c r="F28" s="461"/>
      <c r="G28" s="461"/>
      <c r="H28" s="461"/>
      <c r="I28" s="461"/>
      <c r="J28" s="461"/>
      <c r="K28" s="462"/>
      <c r="L28" s="482">
        <v>1</v>
      </c>
      <c r="M28" s="483"/>
      <c r="N28" s="483"/>
      <c r="O28" s="483"/>
      <c r="P28" s="525"/>
      <c r="Q28" s="482">
        <v>5350</v>
      </c>
      <c r="R28" s="483"/>
      <c r="S28" s="483"/>
      <c r="T28" s="483"/>
      <c r="U28" s="483"/>
      <c r="V28" s="525"/>
      <c r="W28" s="584"/>
      <c r="X28" s="572"/>
      <c r="Y28" s="573"/>
      <c r="Z28" s="481" t="s">
        <v>182</v>
      </c>
      <c r="AA28" s="461"/>
      <c r="AB28" s="461"/>
      <c r="AC28" s="461"/>
      <c r="AD28" s="461"/>
      <c r="AE28" s="461"/>
      <c r="AF28" s="461"/>
      <c r="AG28" s="462"/>
      <c r="AH28" s="482" t="s">
        <v>128</v>
      </c>
      <c r="AI28" s="483"/>
      <c r="AJ28" s="483"/>
      <c r="AK28" s="483"/>
      <c r="AL28" s="525"/>
      <c r="AM28" s="482" t="s">
        <v>128</v>
      </c>
      <c r="AN28" s="483"/>
      <c r="AO28" s="483"/>
      <c r="AP28" s="483"/>
      <c r="AQ28" s="483"/>
      <c r="AR28" s="525"/>
      <c r="AS28" s="482" t="s">
        <v>128</v>
      </c>
      <c r="AT28" s="483"/>
      <c r="AU28" s="483"/>
      <c r="AV28" s="483"/>
      <c r="AW28" s="483"/>
      <c r="AX28" s="484"/>
      <c r="AY28" s="610" t="s">
        <v>183</v>
      </c>
      <c r="AZ28" s="611"/>
      <c r="BA28" s="611"/>
      <c r="BB28" s="612"/>
      <c r="BC28" s="391" t="s">
        <v>48</v>
      </c>
      <c r="BD28" s="392"/>
      <c r="BE28" s="392"/>
      <c r="BF28" s="392"/>
      <c r="BG28" s="392"/>
      <c r="BH28" s="392"/>
      <c r="BI28" s="392"/>
      <c r="BJ28" s="392"/>
      <c r="BK28" s="392"/>
      <c r="BL28" s="392"/>
      <c r="BM28" s="393"/>
      <c r="BN28" s="394">
        <v>1717047</v>
      </c>
      <c r="BO28" s="395"/>
      <c r="BP28" s="395"/>
      <c r="BQ28" s="395"/>
      <c r="BR28" s="395"/>
      <c r="BS28" s="395"/>
      <c r="BT28" s="395"/>
      <c r="BU28" s="396"/>
      <c r="BV28" s="394">
        <v>1277021</v>
      </c>
      <c r="BW28" s="395"/>
      <c r="BX28" s="395"/>
      <c r="BY28" s="395"/>
      <c r="BZ28" s="395"/>
      <c r="CA28" s="395"/>
      <c r="CB28" s="395"/>
      <c r="CC28" s="396"/>
      <c r="CD28" s="197"/>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2"/>
      <c r="DK28" s="182"/>
      <c r="DL28" s="182"/>
      <c r="DM28" s="182"/>
      <c r="DN28" s="182"/>
      <c r="DO28" s="182"/>
    </row>
    <row r="29" spans="1:119" ht="18.75" customHeight="1">
      <c r="A29" s="183"/>
      <c r="B29" s="571"/>
      <c r="C29" s="572"/>
      <c r="D29" s="573"/>
      <c r="E29" s="481" t="s">
        <v>184</v>
      </c>
      <c r="F29" s="461"/>
      <c r="G29" s="461"/>
      <c r="H29" s="461"/>
      <c r="I29" s="461"/>
      <c r="J29" s="461"/>
      <c r="K29" s="462"/>
      <c r="L29" s="482">
        <v>15</v>
      </c>
      <c r="M29" s="483"/>
      <c r="N29" s="483"/>
      <c r="O29" s="483"/>
      <c r="P29" s="525"/>
      <c r="Q29" s="482">
        <v>4980</v>
      </c>
      <c r="R29" s="483"/>
      <c r="S29" s="483"/>
      <c r="T29" s="483"/>
      <c r="U29" s="483"/>
      <c r="V29" s="525"/>
      <c r="W29" s="585"/>
      <c r="X29" s="586"/>
      <c r="Y29" s="587"/>
      <c r="Z29" s="481" t="s">
        <v>185</v>
      </c>
      <c r="AA29" s="461"/>
      <c r="AB29" s="461"/>
      <c r="AC29" s="461"/>
      <c r="AD29" s="461"/>
      <c r="AE29" s="461"/>
      <c r="AF29" s="461"/>
      <c r="AG29" s="462"/>
      <c r="AH29" s="482">
        <v>578</v>
      </c>
      <c r="AI29" s="483"/>
      <c r="AJ29" s="483"/>
      <c r="AK29" s="483"/>
      <c r="AL29" s="525"/>
      <c r="AM29" s="482">
        <v>1711582</v>
      </c>
      <c r="AN29" s="483"/>
      <c r="AO29" s="483"/>
      <c r="AP29" s="483"/>
      <c r="AQ29" s="483"/>
      <c r="AR29" s="525"/>
      <c r="AS29" s="482">
        <v>2961</v>
      </c>
      <c r="AT29" s="483"/>
      <c r="AU29" s="483"/>
      <c r="AV29" s="483"/>
      <c r="AW29" s="483"/>
      <c r="AX29" s="484"/>
      <c r="AY29" s="613"/>
      <c r="AZ29" s="614"/>
      <c r="BA29" s="614"/>
      <c r="BB29" s="615"/>
      <c r="BC29" s="465" t="s">
        <v>186</v>
      </c>
      <c r="BD29" s="466"/>
      <c r="BE29" s="466"/>
      <c r="BF29" s="466"/>
      <c r="BG29" s="466"/>
      <c r="BH29" s="466"/>
      <c r="BI29" s="466"/>
      <c r="BJ29" s="466"/>
      <c r="BK29" s="466"/>
      <c r="BL29" s="466"/>
      <c r="BM29" s="467"/>
      <c r="BN29" s="431">
        <v>30930</v>
      </c>
      <c r="BO29" s="432"/>
      <c r="BP29" s="432"/>
      <c r="BQ29" s="432"/>
      <c r="BR29" s="432"/>
      <c r="BS29" s="432"/>
      <c r="BT29" s="432"/>
      <c r="BU29" s="433"/>
      <c r="BV29" s="431">
        <v>15569</v>
      </c>
      <c r="BW29" s="432"/>
      <c r="BX29" s="432"/>
      <c r="BY29" s="432"/>
      <c r="BZ29" s="432"/>
      <c r="CA29" s="432"/>
      <c r="CB29" s="432"/>
      <c r="CC29" s="433"/>
      <c r="CD29" s="199"/>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2"/>
      <c r="DK29" s="182"/>
      <c r="DL29" s="182"/>
      <c r="DM29" s="182"/>
      <c r="DN29" s="182"/>
      <c r="DO29" s="182"/>
    </row>
    <row r="30" spans="1:119" ht="18.75" customHeight="1" thickBot="1">
      <c r="A30" s="183"/>
      <c r="B30" s="574"/>
      <c r="C30" s="575"/>
      <c r="D30" s="576"/>
      <c r="E30" s="485"/>
      <c r="F30" s="486"/>
      <c r="G30" s="486"/>
      <c r="H30" s="486"/>
      <c r="I30" s="486"/>
      <c r="J30" s="486"/>
      <c r="K30" s="487"/>
      <c r="L30" s="588"/>
      <c r="M30" s="589"/>
      <c r="N30" s="589"/>
      <c r="O30" s="589"/>
      <c r="P30" s="590"/>
      <c r="Q30" s="588"/>
      <c r="R30" s="589"/>
      <c r="S30" s="589"/>
      <c r="T30" s="589"/>
      <c r="U30" s="589"/>
      <c r="V30" s="590"/>
      <c r="W30" s="591" t="s">
        <v>187</v>
      </c>
      <c r="X30" s="592"/>
      <c r="Y30" s="592"/>
      <c r="Z30" s="592"/>
      <c r="AA30" s="592"/>
      <c r="AB30" s="592"/>
      <c r="AC30" s="592"/>
      <c r="AD30" s="592"/>
      <c r="AE30" s="592"/>
      <c r="AF30" s="592"/>
      <c r="AG30" s="593"/>
      <c r="AH30" s="550">
        <v>97</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1830206</v>
      </c>
      <c r="BO30" s="608"/>
      <c r="BP30" s="608"/>
      <c r="BQ30" s="608"/>
      <c r="BR30" s="608"/>
      <c r="BS30" s="608"/>
      <c r="BT30" s="608"/>
      <c r="BU30" s="609"/>
      <c r="BV30" s="607">
        <v>2247260</v>
      </c>
      <c r="BW30" s="608"/>
      <c r="BX30" s="608"/>
      <c r="BY30" s="608"/>
      <c r="BZ30" s="608"/>
      <c r="CA30" s="608"/>
      <c r="CB30" s="608"/>
      <c r="CC30" s="609"/>
      <c r="CD30" s="200"/>
      <c r="CE30" s="201"/>
      <c r="CF30" s="201"/>
      <c r="CG30" s="201"/>
      <c r="CH30" s="201"/>
      <c r="CI30" s="201"/>
      <c r="CJ30" s="201"/>
      <c r="CK30" s="201"/>
      <c r="CL30" s="201"/>
      <c r="CM30" s="201"/>
      <c r="CN30" s="201"/>
      <c r="CO30" s="201"/>
      <c r="CP30" s="201"/>
      <c r="CQ30" s="201"/>
      <c r="CR30" s="201"/>
      <c r="CS30" s="202"/>
      <c r="CT30" s="203"/>
      <c r="CU30" s="204"/>
      <c r="CV30" s="204"/>
      <c r="CW30" s="204"/>
      <c r="CX30" s="204"/>
      <c r="CY30" s="204"/>
      <c r="CZ30" s="204"/>
      <c r="DA30" s="205"/>
      <c r="DB30" s="203"/>
      <c r="DC30" s="204"/>
      <c r="DD30" s="204"/>
      <c r="DE30" s="204"/>
      <c r="DF30" s="204"/>
      <c r="DG30" s="204"/>
      <c r="DH30" s="204"/>
      <c r="DI30" s="205"/>
      <c r="DJ30" s="182"/>
      <c r="DK30" s="182"/>
      <c r="DL30" s="182"/>
      <c r="DM30" s="182"/>
      <c r="DN30" s="182"/>
      <c r="DO30" s="182"/>
    </row>
    <row r="31" spans="1:119" ht="13.5" customHeight="1">
      <c r="A31" s="183"/>
      <c r="B31" s="206"/>
      <c r="C31" s="207"/>
      <c r="D31" s="207"/>
      <c r="E31" s="207"/>
      <c r="F31" s="207"/>
      <c r="G31" s="207"/>
      <c r="H31" s="207"/>
      <c r="I31" s="207"/>
      <c r="J31" s="207"/>
      <c r="K31" s="207"/>
      <c r="L31" s="207"/>
      <c r="M31" s="207"/>
      <c r="N31" s="207"/>
      <c r="O31" s="207"/>
      <c r="P31" s="207"/>
      <c r="Q31" s="207"/>
      <c r="R31" s="207"/>
      <c r="S31" s="207"/>
      <c r="T31" s="207"/>
      <c r="U31" s="207"/>
      <c r="V31" s="207"/>
      <c r="W31" s="207"/>
      <c r="X31" s="207"/>
      <c r="Y31" s="207"/>
      <c r="Z31" s="207"/>
      <c r="AA31" s="207"/>
      <c r="AB31" s="207"/>
      <c r="AC31" s="207"/>
      <c r="AD31" s="207"/>
      <c r="AE31" s="207"/>
      <c r="AF31" s="207"/>
      <c r="AG31" s="207"/>
      <c r="AH31" s="207"/>
      <c r="AI31" s="207"/>
      <c r="AJ31" s="207"/>
      <c r="AK31" s="207"/>
      <c r="AL31" s="207"/>
      <c r="AM31" s="207"/>
      <c r="AN31" s="207"/>
      <c r="AO31" s="207"/>
      <c r="AP31" s="207"/>
      <c r="AQ31" s="207"/>
      <c r="AR31" s="207"/>
      <c r="AS31" s="207"/>
      <c r="AT31" s="207"/>
      <c r="AU31" s="207"/>
      <c r="AV31" s="207"/>
      <c r="AW31" s="207"/>
      <c r="AX31" s="207"/>
      <c r="AY31" s="207"/>
      <c r="AZ31" s="207"/>
      <c r="BA31" s="207"/>
      <c r="BB31" s="207"/>
      <c r="BC31" s="207"/>
      <c r="BD31" s="207"/>
      <c r="BE31" s="207"/>
      <c r="BF31" s="207"/>
      <c r="BG31" s="207"/>
      <c r="BH31" s="207"/>
      <c r="BI31" s="207"/>
      <c r="BJ31" s="207"/>
      <c r="BK31" s="207"/>
      <c r="BL31" s="207"/>
      <c r="BM31" s="207"/>
      <c r="BN31" s="207"/>
      <c r="BO31" s="207"/>
      <c r="BP31" s="207"/>
      <c r="BQ31" s="207"/>
      <c r="BR31" s="207"/>
      <c r="BS31" s="207"/>
      <c r="BT31" s="207"/>
      <c r="BU31" s="207"/>
      <c r="BV31" s="207"/>
      <c r="BW31" s="207"/>
      <c r="BX31" s="207"/>
      <c r="BY31" s="207"/>
      <c r="BZ31" s="207"/>
      <c r="CA31" s="207"/>
      <c r="CB31" s="207"/>
      <c r="CC31" s="207"/>
      <c r="CD31" s="207"/>
      <c r="CE31" s="207"/>
      <c r="CF31" s="207"/>
      <c r="CG31" s="207"/>
      <c r="CH31" s="207"/>
      <c r="CI31" s="207"/>
      <c r="CJ31" s="207"/>
      <c r="CK31" s="207"/>
      <c r="CL31" s="207"/>
      <c r="CM31" s="207"/>
      <c r="CN31" s="207"/>
      <c r="CO31" s="207"/>
      <c r="CP31" s="207"/>
      <c r="CQ31" s="207"/>
      <c r="CR31" s="207"/>
      <c r="CS31" s="207"/>
      <c r="CT31" s="207"/>
      <c r="CU31" s="207"/>
      <c r="CV31" s="207"/>
      <c r="CW31" s="207"/>
      <c r="CX31" s="207"/>
      <c r="CY31" s="207"/>
      <c r="CZ31" s="207"/>
      <c r="DA31" s="207"/>
      <c r="DB31" s="207"/>
      <c r="DC31" s="207"/>
      <c r="DD31" s="207"/>
      <c r="DE31" s="207"/>
      <c r="DF31" s="207"/>
      <c r="DG31" s="207"/>
      <c r="DH31" s="207"/>
      <c r="DI31" s="208"/>
      <c r="DJ31" s="182"/>
      <c r="DK31" s="182"/>
      <c r="DL31" s="182"/>
      <c r="DM31" s="182"/>
      <c r="DN31" s="182"/>
      <c r="DO31" s="182"/>
    </row>
    <row r="32" spans="1:119" ht="13.5" customHeight="1">
      <c r="A32" s="183"/>
      <c r="B32" s="209"/>
      <c r="C32" s="210" t="s">
        <v>188</v>
      </c>
      <c r="D32" s="210"/>
      <c r="E32" s="210"/>
      <c r="F32" s="207"/>
      <c r="G32" s="207"/>
      <c r="H32" s="207"/>
      <c r="I32" s="207"/>
      <c r="J32" s="207"/>
      <c r="K32" s="207"/>
      <c r="L32" s="207"/>
      <c r="M32" s="207"/>
      <c r="N32" s="207"/>
      <c r="O32" s="207"/>
      <c r="P32" s="207"/>
      <c r="Q32" s="207"/>
      <c r="R32" s="207"/>
      <c r="S32" s="207"/>
      <c r="T32" s="207"/>
      <c r="U32" s="207" t="s">
        <v>189</v>
      </c>
      <c r="V32" s="207"/>
      <c r="W32" s="207"/>
      <c r="X32" s="207"/>
      <c r="Y32" s="207"/>
      <c r="Z32" s="207"/>
      <c r="AA32" s="207"/>
      <c r="AB32" s="207"/>
      <c r="AC32" s="207"/>
      <c r="AD32" s="207"/>
      <c r="AE32" s="207"/>
      <c r="AF32" s="207"/>
      <c r="AG32" s="207"/>
      <c r="AH32" s="207"/>
      <c r="AI32" s="207"/>
      <c r="AJ32" s="207"/>
      <c r="AK32" s="207"/>
      <c r="AL32" s="207"/>
      <c r="AM32" s="211" t="s">
        <v>190</v>
      </c>
      <c r="AN32" s="207"/>
      <c r="AO32" s="207"/>
      <c r="AP32" s="207"/>
      <c r="AQ32" s="207"/>
      <c r="AR32" s="207"/>
      <c r="AS32" s="211"/>
      <c r="AT32" s="211"/>
      <c r="AU32" s="211"/>
      <c r="AV32" s="211"/>
      <c r="AW32" s="211"/>
      <c r="AX32" s="211"/>
      <c r="AY32" s="211"/>
      <c r="AZ32" s="211"/>
      <c r="BA32" s="211"/>
      <c r="BB32" s="207"/>
      <c r="BC32" s="211"/>
      <c r="BD32" s="207"/>
      <c r="BE32" s="211" t="s">
        <v>191</v>
      </c>
      <c r="BF32" s="207"/>
      <c r="BG32" s="207"/>
      <c r="BH32" s="207"/>
      <c r="BI32" s="207"/>
      <c r="BJ32" s="211"/>
      <c r="BK32" s="211"/>
      <c r="BL32" s="211"/>
      <c r="BM32" s="211"/>
      <c r="BN32" s="211"/>
      <c r="BO32" s="211"/>
      <c r="BP32" s="211"/>
      <c r="BQ32" s="211"/>
      <c r="BR32" s="207"/>
      <c r="BS32" s="207"/>
      <c r="BT32" s="207"/>
      <c r="BU32" s="207"/>
      <c r="BV32" s="207"/>
      <c r="BW32" s="207" t="s">
        <v>192</v>
      </c>
      <c r="BX32" s="207"/>
      <c r="BY32" s="207"/>
      <c r="BZ32" s="207"/>
      <c r="CA32" s="207"/>
      <c r="CB32" s="211"/>
      <c r="CC32" s="211"/>
      <c r="CD32" s="211"/>
      <c r="CE32" s="211"/>
      <c r="CF32" s="211"/>
      <c r="CG32" s="211"/>
      <c r="CH32" s="211"/>
      <c r="CI32" s="211"/>
      <c r="CJ32" s="211"/>
      <c r="CK32" s="211"/>
      <c r="CL32" s="211"/>
      <c r="CM32" s="211"/>
      <c r="CN32" s="211"/>
      <c r="CO32" s="211" t="s">
        <v>193</v>
      </c>
      <c r="CP32" s="211"/>
      <c r="CQ32" s="211"/>
      <c r="CR32" s="211"/>
      <c r="CS32" s="211"/>
      <c r="CT32" s="211"/>
      <c r="CU32" s="211"/>
      <c r="CV32" s="211"/>
      <c r="CW32" s="211"/>
      <c r="CX32" s="211"/>
      <c r="CY32" s="211"/>
      <c r="CZ32" s="211"/>
      <c r="DA32" s="211"/>
      <c r="DB32" s="211"/>
      <c r="DC32" s="211"/>
      <c r="DD32" s="211"/>
      <c r="DE32" s="211"/>
      <c r="DF32" s="211"/>
      <c r="DG32" s="211"/>
      <c r="DH32" s="211"/>
      <c r="DI32" s="208"/>
      <c r="DJ32" s="182"/>
      <c r="DK32" s="182"/>
      <c r="DL32" s="182"/>
      <c r="DM32" s="182"/>
      <c r="DN32" s="182"/>
      <c r="DO32" s="182"/>
    </row>
    <row r="33" spans="1:119" ht="13.5" customHeight="1">
      <c r="A33" s="183"/>
      <c r="B33" s="209"/>
      <c r="C33" s="455" t="s">
        <v>194</v>
      </c>
      <c r="D33" s="455"/>
      <c r="E33" s="420" t="s">
        <v>195</v>
      </c>
      <c r="F33" s="420"/>
      <c r="G33" s="420"/>
      <c r="H33" s="420"/>
      <c r="I33" s="420"/>
      <c r="J33" s="420"/>
      <c r="K33" s="420"/>
      <c r="L33" s="420"/>
      <c r="M33" s="420"/>
      <c r="N33" s="420"/>
      <c r="O33" s="420"/>
      <c r="P33" s="420"/>
      <c r="Q33" s="420"/>
      <c r="R33" s="420"/>
      <c r="S33" s="420"/>
      <c r="T33" s="212"/>
      <c r="U33" s="455" t="s">
        <v>194</v>
      </c>
      <c r="V33" s="455"/>
      <c r="W33" s="420" t="s">
        <v>196</v>
      </c>
      <c r="X33" s="420"/>
      <c r="Y33" s="420"/>
      <c r="Z33" s="420"/>
      <c r="AA33" s="420"/>
      <c r="AB33" s="420"/>
      <c r="AC33" s="420"/>
      <c r="AD33" s="420"/>
      <c r="AE33" s="420"/>
      <c r="AF33" s="420"/>
      <c r="AG33" s="420"/>
      <c r="AH33" s="420"/>
      <c r="AI33" s="420"/>
      <c r="AJ33" s="420"/>
      <c r="AK33" s="420"/>
      <c r="AL33" s="212"/>
      <c r="AM33" s="455" t="s">
        <v>194</v>
      </c>
      <c r="AN33" s="455"/>
      <c r="AO33" s="420" t="s">
        <v>195</v>
      </c>
      <c r="AP33" s="420"/>
      <c r="AQ33" s="420"/>
      <c r="AR33" s="420"/>
      <c r="AS33" s="420"/>
      <c r="AT33" s="420"/>
      <c r="AU33" s="420"/>
      <c r="AV33" s="420"/>
      <c r="AW33" s="420"/>
      <c r="AX33" s="420"/>
      <c r="AY33" s="420"/>
      <c r="AZ33" s="420"/>
      <c r="BA33" s="420"/>
      <c r="BB33" s="420"/>
      <c r="BC33" s="420"/>
      <c r="BD33" s="213"/>
      <c r="BE33" s="420" t="s">
        <v>197</v>
      </c>
      <c r="BF33" s="420"/>
      <c r="BG33" s="420" t="s">
        <v>198</v>
      </c>
      <c r="BH33" s="420"/>
      <c r="BI33" s="420"/>
      <c r="BJ33" s="420"/>
      <c r="BK33" s="420"/>
      <c r="BL33" s="420"/>
      <c r="BM33" s="420"/>
      <c r="BN33" s="420"/>
      <c r="BO33" s="420"/>
      <c r="BP33" s="420"/>
      <c r="BQ33" s="420"/>
      <c r="BR33" s="420"/>
      <c r="BS33" s="420"/>
      <c r="BT33" s="420"/>
      <c r="BU33" s="420"/>
      <c r="BV33" s="213"/>
      <c r="BW33" s="455" t="s">
        <v>197</v>
      </c>
      <c r="BX33" s="455"/>
      <c r="BY33" s="420" t="s">
        <v>199</v>
      </c>
      <c r="BZ33" s="420"/>
      <c r="CA33" s="420"/>
      <c r="CB33" s="420"/>
      <c r="CC33" s="420"/>
      <c r="CD33" s="420"/>
      <c r="CE33" s="420"/>
      <c r="CF33" s="420"/>
      <c r="CG33" s="420"/>
      <c r="CH33" s="420"/>
      <c r="CI33" s="420"/>
      <c r="CJ33" s="420"/>
      <c r="CK33" s="420"/>
      <c r="CL33" s="420"/>
      <c r="CM33" s="420"/>
      <c r="CN33" s="212"/>
      <c r="CO33" s="455" t="s">
        <v>200</v>
      </c>
      <c r="CP33" s="455"/>
      <c r="CQ33" s="420" t="s">
        <v>201</v>
      </c>
      <c r="CR33" s="420"/>
      <c r="CS33" s="420"/>
      <c r="CT33" s="420"/>
      <c r="CU33" s="420"/>
      <c r="CV33" s="420"/>
      <c r="CW33" s="420"/>
      <c r="CX33" s="420"/>
      <c r="CY33" s="420"/>
      <c r="CZ33" s="420"/>
      <c r="DA33" s="420"/>
      <c r="DB33" s="420"/>
      <c r="DC33" s="420"/>
      <c r="DD33" s="420"/>
      <c r="DE33" s="420"/>
      <c r="DF33" s="212"/>
      <c r="DG33" s="619" t="s">
        <v>202</v>
      </c>
      <c r="DH33" s="619"/>
      <c r="DI33" s="214"/>
      <c r="DJ33" s="182"/>
      <c r="DK33" s="182"/>
      <c r="DL33" s="182"/>
      <c r="DM33" s="182"/>
      <c r="DN33" s="182"/>
      <c r="DO33" s="182"/>
    </row>
    <row r="34" spans="1:119" ht="32.25" customHeight="1">
      <c r="A34" s="183"/>
      <c r="B34" s="209"/>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0"/>
      <c r="U34" s="620">
        <f>IF(W34="","",MAX(C34:D43)+1)</f>
        <v>2</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0"/>
      <c r="AM34" s="620">
        <f>IF(AO34="","",MAX(C34:D43,U34:V43)+1)</f>
        <v>8</v>
      </c>
      <c r="AN34" s="620"/>
      <c r="AO34" s="621" t="str">
        <f>IF('各会計、関係団体の財政状況及び健全化判断比率'!B34="","",'各会計、関係団体の財政状況及び健全化判断比率'!B34)</f>
        <v>水道事業会計</v>
      </c>
      <c r="AP34" s="621"/>
      <c r="AQ34" s="621"/>
      <c r="AR34" s="621"/>
      <c r="AS34" s="621"/>
      <c r="AT34" s="621"/>
      <c r="AU34" s="621"/>
      <c r="AV34" s="621"/>
      <c r="AW34" s="621"/>
      <c r="AX34" s="621"/>
      <c r="AY34" s="621"/>
      <c r="AZ34" s="621"/>
      <c r="BA34" s="621"/>
      <c r="BB34" s="621"/>
      <c r="BC34" s="621"/>
      <c r="BD34" s="210"/>
      <c r="BE34" s="620" t="str">
        <f>IF(BG34="","",MAX(C34:D43,U34:V43,AM34:AN43)+1)</f>
        <v/>
      </c>
      <c r="BF34" s="620"/>
      <c r="BG34" s="621"/>
      <c r="BH34" s="621"/>
      <c r="BI34" s="621"/>
      <c r="BJ34" s="621"/>
      <c r="BK34" s="621"/>
      <c r="BL34" s="621"/>
      <c r="BM34" s="621"/>
      <c r="BN34" s="621"/>
      <c r="BO34" s="621"/>
      <c r="BP34" s="621"/>
      <c r="BQ34" s="621"/>
      <c r="BR34" s="621"/>
      <c r="BS34" s="621"/>
      <c r="BT34" s="621"/>
      <c r="BU34" s="621"/>
      <c r="BV34" s="210"/>
      <c r="BW34" s="620">
        <f>IF(BY34="","",MAX(C34:D43,U34:V43,AM34:AN43,BE34:BF43)+1)</f>
        <v>11</v>
      </c>
      <c r="BX34" s="620"/>
      <c r="BY34" s="621" t="str">
        <f>IF('各会計、関係団体の財政状況及び健全化判断比率'!B68="","",'各会計、関係団体の財政状況及び健全化判断比率'!B68)</f>
        <v>奈良県葛城地区清掃事務組合</v>
      </c>
      <c r="BZ34" s="621"/>
      <c r="CA34" s="621"/>
      <c r="CB34" s="621"/>
      <c r="CC34" s="621"/>
      <c r="CD34" s="621"/>
      <c r="CE34" s="621"/>
      <c r="CF34" s="621"/>
      <c r="CG34" s="621"/>
      <c r="CH34" s="621"/>
      <c r="CI34" s="621"/>
      <c r="CJ34" s="621"/>
      <c r="CK34" s="621"/>
      <c r="CL34" s="621"/>
      <c r="CM34" s="621"/>
      <c r="CN34" s="210"/>
      <c r="CO34" s="620">
        <f>IF(CQ34="","",MAX(C34:D43,U34:V43,AM34:AN43,BE34:BF43,BW34:BX43)+1)</f>
        <v>17</v>
      </c>
      <c r="CP34" s="620"/>
      <c r="CQ34" s="621" t="str">
        <f>IF('各会計、関係団体の財政状況及び健全化判断比率'!BS7="","",'各会計、関係団体の財政状況及び健全化判断比率'!BS7)</f>
        <v>大和高田市土地開発公社</v>
      </c>
      <c r="CR34" s="621"/>
      <c r="CS34" s="621"/>
      <c r="CT34" s="621"/>
      <c r="CU34" s="621"/>
      <c r="CV34" s="621"/>
      <c r="CW34" s="621"/>
      <c r="CX34" s="621"/>
      <c r="CY34" s="621"/>
      <c r="CZ34" s="621"/>
      <c r="DA34" s="621"/>
      <c r="DB34" s="621"/>
      <c r="DC34" s="621"/>
      <c r="DD34" s="621"/>
      <c r="DE34" s="621"/>
      <c r="DF34" s="207"/>
      <c r="DG34" s="622" t="str">
        <f>IF('各会計、関係団体の財政状況及び健全化判断比率'!BR7="","",'各会計、関係団体の財政状況及び健全化判断比率'!BR7)</f>
        <v/>
      </c>
      <c r="DH34" s="622"/>
      <c r="DI34" s="214"/>
      <c r="DJ34" s="182"/>
      <c r="DK34" s="182"/>
      <c r="DL34" s="182"/>
      <c r="DM34" s="182"/>
      <c r="DN34" s="182"/>
      <c r="DO34" s="182"/>
    </row>
    <row r="35" spans="1:119" ht="32.25" customHeight="1">
      <c r="A35" s="183"/>
      <c r="B35" s="209"/>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0"/>
      <c r="U35" s="620">
        <f>IF(W35="","",U34+1)</f>
        <v>3</v>
      </c>
      <c r="V35" s="620"/>
      <c r="W35" s="621" t="str">
        <f>IF('各会計、関係団体の財政状況及び健全化判断比率'!B29="","",'各会計、関係団体の財政状況及び健全化判断比率'!B29)</f>
        <v>国民健康保険天満診療所特別会計</v>
      </c>
      <c r="X35" s="621"/>
      <c r="Y35" s="621"/>
      <c r="Z35" s="621"/>
      <c r="AA35" s="621"/>
      <c r="AB35" s="621"/>
      <c r="AC35" s="621"/>
      <c r="AD35" s="621"/>
      <c r="AE35" s="621"/>
      <c r="AF35" s="621"/>
      <c r="AG35" s="621"/>
      <c r="AH35" s="621"/>
      <c r="AI35" s="621"/>
      <c r="AJ35" s="621"/>
      <c r="AK35" s="621"/>
      <c r="AL35" s="210"/>
      <c r="AM35" s="620">
        <f t="shared" ref="AM35:AM43" si="0">IF(AO35="","",AM34+1)</f>
        <v>9</v>
      </c>
      <c r="AN35" s="620"/>
      <c r="AO35" s="621" t="str">
        <f>IF('各会計、関係団体の財政状況及び健全化判断比率'!B35="","",'各会計、関係団体の財政状況及び健全化判断比率'!B35)</f>
        <v>病院事業会計</v>
      </c>
      <c r="AP35" s="621"/>
      <c r="AQ35" s="621"/>
      <c r="AR35" s="621"/>
      <c r="AS35" s="621"/>
      <c r="AT35" s="621"/>
      <c r="AU35" s="621"/>
      <c r="AV35" s="621"/>
      <c r="AW35" s="621"/>
      <c r="AX35" s="621"/>
      <c r="AY35" s="621"/>
      <c r="AZ35" s="621"/>
      <c r="BA35" s="621"/>
      <c r="BB35" s="621"/>
      <c r="BC35" s="621"/>
      <c r="BD35" s="210"/>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0"/>
      <c r="BW35" s="620">
        <f t="shared" ref="BW35:BW43" si="2">IF(BY35="","",BW34+1)</f>
        <v>12</v>
      </c>
      <c r="BX35" s="620"/>
      <c r="BY35" s="621" t="str">
        <f>IF('各会計、関係団体の財政状況及び健全化判断比率'!B69="","",'各会計、関係団体の財政状況及び健全化判断比率'!B69)</f>
        <v>葛城広域行政事務組合</v>
      </c>
      <c r="BZ35" s="621"/>
      <c r="CA35" s="621"/>
      <c r="CB35" s="621"/>
      <c r="CC35" s="621"/>
      <c r="CD35" s="621"/>
      <c r="CE35" s="621"/>
      <c r="CF35" s="621"/>
      <c r="CG35" s="621"/>
      <c r="CH35" s="621"/>
      <c r="CI35" s="621"/>
      <c r="CJ35" s="621"/>
      <c r="CK35" s="621"/>
      <c r="CL35" s="621"/>
      <c r="CM35" s="621"/>
      <c r="CN35" s="210"/>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07"/>
      <c r="DG35" s="622" t="str">
        <f>IF('各会計、関係団体の財政状況及び健全化判断比率'!BR8="","",'各会計、関係団体の財政状況及び健全化判断比率'!BR8)</f>
        <v/>
      </c>
      <c r="DH35" s="622"/>
      <c r="DI35" s="214"/>
      <c r="DJ35" s="182"/>
      <c r="DK35" s="182"/>
      <c r="DL35" s="182"/>
      <c r="DM35" s="182"/>
      <c r="DN35" s="182"/>
      <c r="DO35" s="182"/>
    </row>
    <row r="36" spans="1:119" ht="32.25" customHeight="1">
      <c r="A36" s="183"/>
      <c r="B36" s="209"/>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0"/>
      <c r="U36" s="620">
        <f t="shared" ref="U36:U43" si="4">IF(W36="","",U35+1)</f>
        <v>4</v>
      </c>
      <c r="V36" s="620"/>
      <c r="W36" s="621" t="str">
        <f>IF('各会計、関係団体の財政状況及び健全化判断比率'!B30="","",'各会計、関係団体の財政状況及び健全化判断比率'!B30)</f>
        <v>駐車場事業特別会計</v>
      </c>
      <c r="X36" s="621"/>
      <c r="Y36" s="621"/>
      <c r="Z36" s="621"/>
      <c r="AA36" s="621"/>
      <c r="AB36" s="621"/>
      <c r="AC36" s="621"/>
      <c r="AD36" s="621"/>
      <c r="AE36" s="621"/>
      <c r="AF36" s="621"/>
      <c r="AG36" s="621"/>
      <c r="AH36" s="621"/>
      <c r="AI36" s="621"/>
      <c r="AJ36" s="621"/>
      <c r="AK36" s="621"/>
      <c r="AL36" s="210"/>
      <c r="AM36" s="620">
        <f t="shared" si="0"/>
        <v>10</v>
      </c>
      <c r="AN36" s="620"/>
      <c r="AO36" s="621" t="str">
        <f>IF('各会計、関係団体の財政状況及び健全化判断比率'!B36="","",'各会計、関係団体の財政状況及び健全化判断比率'!B36)</f>
        <v>下水道事業会計</v>
      </c>
      <c r="AP36" s="621"/>
      <c r="AQ36" s="621"/>
      <c r="AR36" s="621"/>
      <c r="AS36" s="621"/>
      <c r="AT36" s="621"/>
      <c r="AU36" s="621"/>
      <c r="AV36" s="621"/>
      <c r="AW36" s="621"/>
      <c r="AX36" s="621"/>
      <c r="AY36" s="621"/>
      <c r="AZ36" s="621"/>
      <c r="BA36" s="621"/>
      <c r="BB36" s="621"/>
      <c r="BC36" s="621"/>
      <c r="BD36" s="210"/>
      <c r="BE36" s="620" t="str">
        <f t="shared" si="1"/>
        <v/>
      </c>
      <c r="BF36" s="620"/>
      <c r="BG36" s="621"/>
      <c r="BH36" s="621"/>
      <c r="BI36" s="621"/>
      <c r="BJ36" s="621"/>
      <c r="BK36" s="621"/>
      <c r="BL36" s="621"/>
      <c r="BM36" s="621"/>
      <c r="BN36" s="621"/>
      <c r="BO36" s="621"/>
      <c r="BP36" s="621"/>
      <c r="BQ36" s="621"/>
      <c r="BR36" s="621"/>
      <c r="BS36" s="621"/>
      <c r="BT36" s="621"/>
      <c r="BU36" s="621"/>
      <c r="BV36" s="210"/>
      <c r="BW36" s="620">
        <f t="shared" si="2"/>
        <v>13</v>
      </c>
      <c r="BX36" s="620"/>
      <c r="BY36" s="621" t="str">
        <f>IF('各会計、関係団体の財政状況及び健全化判断比率'!B70="","",'各会計、関係団体の財政状況及び健全化判断比率'!B70)</f>
        <v>奈良県住宅新築資金等貸付金回収管理組合</v>
      </c>
      <c r="BZ36" s="621"/>
      <c r="CA36" s="621"/>
      <c r="CB36" s="621"/>
      <c r="CC36" s="621"/>
      <c r="CD36" s="621"/>
      <c r="CE36" s="621"/>
      <c r="CF36" s="621"/>
      <c r="CG36" s="621"/>
      <c r="CH36" s="621"/>
      <c r="CI36" s="621"/>
      <c r="CJ36" s="621"/>
      <c r="CK36" s="621"/>
      <c r="CL36" s="621"/>
      <c r="CM36" s="621"/>
      <c r="CN36" s="210"/>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07"/>
      <c r="DG36" s="622" t="str">
        <f>IF('各会計、関係団体の財政状況及び健全化判断比率'!BR9="","",'各会計、関係団体の財政状況及び健全化判断比率'!BR9)</f>
        <v/>
      </c>
      <c r="DH36" s="622"/>
      <c r="DI36" s="214"/>
      <c r="DJ36" s="182"/>
      <c r="DK36" s="182"/>
      <c r="DL36" s="182"/>
      <c r="DM36" s="182"/>
      <c r="DN36" s="182"/>
      <c r="DO36" s="182"/>
    </row>
    <row r="37" spans="1:119" ht="32.25" customHeight="1">
      <c r="A37" s="183"/>
      <c r="B37" s="209"/>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0"/>
      <c r="U37" s="620">
        <f t="shared" si="4"/>
        <v>5</v>
      </c>
      <c r="V37" s="620"/>
      <c r="W37" s="621" t="str">
        <f>IF('各会計、関係団体の財政状況及び健全化判断比率'!B31="","",'各会計、関係団体の財政状況及び健全化判断比率'!B31)</f>
        <v>介護保険事業特別会計</v>
      </c>
      <c r="X37" s="621"/>
      <c r="Y37" s="621"/>
      <c r="Z37" s="621"/>
      <c r="AA37" s="621"/>
      <c r="AB37" s="621"/>
      <c r="AC37" s="621"/>
      <c r="AD37" s="621"/>
      <c r="AE37" s="621"/>
      <c r="AF37" s="621"/>
      <c r="AG37" s="621"/>
      <c r="AH37" s="621"/>
      <c r="AI37" s="621"/>
      <c r="AJ37" s="621"/>
      <c r="AK37" s="621"/>
      <c r="AL37" s="210"/>
      <c r="AM37" s="620" t="str">
        <f t="shared" si="0"/>
        <v/>
      </c>
      <c r="AN37" s="620"/>
      <c r="AO37" s="621"/>
      <c r="AP37" s="621"/>
      <c r="AQ37" s="621"/>
      <c r="AR37" s="621"/>
      <c r="AS37" s="621"/>
      <c r="AT37" s="621"/>
      <c r="AU37" s="621"/>
      <c r="AV37" s="621"/>
      <c r="AW37" s="621"/>
      <c r="AX37" s="621"/>
      <c r="AY37" s="621"/>
      <c r="AZ37" s="621"/>
      <c r="BA37" s="621"/>
      <c r="BB37" s="621"/>
      <c r="BC37" s="621"/>
      <c r="BD37" s="210"/>
      <c r="BE37" s="620" t="str">
        <f t="shared" si="1"/>
        <v/>
      </c>
      <c r="BF37" s="620"/>
      <c r="BG37" s="621"/>
      <c r="BH37" s="621"/>
      <c r="BI37" s="621"/>
      <c r="BJ37" s="621"/>
      <c r="BK37" s="621"/>
      <c r="BL37" s="621"/>
      <c r="BM37" s="621"/>
      <c r="BN37" s="621"/>
      <c r="BO37" s="621"/>
      <c r="BP37" s="621"/>
      <c r="BQ37" s="621"/>
      <c r="BR37" s="621"/>
      <c r="BS37" s="621"/>
      <c r="BT37" s="621"/>
      <c r="BU37" s="621"/>
      <c r="BV37" s="210"/>
      <c r="BW37" s="620">
        <f t="shared" si="2"/>
        <v>14</v>
      </c>
      <c r="BX37" s="620"/>
      <c r="BY37" s="621" t="str">
        <f>IF('各会計、関係団体の財政状況及び健全化判断比率'!B71="","",'各会計、関係団体の財政状況及び健全化判断比率'!B71)</f>
        <v>奈良県後期高齢者医療広域連合</v>
      </c>
      <c r="BZ37" s="621"/>
      <c r="CA37" s="621"/>
      <c r="CB37" s="621"/>
      <c r="CC37" s="621"/>
      <c r="CD37" s="621"/>
      <c r="CE37" s="621"/>
      <c r="CF37" s="621"/>
      <c r="CG37" s="621"/>
      <c r="CH37" s="621"/>
      <c r="CI37" s="621"/>
      <c r="CJ37" s="621"/>
      <c r="CK37" s="621"/>
      <c r="CL37" s="621"/>
      <c r="CM37" s="621"/>
      <c r="CN37" s="210"/>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07"/>
      <c r="DG37" s="622" t="str">
        <f>IF('各会計、関係団体の財政状況及び健全化判断比率'!BR10="","",'各会計、関係団体の財政状況及び健全化判断比率'!BR10)</f>
        <v/>
      </c>
      <c r="DH37" s="622"/>
      <c r="DI37" s="214"/>
      <c r="DJ37" s="182"/>
      <c r="DK37" s="182"/>
      <c r="DL37" s="182"/>
      <c r="DM37" s="182"/>
      <c r="DN37" s="182"/>
      <c r="DO37" s="182"/>
    </row>
    <row r="38" spans="1:119" ht="32.25" customHeight="1">
      <c r="A38" s="183"/>
      <c r="B38" s="209"/>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0"/>
      <c r="U38" s="620">
        <f t="shared" si="4"/>
        <v>6</v>
      </c>
      <c r="V38" s="620"/>
      <c r="W38" s="621" t="str">
        <f>IF('各会計、関係団体の財政状況及び健全化判断比率'!B32="","",'各会計、関係団体の財政状況及び健全化判断比率'!B32)</f>
        <v>介護サービス事業特別会計</v>
      </c>
      <c r="X38" s="621"/>
      <c r="Y38" s="621"/>
      <c r="Z38" s="621"/>
      <c r="AA38" s="621"/>
      <c r="AB38" s="621"/>
      <c r="AC38" s="621"/>
      <c r="AD38" s="621"/>
      <c r="AE38" s="621"/>
      <c r="AF38" s="621"/>
      <c r="AG38" s="621"/>
      <c r="AH38" s="621"/>
      <c r="AI38" s="621"/>
      <c r="AJ38" s="621"/>
      <c r="AK38" s="621"/>
      <c r="AL38" s="210"/>
      <c r="AM38" s="620" t="str">
        <f t="shared" si="0"/>
        <v/>
      </c>
      <c r="AN38" s="620"/>
      <c r="AO38" s="621"/>
      <c r="AP38" s="621"/>
      <c r="AQ38" s="621"/>
      <c r="AR38" s="621"/>
      <c r="AS38" s="621"/>
      <c r="AT38" s="621"/>
      <c r="AU38" s="621"/>
      <c r="AV38" s="621"/>
      <c r="AW38" s="621"/>
      <c r="AX38" s="621"/>
      <c r="AY38" s="621"/>
      <c r="AZ38" s="621"/>
      <c r="BA38" s="621"/>
      <c r="BB38" s="621"/>
      <c r="BC38" s="621"/>
      <c r="BD38" s="210"/>
      <c r="BE38" s="620" t="str">
        <f t="shared" si="1"/>
        <v/>
      </c>
      <c r="BF38" s="620"/>
      <c r="BG38" s="621"/>
      <c r="BH38" s="621"/>
      <c r="BI38" s="621"/>
      <c r="BJ38" s="621"/>
      <c r="BK38" s="621"/>
      <c r="BL38" s="621"/>
      <c r="BM38" s="621"/>
      <c r="BN38" s="621"/>
      <c r="BO38" s="621"/>
      <c r="BP38" s="621"/>
      <c r="BQ38" s="621"/>
      <c r="BR38" s="621"/>
      <c r="BS38" s="621"/>
      <c r="BT38" s="621"/>
      <c r="BU38" s="621"/>
      <c r="BV38" s="210"/>
      <c r="BW38" s="620">
        <f t="shared" si="2"/>
        <v>15</v>
      </c>
      <c r="BX38" s="620"/>
      <c r="BY38" s="621" t="str">
        <f>IF('各会計、関係団体の財政状況及び健全化判断比率'!B72="","",'各会計、関係団体の財政状況及び健全化判断比率'!B72)</f>
        <v>奈良県広域消防組合</v>
      </c>
      <c r="BZ38" s="621"/>
      <c r="CA38" s="621"/>
      <c r="CB38" s="621"/>
      <c r="CC38" s="621"/>
      <c r="CD38" s="621"/>
      <c r="CE38" s="621"/>
      <c r="CF38" s="621"/>
      <c r="CG38" s="621"/>
      <c r="CH38" s="621"/>
      <c r="CI38" s="621"/>
      <c r="CJ38" s="621"/>
      <c r="CK38" s="621"/>
      <c r="CL38" s="621"/>
      <c r="CM38" s="621"/>
      <c r="CN38" s="210"/>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07"/>
      <c r="DG38" s="622" t="str">
        <f>IF('各会計、関係団体の財政状況及び健全化判断比率'!BR11="","",'各会計、関係団体の財政状況及び健全化判断比率'!BR11)</f>
        <v/>
      </c>
      <c r="DH38" s="622"/>
      <c r="DI38" s="214"/>
      <c r="DJ38" s="182"/>
      <c r="DK38" s="182"/>
      <c r="DL38" s="182"/>
      <c r="DM38" s="182"/>
      <c r="DN38" s="182"/>
      <c r="DO38" s="182"/>
    </row>
    <row r="39" spans="1:119" ht="32.25" customHeight="1">
      <c r="A39" s="183"/>
      <c r="B39" s="209"/>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0"/>
      <c r="U39" s="620">
        <f t="shared" si="4"/>
        <v>7</v>
      </c>
      <c r="V39" s="620"/>
      <c r="W39" s="621" t="str">
        <f>IF('各会計、関係団体の財政状況及び健全化判断比率'!B33="","",'各会計、関係団体の財政状況及び健全化判断比率'!B33)</f>
        <v>後期高齢者医療保険事業特別会計</v>
      </c>
      <c r="X39" s="621"/>
      <c r="Y39" s="621"/>
      <c r="Z39" s="621"/>
      <c r="AA39" s="621"/>
      <c r="AB39" s="621"/>
      <c r="AC39" s="621"/>
      <c r="AD39" s="621"/>
      <c r="AE39" s="621"/>
      <c r="AF39" s="621"/>
      <c r="AG39" s="621"/>
      <c r="AH39" s="621"/>
      <c r="AI39" s="621"/>
      <c r="AJ39" s="621"/>
      <c r="AK39" s="621"/>
      <c r="AL39" s="210"/>
      <c r="AM39" s="620" t="str">
        <f t="shared" si="0"/>
        <v/>
      </c>
      <c r="AN39" s="620"/>
      <c r="AO39" s="621"/>
      <c r="AP39" s="621"/>
      <c r="AQ39" s="621"/>
      <c r="AR39" s="621"/>
      <c r="AS39" s="621"/>
      <c r="AT39" s="621"/>
      <c r="AU39" s="621"/>
      <c r="AV39" s="621"/>
      <c r="AW39" s="621"/>
      <c r="AX39" s="621"/>
      <c r="AY39" s="621"/>
      <c r="AZ39" s="621"/>
      <c r="BA39" s="621"/>
      <c r="BB39" s="621"/>
      <c r="BC39" s="621"/>
      <c r="BD39" s="210"/>
      <c r="BE39" s="620" t="str">
        <f t="shared" si="1"/>
        <v/>
      </c>
      <c r="BF39" s="620"/>
      <c r="BG39" s="621"/>
      <c r="BH39" s="621"/>
      <c r="BI39" s="621"/>
      <c r="BJ39" s="621"/>
      <c r="BK39" s="621"/>
      <c r="BL39" s="621"/>
      <c r="BM39" s="621"/>
      <c r="BN39" s="621"/>
      <c r="BO39" s="621"/>
      <c r="BP39" s="621"/>
      <c r="BQ39" s="621"/>
      <c r="BR39" s="621"/>
      <c r="BS39" s="621"/>
      <c r="BT39" s="621"/>
      <c r="BU39" s="621"/>
      <c r="BV39" s="210"/>
      <c r="BW39" s="620">
        <f t="shared" si="2"/>
        <v>16</v>
      </c>
      <c r="BX39" s="620"/>
      <c r="BY39" s="621" t="str">
        <f>IF('各会計、関係団体の財政状況及び健全化判断比率'!B73="","",'各会計、関係団体の財政状況及び健全化判断比率'!B73)</f>
        <v>山辺・県北西部広域環境衛生組合</v>
      </c>
      <c r="BZ39" s="621"/>
      <c r="CA39" s="621"/>
      <c r="CB39" s="621"/>
      <c r="CC39" s="621"/>
      <c r="CD39" s="621"/>
      <c r="CE39" s="621"/>
      <c r="CF39" s="621"/>
      <c r="CG39" s="621"/>
      <c r="CH39" s="621"/>
      <c r="CI39" s="621"/>
      <c r="CJ39" s="621"/>
      <c r="CK39" s="621"/>
      <c r="CL39" s="621"/>
      <c r="CM39" s="621"/>
      <c r="CN39" s="210"/>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07"/>
      <c r="DG39" s="622" t="str">
        <f>IF('各会計、関係団体の財政状況及び健全化判断比率'!BR12="","",'各会計、関係団体の財政状況及び健全化判断比率'!BR12)</f>
        <v/>
      </c>
      <c r="DH39" s="622"/>
      <c r="DI39" s="214"/>
      <c r="DJ39" s="182"/>
      <c r="DK39" s="182"/>
      <c r="DL39" s="182"/>
      <c r="DM39" s="182"/>
      <c r="DN39" s="182"/>
      <c r="DO39" s="182"/>
    </row>
    <row r="40" spans="1:119" ht="32.25" customHeight="1">
      <c r="A40" s="183"/>
      <c r="B40" s="209"/>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0"/>
      <c r="U40" s="620" t="str">
        <f t="shared" si="4"/>
        <v/>
      </c>
      <c r="V40" s="620"/>
      <c r="W40" s="621"/>
      <c r="X40" s="621"/>
      <c r="Y40" s="621"/>
      <c r="Z40" s="621"/>
      <c r="AA40" s="621"/>
      <c r="AB40" s="621"/>
      <c r="AC40" s="621"/>
      <c r="AD40" s="621"/>
      <c r="AE40" s="621"/>
      <c r="AF40" s="621"/>
      <c r="AG40" s="621"/>
      <c r="AH40" s="621"/>
      <c r="AI40" s="621"/>
      <c r="AJ40" s="621"/>
      <c r="AK40" s="621"/>
      <c r="AL40" s="210"/>
      <c r="AM40" s="620" t="str">
        <f t="shared" si="0"/>
        <v/>
      </c>
      <c r="AN40" s="620"/>
      <c r="AO40" s="621"/>
      <c r="AP40" s="621"/>
      <c r="AQ40" s="621"/>
      <c r="AR40" s="621"/>
      <c r="AS40" s="621"/>
      <c r="AT40" s="621"/>
      <c r="AU40" s="621"/>
      <c r="AV40" s="621"/>
      <c r="AW40" s="621"/>
      <c r="AX40" s="621"/>
      <c r="AY40" s="621"/>
      <c r="AZ40" s="621"/>
      <c r="BA40" s="621"/>
      <c r="BB40" s="621"/>
      <c r="BC40" s="621"/>
      <c r="BD40" s="210"/>
      <c r="BE40" s="620" t="str">
        <f t="shared" si="1"/>
        <v/>
      </c>
      <c r="BF40" s="620"/>
      <c r="BG40" s="621"/>
      <c r="BH40" s="621"/>
      <c r="BI40" s="621"/>
      <c r="BJ40" s="621"/>
      <c r="BK40" s="621"/>
      <c r="BL40" s="621"/>
      <c r="BM40" s="621"/>
      <c r="BN40" s="621"/>
      <c r="BO40" s="621"/>
      <c r="BP40" s="621"/>
      <c r="BQ40" s="621"/>
      <c r="BR40" s="621"/>
      <c r="BS40" s="621"/>
      <c r="BT40" s="621"/>
      <c r="BU40" s="621"/>
      <c r="BV40" s="210"/>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0"/>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07"/>
      <c r="DG40" s="622" t="str">
        <f>IF('各会計、関係団体の財政状況及び健全化判断比率'!BR13="","",'各会計、関係団体の財政状況及び健全化判断比率'!BR13)</f>
        <v/>
      </c>
      <c r="DH40" s="622"/>
      <c r="DI40" s="214"/>
      <c r="DJ40" s="182"/>
      <c r="DK40" s="182"/>
      <c r="DL40" s="182"/>
      <c r="DM40" s="182"/>
      <c r="DN40" s="182"/>
      <c r="DO40" s="182"/>
    </row>
    <row r="41" spans="1:119" ht="32.25" customHeight="1">
      <c r="A41" s="183"/>
      <c r="B41" s="209"/>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0"/>
      <c r="U41" s="620" t="str">
        <f t="shared" si="4"/>
        <v/>
      </c>
      <c r="V41" s="620"/>
      <c r="W41" s="621"/>
      <c r="X41" s="621"/>
      <c r="Y41" s="621"/>
      <c r="Z41" s="621"/>
      <c r="AA41" s="621"/>
      <c r="AB41" s="621"/>
      <c r="AC41" s="621"/>
      <c r="AD41" s="621"/>
      <c r="AE41" s="621"/>
      <c r="AF41" s="621"/>
      <c r="AG41" s="621"/>
      <c r="AH41" s="621"/>
      <c r="AI41" s="621"/>
      <c r="AJ41" s="621"/>
      <c r="AK41" s="621"/>
      <c r="AL41" s="210"/>
      <c r="AM41" s="620" t="str">
        <f t="shared" si="0"/>
        <v/>
      </c>
      <c r="AN41" s="620"/>
      <c r="AO41" s="621"/>
      <c r="AP41" s="621"/>
      <c r="AQ41" s="621"/>
      <c r="AR41" s="621"/>
      <c r="AS41" s="621"/>
      <c r="AT41" s="621"/>
      <c r="AU41" s="621"/>
      <c r="AV41" s="621"/>
      <c r="AW41" s="621"/>
      <c r="AX41" s="621"/>
      <c r="AY41" s="621"/>
      <c r="AZ41" s="621"/>
      <c r="BA41" s="621"/>
      <c r="BB41" s="621"/>
      <c r="BC41" s="621"/>
      <c r="BD41" s="210"/>
      <c r="BE41" s="620" t="str">
        <f t="shared" si="1"/>
        <v/>
      </c>
      <c r="BF41" s="620"/>
      <c r="BG41" s="621"/>
      <c r="BH41" s="621"/>
      <c r="BI41" s="621"/>
      <c r="BJ41" s="621"/>
      <c r="BK41" s="621"/>
      <c r="BL41" s="621"/>
      <c r="BM41" s="621"/>
      <c r="BN41" s="621"/>
      <c r="BO41" s="621"/>
      <c r="BP41" s="621"/>
      <c r="BQ41" s="621"/>
      <c r="BR41" s="621"/>
      <c r="BS41" s="621"/>
      <c r="BT41" s="621"/>
      <c r="BU41" s="621"/>
      <c r="BV41" s="210"/>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0"/>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07"/>
      <c r="DG41" s="622" t="str">
        <f>IF('各会計、関係団体の財政状況及び健全化判断比率'!BR14="","",'各会計、関係団体の財政状況及び健全化判断比率'!BR14)</f>
        <v/>
      </c>
      <c r="DH41" s="622"/>
      <c r="DI41" s="214"/>
      <c r="DJ41" s="182"/>
      <c r="DK41" s="182"/>
      <c r="DL41" s="182"/>
      <c r="DM41" s="182"/>
      <c r="DN41" s="182"/>
      <c r="DO41" s="182"/>
    </row>
    <row r="42" spans="1:119" ht="32.25" customHeight="1">
      <c r="A42" s="182"/>
      <c r="B42" s="209"/>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0"/>
      <c r="U42" s="620" t="str">
        <f t="shared" si="4"/>
        <v/>
      </c>
      <c r="V42" s="620"/>
      <c r="W42" s="621"/>
      <c r="X42" s="621"/>
      <c r="Y42" s="621"/>
      <c r="Z42" s="621"/>
      <c r="AA42" s="621"/>
      <c r="AB42" s="621"/>
      <c r="AC42" s="621"/>
      <c r="AD42" s="621"/>
      <c r="AE42" s="621"/>
      <c r="AF42" s="621"/>
      <c r="AG42" s="621"/>
      <c r="AH42" s="621"/>
      <c r="AI42" s="621"/>
      <c r="AJ42" s="621"/>
      <c r="AK42" s="621"/>
      <c r="AL42" s="210"/>
      <c r="AM42" s="620" t="str">
        <f t="shared" si="0"/>
        <v/>
      </c>
      <c r="AN42" s="620"/>
      <c r="AO42" s="621"/>
      <c r="AP42" s="621"/>
      <c r="AQ42" s="621"/>
      <c r="AR42" s="621"/>
      <c r="AS42" s="621"/>
      <c r="AT42" s="621"/>
      <c r="AU42" s="621"/>
      <c r="AV42" s="621"/>
      <c r="AW42" s="621"/>
      <c r="AX42" s="621"/>
      <c r="AY42" s="621"/>
      <c r="AZ42" s="621"/>
      <c r="BA42" s="621"/>
      <c r="BB42" s="621"/>
      <c r="BC42" s="621"/>
      <c r="BD42" s="210"/>
      <c r="BE42" s="620" t="str">
        <f t="shared" si="1"/>
        <v/>
      </c>
      <c r="BF42" s="620"/>
      <c r="BG42" s="621"/>
      <c r="BH42" s="621"/>
      <c r="BI42" s="621"/>
      <c r="BJ42" s="621"/>
      <c r="BK42" s="621"/>
      <c r="BL42" s="621"/>
      <c r="BM42" s="621"/>
      <c r="BN42" s="621"/>
      <c r="BO42" s="621"/>
      <c r="BP42" s="621"/>
      <c r="BQ42" s="621"/>
      <c r="BR42" s="621"/>
      <c r="BS42" s="621"/>
      <c r="BT42" s="621"/>
      <c r="BU42" s="621"/>
      <c r="BV42" s="210"/>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0"/>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07"/>
      <c r="DG42" s="622" t="str">
        <f>IF('各会計、関係団体の財政状況及び健全化判断比率'!BR15="","",'各会計、関係団体の財政状況及び健全化判断比率'!BR15)</f>
        <v/>
      </c>
      <c r="DH42" s="622"/>
      <c r="DI42" s="214"/>
      <c r="DJ42" s="182"/>
      <c r="DK42" s="182"/>
      <c r="DL42" s="182"/>
      <c r="DM42" s="182"/>
      <c r="DN42" s="182"/>
      <c r="DO42" s="182"/>
    </row>
    <row r="43" spans="1:119" ht="32.25" customHeight="1">
      <c r="A43" s="182"/>
      <c r="B43" s="209"/>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0"/>
      <c r="U43" s="620" t="str">
        <f t="shared" si="4"/>
        <v/>
      </c>
      <c r="V43" s="620"/>
      <c r="W43" s="621"/>
      <c r="X43" s="621"/>
      <c r="Y43" s="621"/>
      <c r="Z43" s="621"/>
      <c r="AA43" s="621"/>
      <c r="AB43" s="621"/>
      <c r="AC43" s="621"/>
      <c r="AD43" s="621"/>
      <c r="AE43" s="621"/>
      <c r="AF43" s="621"/>
      <c r="AG43" s="621"/>
      <c r="AH43" s="621"/>
      <c r="AI43" s="621"/>
      <c r="AJ43" s="621"/>
      <c r="AK43" s="621"/>
      <c r="AL43" s="210"/>
      <c r="AM43" s="620" t="str">
        <f t="shared" si="0"/>
        <v/>
      </c>
      <c r="AN43" s="620"/>
      <c r="AO43" s="621"/>
      <c r="AP43" s="621"/>
      <c r="AQ43" s="621"/>
      <c r="AR43" s="621"/>
      <c r="AS43" s="621"/>
      <c r="AT43" s="621"/>
      <c r="AU43" s="621"/>
      <c r="AV43" s="621"/>
      <c r="AW43" s="621"/>
      <c r="AX43" s="621"/>
      <c r="AY43" s="621"/>
      <c r="AZ43" s="621"/>
      <c r="BA43" s="621"/>
      <c r="BB43" s="621"/>
      <c r="BC43" s="621"/>
      <c r="BD43" s="210"/>
      <c r="BE43" s="620" t="str">
        <f t="shared" si="1"/>
        <v/>
      </c>
      <c r="BF43" s="620"/>
      <c r="BG43" s="621"/>
      <c r="BH43" s="621"/>
      <c r="BI43" s="621"/>
      <c r="BJ43" s="621"/>
      <c r="BK43" s="621"/>
      <c r="BL43" s="621"/>
      <c r="BM43" s="621"/>
      <c r="BN43" s="621"/>
      <c r="BO43" s="621"/>
      <c r="BP43" s="621"/>
      <c r="BQ43" s="621"/>
      <c r="BR43" s="621"/>
      <c r="BS43" s="621"/>
      <c r="BT43" s="621"/>
      <c r="BU43" s="621"/>
      <c r="BV43" s="210"/>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0"/>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07"/>
      <c r="DG43" s="622" t="str">
        <f>IF('各会計、関係団体の財政状況及び健全化判断比率'!BR16="","",'各会計、関係団体の財政状況及び健全化判断比率'!BR16)</f>
        <v/>
      </c>
      <c r="DH43" s="622"/>
      <c r="DI43" s="214"/>
      <c r="DJ43" s="182"/>
      <c r="DK43" s="182"/>
      <c r="DL43" s="182"/>
      <c r="DM43" s="182"/>
      <c r="DN43" s="182"/>
      <c r="DO43" s="182"/>
    </row>
    <row r="44" spans="1:119" ht="13.5" customHeight="1" thickBot="1">
      <c r="A44" s="182"/>
      <c r="B44" s="215"/>
      <c r="C44" s="216"/>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6"/>
      <c r="AY44" s="216"/>
      <c r="AZ44" s="216"/>
      <c r="BA44" s="216"/>
      <c r="BB44" s="216"/>
      <c r="BC44" s="216"/>
      <c r="BD44" s="216"/>
      <c r="BE44" s="216"/>
      <c r="BF44" s="216"/>
      <c r="BG44" s="216"/>
      <c r="BH44" s="21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c r="CM44" s="216"/>
      <c r="CN44" s="216"/>
      <c r="CO44" s="216"/>
      <c r="CP44" s="216"/>
      <c r="CQ44" s="216"/>
      <c r="CR44" s="216"/>
      <c r="CS44" s="216"/>
      <c r="CT44" s="216"/>
      <c r="CU44" s="216"/>
      <c r="CV44" s="216"/>
      <c r="CW44" s="216"/>
      <c r="CX44" s="216"/>
      <c r="CY44" s="216"/>
      <c r="CZ44" s="216"/>
      <c r="DA44" s="216"/>
      <c r="DB44" s="216"/>
      <c r="DC44" s="216"/>
      <c r="DD44" s="216"/>
      <c r="DE44" s="216"/>
      <c r="DF44" s="216"/>
      <c r="DG44" s="216"/>
      <c r="DH44" s="216"/>
      <c r="DI44" s="217"/>
      <c r="DJ44" s="182"/>
      <c r="DK44" s="182"/>
      <c r="DL44" s="182"/>
      <c r="DM44" s="182"/>
      <c r="DN44" s="182"/>
      <c r="DO44" s="182"/>
    </row>
    <row r="45" spans="1:119">
      <c r="A45" s="182"/>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row>
    <row r="46" spans="1:119">
      <c r="B46" s="182" t="s">
        <v>203</v>
      </c>
      <c r="C46" s="182"/>
      <c r="D46" s="182"/>
      <c r="E46" s="182" t="s">
        <v>204</v>
      </c>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row>
    <row r="47" spans="1:119">
      <c r="B47" s="182"/>
      <c r="C47" s="182"/>
      <c r="D47" s="182"/>
      <c r="E47" s="182" t="s">
        <v>205</v>
      </c>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row>
    <row r="48" spans="1:119">
      <c r="B48" s="182"/>
      <c r="C48" s="182"/>
      <c r="D48" s="182"/>
      <c r="E48" s="182" t="s">
        <v>206</v>
      </c>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2"/>
      <c r="DF48" s="182"/>
      <c r="DG48" s="182"/>
      <c r="DH48" s="182"/>
      <c r="DI48" s="182"/>
    </row>
    <row r="49" spans="5:5">
      <c r="E49" s="218" t="s">
        <v>207</v>
      </c>
    </row>
    <row r="50" spans="5:5">
      <c r="E50" s="184" t="s">
        <v>208</v>
      </c>
    </row>
    <row r="51" spans="5:5">
      <c r="E51" s="184" t="s">
        <v>209</v>
      </c>
    </row>
    <row r="52" spans="5:5">
      <c r="E52" s="184" t="s">
        <v>210</v>
      </c>
    </row>
    <row r="53" spans="5:5"/>
    <row r="54" spans="5:5"/>
    <row r="55" spans="5:5"/>
    <row r="56" spans="5:5"/>
  </sheetData>
  <sheetProtection algorithmName="SHA-512" hashValue="6DhQ280XtQk+IZmHmhKpSx+qpJFIeKYPn950NFfdh9ruOnJf4L+fGR8JQPWR9HVCYW7xaIufW7v1vsRshNw8GQ==" saltValue="m6gFUt2q9ahblsHiztfvn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12" t="s">
        <v>568</v>
      </c>
      <c r="D34" s="1212"/>
      <c r="E34" s="1213"/>
      <c r="F34" s="32" t="s">
        <v>569</v>
      </c>
      <c r="G34" s="33" t="s">
        <v>570</v>
      </c>
      <c r="H34" s="33" t="s">
        <v>570</v>
      </c>
      <c r="I34" s="33" t="s">
        <v>571</v>
      </c>
      <c r="J34" s="34" t="s">
        <v>572</v>
      </c>
      <c r="K34" s="22"/>
      <c r="L34" s="22"/>
      <c r="M34" s="22"/>
      <c r="N34" s="22"/>
      <c r="O34" s="22"/>
      <c r="P34" s="22"/>
    </row>
    <row r="35" spans="1:16" ht="39" customHeight="1">
      <c r="A35" s="22"/>
      <c r="B35" s="35"/>
      <c r="C35" s="1206" t="s">
        <v>573</v>
      </c>
      <c r="D35" s="1207"/>
      <c r="E35" s="1208"/>
      <c r="F35" s="36">
        <v>5.03</v>
      </c>
      <c r="G35" s="37">
        <v>5.07</v>
      </c>
      <c r="H35" s="37">
        <v>6.21</v>
      </c>
      <c r="I35" s="37">
        <v>7.02</v>
      </c>
      <c r="J35" s="38">
        <v>7.87</v>
      </c>
      <c r="K35" s="22"/>
      <c r="L35" s="22"/>
      <c r="M35" s="22"/>
      <c r="N35" s="22"/>
      <c r="O35" s="22"/>
      <c r="P35" s="22"/>
    </row>
    <row r="36" spans="1:16" ht="39" customHeight="1">
      <c r="A36" s="22"/>
      <c r="B36" s="35"/>
      <c r="C36" s="1206" t="s">
        <v>574</v>
      </c>
      <c r="D36" s="1207"/>
      <c r="E36" s="1208"/>
      <c r="F36" s="36">
        <v>11</v>
      </c>
      <c r="G36" s="37">
        <v>8.1</v>
      </c>
      <c r="H36" s="37">
        <v>6.93</v>
      </c>
      <c r="I36" s="37">
        <v>2.4300000000000002</v>
      </c>
      <c r="J36" s="38">
        <v>3.33</v>
      </c>
      <c r="K36" s="22"/>
      <c r="L36" s="22"/>
      <c r="M36" s="22"/>
      <c r="N36" s="22"/>
      <c r="O36" s="22"/>
      <c r="P36" s="22"/>
    </row>
    <row r="37" spans="1:16" ht="39" customHeight="1">
      <c r="A37" s="22"/>
      <c r="B37" s="35"/>
      <c r="C37" s="1206" t="s">
        <v>575</v>
      </c>
      <c r="D37" s="1207"/>
      <c r="E37" s="1208"/>
      <c r="F37" s="36">
        <v>4.01</v>
      </c>
      <c r="G37" s="37">
        <v>5.27</v>
      </c>
      <c r="H37" s="37">
        <v>2.85</v>
      </c>
      <c r="I37" s="37">
        <v>2.5499999999999998</v>
      </c>
      <c r="J37" s="38">
        <v>1.97</v>
      </c>
      <c r="K37" s="22"/>
      <c r="L37" s="22"/>
      <c r="M37" s="22"/>
      <c r="N37" s="22"/>
      <c r="O37" s="22"/>
      <c r="P37" s="22"/>
    </row>
    <row r="38" spans="1:16" ht="39" customHeight="1">
      <c r="A38" s="22"/>
      <c r="B38" s="35"/>
      <c r="C38" s="1206" t="s">
        <v>576</v>
      </c>
      <c r="D38" s="1207"/>
      <c r="E38" s="1208"/>
      <c r="F38" s="36">
        <v>1.19</v>
      </c>
      <c r="G38" s="37">
        <v>1.0900000000000001</v>
      </c>
      <c r="H38" s="37">
        <v>1.0900000000000001</v>
      </c>
      <c r="I38" s="37">
        <v>0.9</v>
      </c>
      <c r="J38" s="38">
        <v>0.31</v>
      </c>
      <c r="K38" s="22"/>
      <c r="L38" s="22"/>
      <c r="M38" s="22"/>
      <c r="N38" s="22"/>
      <c r="O38" s="22"/>
      <c r="P38" s="22"/>
    </row>
    <row r="39" spans="1:16" ht="39" customHeight="1">
      <c r="A39" s="22"/>
      <c r="B39" s="35"/>
      <c r="C39" s="1206" t="s">
        <v>577</v>
      </c>
      <c r="D39" s="1207"/>
      <c r="E39" s="1208"/>
      <c r="F39" s="36">
        <v>8.5</v>
      </c>
      <c r="G39" s="37">
        <v>11.26</v>
      </c>
      <c r="H39" s="37">
        <v>6.04</v>
      </c>
      <c r="I39" s="37">
        <v>3.43</v>
      </c>
      <c r="J39" s="38">
        <v>0.23</v>
      </c>
      <c r="K39" s="22"/>
      <c r="L39" s="22"/>
      <c r="M39" s="22"/>
      <c r="N39" s="22"/>
      <c r="O39" s="22"/>
      <c r="P39" s="22"/>
    </row>
    <row r="40" spans="1:16" ht="39" customHeight="1">
      <c r="A40" s="22"/>
      <c r="B40" s="35"/>
      <c r="C40" s="1206" t="s">
        <v>578</v>
      </c>
      <c r="D40" s="1207"/>
      <c r="E40" s="1208"/>
      <c r="F40" s="36">
        <v>0.08</v>
      </c>
      <c r="G40" s="37">
        <v>0.32</v>
      </c>
      <c r="H40" s="37">
        <v>0.81</v>
      </c>
      <c r="I40" s="37">
        <v>0.68</v>
      </c>
      <c r="J40" s="38">
        <v>0.2</v>
      </c>
      <c r="K40" s="22"/>
      <c r="L40" s="22"/>
      <c r="M40" s="22"/>
      <c r="N40" s="22"/>
      <c r="O40" s="22"/>
      <c r="P40" s="22"/>
    </row>
    <row r="41" spans="1:16" ht="39" customHeight="1">
      <c r="A41" s="22"/>
      <c r="B41" s="35"/>
      <c r="C41" s="1206" t="s">
        <v>579</v>
      </c>
      <c r="D41" s="1207"/>
      <c r="E41" s="1208"/>
      <c r="F41" s="36">
        <v>0</v>
      </c>
      <c r="G41" s="37">
        <v>0.01</v>
      </c>
      <c r="H41" s="37">
        <v>0.01</v>
      </c>
      <c r="I41" s="37">
        <v>0.02</v>
      </c>
      <c r="J41" s="38">
        <v>0.01</v>
      </c>
      <c r="K41" s="22"/>
      <c r="L41" s="22"/>
      <c r="M41" s="22"/>
      <c r="N41" s="22"/>
      <c r="O41" s="22"/>
      <c r="P41" s="22"/>
    </row>
    <row r="42" spans="1:16" ht="39" customHeight="1">
      <c r="A42" s="22"/>
      <c r="B42" s="39"/>
      <c r="C42" s="1206" t="s">
        <v>580</v>
      </c>
      <c r="D42" s="1207"/>
      <c r="E42" s="1208"/>
      <c r="F42" s="36" t="s">
        <v>581</v>
      </c>
      <c r="G42" s="37" t="s">
        <v>582</v>
      </c>
      <c r="H42" s="37" t="s">
        <v>519</v>
      </c>
      <c r="I42" s="37" t="s">
        <v>519</v>
      </c>
      <c r="J42" s="38" t="s">
        <v>519</v>
      </c>
      <c r="K42" s="22"/>
      <c r="L42" s="22"/>
      <c r="M42" s="22"/>
      <c r="N42" s="22"/>
      <c r="O42" s="22"/>
      <c r="P42" s="22"/>
    </row>
    <row r="43" spans="1:16" ht="39" customHeight="1" thickBot="1">
      <c r="A43" s="22"/>
      <c r="B43" s="40"/>
      <c r="C43" s="1209" t="s">
        <v>583</v>
      </c>
      <c r="D43" s="1210"/>
      <c r="E43" s="1211"/>
      <c r="F43" s="41">
        <v>0.14000000000000001</v>
      </c>
      <c r="G43" s="42">
        <v>0.1</v>
      </c>
      <c r="H43" s="42">
        <v>7.0000000000000007E-2</v>
      </c>
      <c r="I43" s="42">
        <v>0.04</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1hzLUaxrdcCHt6HzVCVg5guhJmFh77i4Lg3ji7JCm5WRoJyseOx6q3EOAjb2+T/GQ9dcYENR0s3Fg31rmnGVg==" saltValue="NC6v2h6wvJrBGHzRFAFA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14" t="s">
        <v>11</v>
      </c>
      <c r="C45" s="1215"/>
      <c r="D45" s="58"/>
      <c r="E45" s="1220" t="s">
        <v>12</v>
      </c>
      <c r="F45" s="1220"/>
      <c r="G45" s="1220"/>
      <c r="H45" s="1220"/>
      <c r="I45" s="1220"/>
      <c r="J45" s="1221"/>
      <c r="K45" s="59">
        <v>2408</v>
      </c>
      <c r="L45" s="60">
        <v>2322</v>
      </c>
      <c r="M45" s="60">
        <v>2306</v>
      </c>
      <c r="N45" s="60">
        <v>2285</v>
      </c>
      <c r="O45" s="61">
        <v>2126</v>
      </c>
      <c r="P45" s="48"/>
      <c r="Q45" s="48"/>
      <c r="R45" s="48"/>
      <c r="S45" s="48"/>
      <c r="T45" s="48"/>
      <c r="U45" s="48"/>
    </row>
    <row r="46" spans="1:21" ht="30.75" customHeight="1">
      <c r="A46" s="48"/>
      <c r="B46" s="1216"/>
      <c r="C46" s="1217"/>
      <c r="D46" s="62"/>
      <c r="E46" s="1222" t="s">
        <v>13</v>
      </c>
      <c r="F46" s="1222"/>
      <c r="G46" s="1222"/>
      <c r="H46" s="1222"/>
      <c r="I46" s="1222"/>
      <c r="J46" s="1223"/>
      <c r="K46" s="63" t="s">
        <v>519</v>
      </c>
      <c r="L46" s="64" t="s">
        <v>519</v>
      </c>
      <c r="M46" s="64" t="s">
        <v>519</v>
      </c>
      <c r="N46" s="64" t="s">
        <v>519</v>
      </c>
      <c r="O46" s="65" t="s">
        <v>519</v>
      </c>
      <c r="P46" s="48"/>
      <c r="Q46" s="48"/>
      <c r="R46" s="48"/>
      <c r="S46" s="48"/>
      <c r="T46" s="48"/>
      <c r="U46" s="48"/>
    </row>
    <row r="47" spans="1:21" ht="30.75" customHeight="1">
      <c r="A47" s="48"/>
      <c r="B47" s="1216"/>
      <c r="C47" s="1217"/>
      <c r="D47" s="62"/>
      <c r="E47" s="1222" t="s">
        <v>14</v>
      </c>
      <c r="F47" s="1222"/>
      <c r="G47" s="1222"/>
      <c r="H47" s="1222"/>
      <c r="I47" s="1222"/>
      <c r="J47" s="1223"/>
      <c r="K47" s="63" t="s">
        <v>519</v>
      </c>
      <c r="L47" s="64" t="s">
        <v>519</v>
      </c>
      <c r="M47" s="64" t="s">
        <v>519</v>
      </c>
      <c r="N47" s="64" t="s">
        <v>519</v>
      </c>
      <c r="O47" s="65" t="s">
        <v>519</v>
      </c>
      <c r="P47" s="48"/>
      <c r="Q47" s="48"/>
      <c r="R47" s="48"/>
      <c r="S47" s="48"/>
      <c r="T47" s="48"/>
      <c r="U47" s="48"/>
    </row>
    <row r="48" spans="1:21" ht="30.75" customHeight="1">
      <c r="A48" s="48"/>
      <c r="B48" s="1216"/>
      <c r="C48" s="1217"/>
      <c r="D48" s="62"/>
      <c r="E48" s="1222" t="s">
        <v>15</v>
      </c>
      <c r="F48" s="1222"/>
      <c r="G48" s="1222"/>
      <c r="H48" s="1222"/>
      <c r="I48" s="1222"/>
      <c r="J48" s="1223"/>
      <c r="K48" s="63">
        <v>944</v>
      </c>
      <c r="L48" s="64">
        <v>1054</v>
      </c>
      <c r="M48" s="64">
        <v>1040</v>
      </c>
      <c r="N48" s="64">
        <v>1072</v>
      </c>
      <c r="O48" s="65">
        <v>1033</v>
      </c>
      <c r="P48" s="48"/>
      <c r="Q48" s="48"/>
      <c r="R48" s="48"/>
      <c r="S48" s="48"/>
      <c r="T48" s="48"/>
      <c r="U48" s="48"/>
    </row>
    <row r="49" spans="1:21" ht="30.75" customHeight="1">
      <c r="A49" s="48"/>
      <c r="B49" s="1216"/>
      <c r="C49" s="1217"/>
      <c r="D49" s="62"/>
      <c r="E49" s="1222" t="s">
        <v>16</v>
      </c>
      <c r="F49" s="1222"/>
      <c r="G49" s="1222"/>
      <c r="H49" s="1222"/>
      <c r="I49" s="1222"/>
      <c r="J49" s="1223"/>
      <c r="K49" s="63">
        <v>175</v>
      </c>
      <c r="L49" s="64">
        <v>116</v>
      </c>
      <c r="M49" s="64">
        <v>64</v>
      </c>
      <c r="N49" s="64">
        <v>56</v>
      </c>
      <c r="O49" s="65">
        <v>62</v>
      </c>
      <c r="P49" s="48"/>
      <c r="Q49" s="48"/>
      <c r="R49" s="48"/>
      <c r="S49" s="48"/>
      <c r="T49" s="48"/>
      <c r="U49" s="48"/>
    </row>
    <row r="50" spans="1:21" ht="30.75" customHeight="1">
      <c r="A50" s="48"/>
      <c r="B50" s="1216"/>
      <c r="C50" s="1217"/>
      <c r="D50" s="62"/>
      <c r="E50" s="1222" t="s">
        <v>17</v>
      </c>
      <c r="F50" s="1222"/>
      <c r="G50" s="1222"/>
      <c r="H50" s="1222"/>
      <c r="I50" s="1222"/>
      <c r="J50" s="1223"/>
      <c r="K50" s="63" t="s">
        <v>519</v>
      </c>
      <c r="L50" s="64" t="s">
        <v>519</v>
      </c>
      <c r="M50" s="64" t="s">
        <v>519</v>
      </c>
      <c r="N50" s="64" t="s">
        <v>519</v>
      </c>
      <c r="O50" s="65" t="s">
        <v>519</v>
      </c>
      <c r="P50" s="48"/>
      <c r="Q50" s="48"/>
      <c r="R50" s="48"/>
      <c r="S50" s="48"/>
      <c r="T50" s="48"/>
      <c r="U50" s="48"/>
    </row>
    <row r="51" spans="1:21" ht="30.75" customHeight="1">
      <c r="A51" s="48"/>
      <c r="B51" s="1218"/>
      <c r="C51" s="1219"/>
      <c r="D51" s="66"/>
      <c r="E51" s="1222" t="s">
        <v>18</v>
      </c>
      <c r="F51" s="1222"/>
      <c r="G51" s="1222"/>
      <c r="H51" s="1222"/>
      <c r="I51" s="1222"/>
      <c r="J51" s="1223"/>
      <c r="K51" s="63">
        <v>0</v>
      </c>
      <c r="L51" s="64">
        <v>0</v>
      </c>
      <c r="M51" s="64">
        <v>0</v>
      </c>
      <c r="N51" s="64">
        <v>0</v>
      </c>
      <c r="O51" s="65">
        <v>0</v>
      </c>
      <c r="P51" s="48"/>
      <c r="Q51" s="48"/>
      <c r="R51" s="48"/>
      <c r="S51" s="48"/>
      <c r="T51" s="48"/>
      <c r="U51" s="48"/>
    </row>
    <row r="52" spans="1:21" ht="30.75" customHeight="1">
      <c r="A52" s="48"/>
      <c r="B52" s="1224" t="s">
        <v>19</v>
      </c>
      <c r="C52" s="1225"/>
      <c r="D52" s="66"/>
      <c r="E52" s="1222" t="s">
        <v>20</v>
      </c>
      <c r="F52" s="1222"/>
      <c r="G52" s="1222"/>
      <c r="H52" s="1222"/>
      <c r="I52" s="1222"/>
      <c r="J52" s="1223"/>
      <c r="K52" s="63">
        <v>2298</v>
      </c>
      <c r="L52" s="64">
        <v>2421</v>
      </c>
      <c r="M52" s="64">
        <v>2264</v>
      </c>
      <c r="N52" s="64">
        <v>2276</v>
      </c>
      <c r="O52" s="65">
        <v>2275</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1229</v>
      </c>
      <c r="L53" s="69">
        <v>1071</v>
      </c>
      <c r="M53" s="69">
        <v>1146</v>
      </c>
      <c r="N53" s="69">
        <v>1137</v>
      </c>
      <c r="O53" s="70">
        <v>946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rRbsE1der8FB2YU6sXI4CsAB8XJBNM66VUGbzb/T0wheK6hBRpHp1tQddVOIqTNYkha642R8Bl1nT+Rs/m6sg==" saltValue="jRndxtO5vuMEjISdyxrSD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240" t="s">
        <v>30</v>
      </c>
      <c r="C41" s="1241"/>
      <c r="D41" s="102"/>
      <c r="E41" s="1246" t="s">
        <v>31</v>
      </c>
      <c r="F41" s="1246"/>
      <c r="G41" s="1246"/>
      <c r="H41" s="1247"/>
      <c r="I41" s="103">
        <v>22113</v>
      </c>
      <c r="J41" s="104">
        <v>21410</v>
      </c>
      <c r="K41" s="104">
        <v>20904</v>
      </c>
      <c r="L41" s="104">
        <v>22093</v>
      </c>
      <c r="M41" s="105">
        <v>22128</v>
      </c>
    </row>
    <row r="42" spans="2:13" ht="27.75" customHeight="1">
      <c r="B42" s="1242"/>
      <c r="C42" s="1243"/>
      <c r="D42" s="106"/>
      <c r="E42" s="1248" t="s">
        <v>32</v>
      </c>
      <c r="F42" s="1248"/>
      <c r="G42" s="1248"/>
      <c r="H42" s="1249"/>
      <c r="I42" s="107" t="s">
        <v>519</v>
      </c>
      <c r="J42" s="108" t="s">
        <v>519</v>
      </c>
      <c r="K42" s="108" t="s">
        <v>519</v>
      </c>
      <c r="L42" s="108" t="s">
        <v>519</v>
      </c>
      <c r="M42" s="109" t="s">
        <v>519</v>
      </c>
    </row>
    <row r="43" spans="2:13" ht="27.75" customHeight="1">
      <c r="B43" s="1242"/>
      <c r="C43" s="1243"/>
      <c r="D43" s="106"/>
      <c r="E43" s="1248" t="s">
        <v>33</v>
      </c>
      <c r="F43" s="1248"/>
      <c r="G43" s="1248"/>
      <c r="H43" s="1249"/>
      <c r="I43" s="107">
        <v>13893</v>
      </c>
      <c r="J43" s="108">
        <v>13306</v>
      </c>
      <c r="K43" s="108">
        <v>13266</v>
      </c>
      <c r="L43" s="108">
        <v>13752</v>
      </c>
      <c r="M43" s="109">
        <v>13346</v>
      </c>
    </row>
    <row r="44" spans="2:13" ht="27.75" customHeight="1">
      <c r="B44" s="1242"/>
      <c r="C44" s="1243"/>
      <c r="D44" s="106"/>
      <c r="E44" s="1248" t="s">
        <v>34</v>
      </c>
      <c r="F44" s="1248"/>
      <c r="G44" s="1248"/>
      <c r="H44" s="1249"/>
      <c r="I44" s="107">
        <v>394</v>
      </c>
      <c r="J44" s="108">
        <v>314</v>
      </c>
      <c r="K44" s="108">
        <v>287</v>
      </c>
      <c r="L44" s="108">
        <v>255</v>
      </c>
      <c r="M44" s="109">
        <v>243</v>
      </c>
    </row>
    <row r="45" spans="2:13" ht="27.75" customHeight="1">
      <c r="B45" s="1242"/>
      <c r="C45" s="1243"/>
      <c r="D45" s="106"/>
      <c r="E45" s="1248" t="s">
        <v>35</v>
      </c>
      <c r="F45" s="1248"/>
      <c r="G45" s="1248"/>
      <c r="H45" s="1249"/>
      <c r="I45" s="107">
        <v>3845</v>
      </c>
      <c r="J45" s="108">
        <v>3629</v>
      </c>
      <c r="K45" s="108">
        <v>3467</v>
      </c>
      <c r="L45" s="108">
        <v>3450</v>
      </c>
      <c r="M45" s="109">
        <v>3427</v>
      </c>
    </row>
    <row r="46" spans="2:13" ht="27.75" customHeight="1">
      <c r="B46" s="1242"/>
      <c r="C46" s="1243"/>
      <c r="D46" s="110"/>
      <c r="E46" s="1248" t="s">
        <v>36</v>
      </c>
      <c r="F46" s="1248"/>
      <c r="G46" s="1248"/>
      <c r="H46" s="1249"/>
      <c r="I46" s="107">
        <v>512</v>
      </c>
      <c r="J46" s="108">
        <v>782</v>
      </c>
      <c r="K46" s="108">
        <v>763</v>
      </c>
      <c r="L46" s="108">
        <v>552</v>
      </c>
      <c r="M46" s="109">
        <v>469</v>
      </c>
    </row>
    <row r="47" spans="2:13" ht="27.75" customHeight="1">
      <c r="B47" s="1242"/>
      <c r="C47" s="1243"/>
      <c r="D47" s="111"/>
      <c r="E47" s="1250" t="s">
        <v>37</v>
      </c>
      <c r="F47" s="1251"/>
      <c r="G47" s="1251"/>
      <c r="H47" s="1252"/>
      <c r="I47" s="107" t="s">
        <v>519</v>
      </c>
      <c r="J47" s="108" t="s">
        <v>519</v>
      </c>
      <c r="K47" s="108" t="s">
        <v>519</v>
      </c>
      <c r="L47" s="108" t="s">
        <v>519</v>
      </c>
      <c r="M47" s="109" t="s">
        <v>519</v>
      </c>
    </row>
    <row r="48" spans="2:13" ht="27.75" customHeight="1">
      <c r="B48" s="1242"/>
      <c r="C48" s="1243"/>
      <c r="D48" s="106"/>
      <c r="E48" s="1248" t="s">
        <v>38</v>
      </c>
      <c r="F48" s="1248"/>
      <c r="G48" s="1248"/>
      <c r="H48" s="1249"/>
      <c r="I48" s="107" t="s">
        <v>519</v>
      </c>
      <c r="J48" s="108" t="s">
        <v>519</v>
      </c>
      <c r="K48" s="108" t="s">
        <v>519</v>
      </c>
      <c r="L48" s="108" t="s">
        <v>519</v>
      </c>
      <c r="M48" s="109" t="s">
        <v>519</v>
      </c>
    </row>
    <row r="49" spans="2:13" ht="27.75" customHeight="1">
      <c r="B49" s="1244"/>
      <c r="C49" s="1245"/>
      <c r="D49" s="106"/>
      <c r="E49" s="1248" t="s">
        <v>39</v>
      </c>
      <c r="F49" s="1248"/>
      <c r="G49" s="1248"/>
      <c r="H49" s="1249"/>
      <c r="I49" s="107" t="s">
        <v>519</v>
      </c>
      <c r="J49" s="108" t="s">
        <v>519</v>
      </c>
      <c r="K49" s="108" t="s">
        <v>519</v>
      </c>
      <c r="L49" s="108" t="s">
        <v>519</v>
      </c>
      <c r="M49" s="109" t="s">
        <v>519</v>
      </c>
    </row>
    <row r="50" spans="2:13" ht="27.75" customHeight="1">
      <c r="B50" s="1253" t="s">
        <v>40</v>
      </c>
      <c r="C50" s="1254"/>
      <c r="D50" s="112"/>
      <c r="E50" s="1248" t="s">
        <v>41</v>
      </c>
      <c r="F50" s="1248"/>
      <c r="G50" s="1248"/>
      <c r="H50" s="1249"/>
      <c r="I50" s="107">
        <v>4167</v>
      </c>
      <c r="J50" s="108">
        <v>4361</v>
      </c>
      <c r="K50" s="108">
        <v>4540</v>
      </c>
      <c r="L50" s="108">
        <v>5011</v>
      </c>
      <c r="M50" s="109">
        <v>5317</v>
      </c>
    </row>
    <row r="51" spans="2:13" ht="27.75" customHeight="1">
      <c r="B51" s="1242"/>
      <c r="C51" s="1243"/>
      <c r="D51" s="106"/>
      <c r="E51" s="1248" t="s">
        <v>42</v>
      </c>
      <c r="F51" s="1248"/>
      <c r="G51" s="1248"/>
      <c r="H51" s="1249"/>
      <c r="I51" s="107">
        <v>6093</v>
      </c>
      <c r="J51" s="108">
        <v>4883</v>
      </c>
      <c r="K51" s="108">
        <v>5511</v>
      </c>
      <c r="L51" s="108">
        <v>5891</v>
      </c>
      <c r="M51" s="109">
        <v>5852</v>
      </c>
    </row>
    <row r="52" spans="2:13" ht="27.75" customHeight="1">
      <c r="B52" s="1244"/>
      <c r="C52" s="1245"/>
      <c r="D52" s="106"/>
      <c r="E52" s="1248" t="s">
        <v>43</v>
      </c>
      <c r="F52" s="1248"/>
      <c r="G52" s="1248"/>
      <c r="H52" s="1249"/>
      <c r="I52" s="107">
        <v>23857</v>
      </c>
      <c r="J52" s="108">
        <v>23571</v>
      </c>
      <c r="K52" s="108">
        <v>23576</v>
      </c>
      <c r="L52" s="108">
        <v>23600</v>
      </c>
      <c r="M52" s="109">
        <v>23716</v>
      </c>
    </row>
    <row r="53" spans="2:13" ht="27.75" customHeight="1" thickBot="1">
      <c r="B53" s="1255" t="s">
        <v>44</v>
      </c>
      <c r="C53" s="1256"/>
      <c r="D53" s="113"/>
      <c r="E53" s="1257" t="s">
        <v>45</v>
      </c>
      <c r="F53" s="1257"/>
      <c r="G53" s="1257"/>
      <c r="H53" s="1258"/>
      <c r="I53" s="114">
        <v>6639</v>
      </c>
      <c r="J53" s="115">
        <v>6627</v>
      </c>
      <c r="K53" s="115">
        <v>5060</v>
      </c>
      <c r="L53" s="115">
        <v>5600</v>
      </c>
      <c r="M53" s="116">
        <v>4727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QVjQQuMojHBnIILHlAcQPclV7Qdp9jxOdwTgDES0pWLvJu7+aOKj6xLdD4/SwSrTMzQ0gEKQ9xf2j/+RTOjp7g==" saltValue="sL5p4ndwu8Y/pjMKqHJa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562</v>
      </c>
      <c r="G54" s="125" t="s">
        <v>563</v>
      </c>
      <c r="H54" s="126" t="s">
        <v>564</v>
      </c>
    </row>
    <row r="55" spans="2:8" ht="52.5" customHeight="1">
      <c r="B55" s="127"/>
      <c r="C55" s="1264" t="s">
        <v>48</v>
      </c>
      <c r="D55" s="1264"/>
      <c r="E55" s="1265"/>
      <c r="F55" s="128">
        <v>827</v>
      </c>
      <c r="G55" s="128">
        <v>1277</v>
      </c>
      <c r="H55" s="129">
        <v>1717</v>
      </c>
    </row>
    <row r="56" spans="2:8" ht="52.5" customHeight="1">
      <c r="B56" s="130"/>
      <c r="C56" s="1266" t="s">
        <v>49</v>
      </c>
      <c r="D56" s="1266"/>
      <c r="E56" s="1267"/>
      <c r="F56" s="131">
        <v>8</v>
      </c>
      <c r="G56" s="131">
        <v>16</v>
      </c>
      <c r="H56" s="132">
        <v>31</v>
      </c>
    </row>
    <row r="57" spans="2:8" ht="53.25" customHeight="1">
      <c r="B57" s="130"/>
      <c r="C57" s="1268" t="s">
        <v>50</v>
      </c>
      <c r="D57" s="1268"/>
      <c r="E57" s="1269"/>
      <c r="F57" s="133">
        <v>2542</v>
      </c>
      <c r="G57" s="133">
        <v>2247</v>
      </c>
      <c r="H57" s="134">
        <v>1830</v>
      </c>
    </row>
    <row r="58" spans="2:8" ht="45.75" customHeight="1">
      <c r="B58" s="135"/>
      <c r="C58" s="1259" t="s">
        <v>599</v>
      </c>
      <c r="D58" s="1260"/>
      <c r="E58" s="1261"/>
      <c r="F58" s="384">
        <v>2262</v>
      </c>
      <c r="G58" s="384">
        <v>1952</v>
      </c>
      <c r="H58" s="385">
        <v>1343</v>
      </c>
    </row>
    <row r="59" spans="2:8" ht="45.75" customHeight="1">
      <c r="B59" s="135"/>
      <c r="C59" s="1259" t="s">
        <v>600</v>
      </c>
      <c r="D59" s="1260"/>
      <c r="E59" s="1261"/>
      <c r="F59" s="384">
        <v>41</v>
      </c>
      <c r="G59" s="384">
        <v>55</v>
      </c>
      <c r="H59" s="385">
        <v>242</v>
      </c>
    </row>
    <row r="60" spans="2:8" ht="45.75" customHeight="1">
      <c r="B60" s="135"/>
      <c r="C60" s="1259" t="s">
        <v>601</v>
      </c>
      <c r="D60" s="1260"/>
      <c r="E60" s="1261"/>
      <c r="F60" s="384">
        <v>200</v>
      </c>
      <c r="G60" s="384">
        <v>200</v>
      </c>
      <c r="H60" s="385">
        <v>200</v>
      </c>
    </row>
    <row r="61" spans="2:8" ht="45.75" customHeight="1">
      <c r="B61" s="135"/>
      <c r="C61" s="1259" t="s">
        <v>602</v>
      </c>
      <c r="D61" s="1260"/>
      <c r="E61" s="1261"/>
      <c r="F61" s="384">
        <v>13</v>
      </c>
      <c r="G61" s="384">
        <v>13</v>
      </c>
      <c r="H61" s="385">
        <v>13</v>
      </c>
    </row>
    <row r="62" spans="2:8" ht="45.75" customHeight="1" thickBot="1">
      <c r="B62" s="136"/>
      <c r="C62" s="1270" t="s">
        <v>603</v>
      </c>
      <c r="D62" s="1271"/>
      <c r="E62" s="1272"/>
      <c r="F62" s="386">
        <v>9</v>
      </c>
      <c r="G62" s="386">
        <v>10</v>
      </c>
      <c r="H62" s="387">
        <v>10</v>
      </c>
    </row>
    <row r="63" spans="2:8" ht="52.5" customHeight="1" thickBot="1">
      <c r="B63" s="137"/>
      <c r="C63" s="1262" t="s">
        <v>51</v>
      </c>
      <c r="D63" s="1262"/>
      <c r="E63" s="1263"/>
      <c r="F63" s="138">
        <v>3376</v>
      </c>
      <c r="G63" s="138">
        <v>3540</v>
      </c>
      <c r="H63" s="139">
        <v>3578</v>
      </c>
    </row>
    <row r="64" spans="2:8" ht="15" customHeight="1"/>
  </sheetData>
  <sheetProtection algorithmName="SHA-512" hashValue="IPjNmW8XepSj0nwszxLueQqWt/zlp9ZxMyUMiCFZAIrnirFeNjXapUT1MWsjRRYgPcYPhOPx6I6udbtnxf0zqw==" saltValue="fHa94k17pQzTxTLtxrXpHQ==" spinCount="100000" sheet="1" objects="1" scenarios="1"/>
  <mergeCells count="9">
    <mergeCell ref="C58:E58"/>
    <mergeCell ref="C59:E59"/>
    <mergeCell ref="C60:E60"/>
    <mergeCell ref="C63:E63"/>
    <mergeCell ref="C55:E55"/>
    <mergeCell ref="C56:E56"/>
    <mergeCell ref="C57:E57"/>
    <mergeCell ref="C61:E61"/>
    <mergeCell ref="C62:E62"/>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6" customWidth="1"/>
    <col min="2" max="8" width="13.375" style="146" customWidth="1"/>
    <col min="9" max="16384" width="11.125" style="146"/>
  </cols>
  <sheetData>
    <row r="1" spans="1:8">
      <c r="A1" s="140"/>
      <c r="B1" s="141"/>
      <c r="C1" s="142"/>
      <c r="D1" s="143"/>
      <c r="E1" s="144"/>
      <c r="F1" s="144"/>
      <c r="G1" s="144"/>
      <c r="H1" s="145"/>
    </row>
    <row r="2" spans="1:8">
      <c r="A2" s="147"/>
      <c r="B2" s="148"/>
      <c r="C2" s="149"/>
      <c r="D2" s="150" t="s">
        <v>52</v>
      </c>
      <c r="E2" s="151"/>
      <c r="F2" s="152" t="s">
        <v>557</v>
      </c>
      <c r="G2" s="153"/>
      <c r="H2" s="154"/>
    </row>
    <row r="3" spans="1:8">
      <c r="A3" s="150" t="s">
        <v>550</v>
      </c>
      <c r="B3" s="155"/>
      <c r="C3" s="156"/>
      <c r="D3" s="157">
        <v>25189</v>
      </c>
      <c r="E3" s="158"/>
      <c r="F3" s="159">
        <v>44504</v>
      </c>
      <c r="G3" s="160"/>
      <c r="H3" s="161"/>
    </row>
    <row r="4" spans="1:8">
      <c r="A4" s="162"/>
      <c r="B4" s="163"/>
      <c r="C4" s="164"/>
      <c r="D4" s="165">
        <v>17525</v>
      </c>
      <c r="E4" s="166"/>
      <c r="F4" s="167">
        <v>25876</v>
      </c>
      <c r="G4" s="168"/>
      <c r="H4" s="169"/>
    </row>
    <row r="5" spans="1:8">
      <c r="A5" s="150" t="s">
        <v>552</v>
      </c>
      <c r="B5" s="155"/>
      <c r="C5" s="156"/>
      <c r="D5" s="157">
        <v>21968</v>
      </c>
      <c r="E5" s="158"/>
      <c r="F5" s="159">
        <v>47820</v>
      </c>
      <c r="G5" s="160"/>
      <c r="H5" s="161"/>
    </row>
    <row r="6" spans="1:8">
      <c r="A6" s="162"/>
      <c r="B6" s="163"/>
      <c r="C6" s="164"/>
      <c r="D6" s="165">
        <v>17472</v>
      </c>
      <c r="E6" s="166"/>
      <c r="F6" s="167">
        <v>25855</v>
      </c>
      <c r="G6" s="168"/>
      <c r="H6" s="169"/>
    </row>
    <row r="7" spans="1:8">
      <c r="A7" s="150" t="s">
        <v>553</v>
      </c>
      <c r="B7" s="155"/>
      <c r="C7" s="156"/>
      <c r="D7" s="157">
        <v>26592</v>
      </c>
      <c r="E7" s="158"/>
      <c r="F7" s="159">
        <v>41934</v>
      </c>
      <c r="G7" s="160"/>
      <c r="H7" s="161"/>
    </row>
    <row r="8" spans="1:8">
      <c r="A8" s="162"/>
      <c r="B8" s="163"/>
      <c r="C8" s="164"/>
      <c r="D8" s="165">
        <v>19433</v>
      </c>
      <c r="E8" s="166"/>
      <c r="F8" s="167">
        <v>23352</v>
      </c>
      <c r="G8" s="168"/>
      <c r="H8" s="169"/>
    </row>
    <row r="9" spans="1:8">
      <c r="A9" s="150" t="s">
        <v>554</v>
      </c>
      <c r="B9" s="155"/>
      <c r="C9" s="156"/>
      <c r="D9" s="157">
        <v>72586</v>
      </c>
      <c r="E9" s="158"/>
      <c r="F9" s="159">
        <v>45588</v>
      </c>
      <c r="G9" s="160"/>
      <c r="H9" s="161"/>
    </row>
    <row r="10" spans="1:8">
      <c r="A10" s="162"/>
      <c r="B10" s="163"/>
      <c r="C10" s="164"/>
      <c r="D10" s="165">
        <v>55953</v>
      </c>
      <c r="E10" s="166"/>
      <c r="F10" s="167">
        <v>24150</v>
      </c>
      <c r="G10" s="168"/>
      <c r="H10" s="169"/>
    </row>
    <row r="11" spans="1:8">
      <c r="A11" s="150" t="s">
        <v>555</v>
      </c>
      <c r="B11" s="155"/>
      <c r="C11" s="156"/>
      <c r="D11" s="157">
        <v>44464</v>
      </c>
      <c r="E11" s="158"/>
      <c r="F11" s="159">
        <v>45483</v>
      </c>
      <c r="G11" s="160"/>
      <c r="H11" s="161"/>
    </row>
    <row r="12" spans="1:8">
      <c r="A12" s="162"/>
      <c r="B12" s="163"/>
      <c r="C12" s="170"/>
      <c r="D12" s="165">
        <v>29926</v>
      </c>
      <c r="E12" s="166"/>
      <c r="F12" s="167">
        <v>24241</v>
      </c>
      <c r="G12" s="168"/>
      <c r="H12" s="169"/>
    </row>
    <row r="13" spans="1:8">
      <c r="A13" s="150"/>
      <c r="B13" s="155"/>
      <c r="C13" s="171"/>
      <c r="D13" s="172">
        <v>38160</v>
      </c>
      <c r="E13" s="173"/>
      <c r="F13" s="174">
        <v>45066</v>
      </c>
      <c r="G13" s="175"/>
      <c r="H13" s="161"/>
    </row>
    <row r="14" spans="1:8">
      <c r="A14" s="162"/>
      <c r="B14" s="163"/>
      <c r="C14" s="164"/>
      <c r="D14" s="165">
        <v>28062</v>
      </c>
      <c r="E14" s="166"/>
      <c r="F14" s="167">
        <v>24695</v>
      </c>
      <c r="G14" s="168"/>
      <c r="H14" s="169"/>
    </row>
    <row r="17" spans="1:11">
      <c r="A17" s="146" t="s">
        <v>53</v>
      </c>
    </row>
    <row r="18" spans="1:11">
      <c r="A18" s="176"/>
      <c r="B18" s="176" t="str">
        <f>実質収支比率等に係る経年分析!F$46</f>
        <v>H28</v>
      </c>
      <c r="C18" s="176" t="str">
        <f>実質収支比率等に係る経年分析!G$46</f>
        <v>H29</v>
      </c>
      <c r="D18" s="176" t="str">
        <f>実質収支比率等に係る経年分析!H$46</f>
        <v>H30</v>
      </c>
      <c r="E18" s="176" t="str">
        <f>実質収支比率等に係る経年分析!I$46</f>
        <v>R01</v>
      </c>
      <c r="F18" s="176" t="str">
        <f>実質収支比率等に係る経年分析!J$46</f>
        <v>R02</v>
      </c>
    </row>
    <row r="19" spans="1:11">
      <c r="A19" s="176" t="s">
        <v>54</v>
      </c>
      <c r="B19" s="176">
        <f>ROUND(VALUE(SUBSTITUTE(実質収支比率等に係る経年分析!F$48,"▲","-")),2)</f>
        <v>6.73</v>
      </c>
      <c r="C19" s="176">
        <f>ROUND(VALUE(SUBSTITUTE(実質収支比率等に係る経年分析!G$48,"▲","-")),2)</f>
        <v>9.5399999999999991</v>
      </c>
      <c r="D19" s="176">
        <f>ROUND(VALUE(SUBSTITUTE(実質収支比率等に係る経年分析!H$48,"▲","-")),2)</f>
        <v>6.04</v>
      </c>
      <c r="E19" s="176">
        <f>ROUND(VALUE(SUBSTITUTE(実質収支比率等に係る経年分析!I$48,"▲","-")),2)</f>
        <v>3.43</v>
      </c>
      <c r="F19" s="176">
        <f>ROUND(VALUE(SUBSTITUTE(実質収支比率等に係る経年分析!J$48,"▲","-")),2)</f>
        <v>0.24</v>
      </c>
    </row>
    <row r="20" spans="1:11">
      <c r="A20" s="176" t="s">
        <v>55</v>
      </c>
      <c r="B20" s="176">
        <f>ROUND(VALUE(SUBSTITUTE(実質収支比率等に係る経年分析!F$47,"▲","-")),2)</f>
        <v>7.81</v>
      </c>
      <c r="C20" s="176">
        <f>ROUND(VALUE(SUBSTITUTE(実質収支比率等に係る経年分析!G$47,"▲","-")),2)</f>
        <v>7.63</v>
      </c>
      <c r="D20" s="176">
        <f>ROUND(VALUE(SUBSTITUTE(実質収支比率等に係る経年分析!H$47,"▲","-")),2)</f>
        <v>5.7</v>
      </c>
      <c r="E20" s="176">
        <f>ROUND(VALUE(SUBSTITUTE(実質収支比率等に係る経年分析!I$47,"▲","-")),2)</f>
        <v>8.68</v>
      </c>
      <c r="F20" s="176">
        <f>ROUND(VALUE(SUBSTITUTE(実質収支比率等に係る経年分析!J$47,"▲","-")),2)</f>
        <v>11.31</v>
      </c>
    </row>
    <row r="21" spans="1:11">
      <c r="A21" s="176" t="s">
        <v>56</v>
      </c>
      <c r="B21" s="176">
        <f>IF(ISNUMBER(VALUE(SUBSTITUTE(実質収支比率等に係る経年分析!F$49,"▲","-"))),ROUND(VALUE(SUBSTITUTE(実質収支比率等に係る経年分析!F$49,"▲","-")),2),NA())</f>
        <v>0.14000000000000001</v>
      </c>
      <c r="C21" s="176">
        <f>IF(ISNUMBER(VALUE(SUBSTITUTE(実質収支比率等に係る経年分析!G$49,"▲","-"))),ROUND(VALUE(SUBSTITUTE(実質収支比率等に係る経年分析!G$49,"▲","-")),2),NA())</f>
        <v>2.96</v>
      </c>
      <c r="D21" s="176">
        <f>IF(ISNUMBER(VALUE(SUBSTITUTE(実質収支比率等に係る経年分析!H$49,"▲","-"))),ROUND(VALUE(SUBSTITUTE(実質収支比率等に係る経年分析!H$49,"▲","-")),2),NA())</f>
        <v>-5.65</v>
      </c>
      <c r="E21" s="176">
        <f>IF(ISNUMBER(VALUE(SUBSTITUTE(実質収支比率等に係る経年分析!I$49,"▲","-"))),ROUND(VALUE(SUBSTITUTE(実質収支比率等に係る経年分析!I$49,"▲","-")),2),NA())</f>
        <v>-2.52</v>
      </c>
      <c r="F21" s="176">
        <f>IF(ISNUMBER(VALUE(SUBSTITUTE(実質収支比率等に係る経年分析!J$49,"▲","-"))),ROUND(VALUE(SUBSTITUTE(実質収支比率等に係る経年分析!J$49,"▲","-")),2),NA())</f>
        <v>-1.9</v>
      </c>
    </row>
    <row r="24" spans="1:11">
      <c r="A24" s="146" t="s">
        <v>57</v>
      </c>
    </row>
    <row r="25" spans="1:11">
      <c r="A25" s="177"/>
      <c r="B25" s="177" t="str">
        <f>連結実質赤字比率に係る赤字・黒字の構成分析!F$33</f>
        <v>H28</v>
      </c>
      <c r="C25" s="177"/>
      <c r="D25" s="177" t="str">
        <f>連結実質赤字比率に係る赤字・黒字の構成分析!G$33</f>
        <v>H29</v>
      </c>
      <c r="E25" s="177"/>
      <c r="F25" s="177" t="str">
        <f>連結実質赤字比率に係る赤字・黒字の構成分析!H$33</f>
        <v>H30</v>
      </c>
      <c r="G25" s="177"/>
      <c r="H25" s="177" t="str">
        <f>連結実質赤字比率に係る赤字・黒字の構成分析!I$33</f>
        <v>R01</v>
      </c>
      <c r="I25" s="177"/>
      <c r="J25" s="177" t="str">
        <f>連結実質赤字比率に係る赤字・黒字の構成分析!J$33</f>
        <v>R02</v>
      </c>
      <c r="K25" s="177"/>
    </row>
    <row r="26" spans="1:11">
      <c r="A26" s="177"/>
      <c r="B26" s="177" t="s">
        <v>58</v>
      </c>
      <c r="C26" s="177" t="s">
        <v>59</v>
      </c>
      <c r="D26" s="177" t="s">
        <v>58</v>
      </c>
      <c r="E26" s="177" t="s">
        <v>59</v>
      </c>
      <c r="F26" s="177" t="s">
        <v>58</v>
      </c>
      <c r="G26" s="177" t="s">
        <v>59</v>
      </c>
      <c r="H26" s="177" t="s">
        <v>58</v>
      </c>
      <c r="I26" s="177" t="s">
        <v>59</v>
      </c>
      <c r="J26" s="177" t="s">
        <v>58</v>
      </c>
      <c r="K26" s="177" t="s">
        <v>59</v>
      </c>
    </row>
    <row r="27" spans="1:11">
      <c r="A27" s="177" t="str">
        <f>IF(連結実質赤字比率に係る赤字・黒字の構成分析!C$43="",NA(),連結実質赤字比率に係る赤字・黒字の構成分析!C$43)</f>
        <v>その他会計（黒字）</v>
      </c>
      <c r="B27" s="177" t="e">
        <f>IF(ROUND(VALUE(SUBSTITUTE(連結実質赤字比率に係る赤字・黒字の構成分析!F$43,"▲", "-")), 2) &lt; 0, ABS(ROUND(VALUE(SUBSTITUTE(連結実質赤字比率に係る赤字・黒字の構成分析!F$43,"▲", "-")), 2)), NA())</f>
        <v>#N/A</v>
      </c>
      <c r="C27" s="177">
        <f>IF(ROUND(VALUE(SUBSTITUTE(連結実質赤字比率に係る赤字・黒字の構成分析!F$43,"▲", "-")), 2) &gt;= 0, ABS(ROUND(VALUE(SUBSTITUTE(連結実質赤字比率に係る赤字・黒字の構成分析!F$43,"▲", "-")), 2)), NA())</f>
        <v>0.14000000000000001</v>
      </c>
      <c r="D27" s="177" t="e">
        <f>IF(ROUND(VALUE(SUBSTITUTE(連結実質赤字比率に係る赤字・黒字の構成分析!G$43,"▲", "-")), 2) &lt; 0, ABS(ROUND(VALUE(SUBSTITUTE(連結実質赤字比率に係る赤字・黒字の構成分析!G$43,"▲", "-")), 2)), NA())</f>
        <v>#N/A</v>
      </c>
      <c r="E27" s="177">
        <f>IF(ROUND(VALUE(SUBSTITUTE(連結実質赤字比率に係る赤字・黒字の構成分析!G$43,"▲", "-")), 2) &gt;= 0, ABS(ROUND(VALUE(SUBSTITUTE(連結実質赤字比率に係る赤字・黒字の構成分析!G$43,"▲", "-")), 2)), NA())</f>
        <v>0.1</v>
      </c>
      <c r="F27" s="177" t="e">
        <f>IF(ROUND(VALUE(SUBSTITUTE(連結実質赤字比率に係る赤字・黒字の構成分析!H$43,"▲", "-")), 2) &lt; 0, ABS(ROUND(VALUE(SUBSTITUTE(連結実質赤字比率に係る赤字・黒字の構成分析!H$43,"▲", "-")), 2)), NA())</f>
        <v>#N/A</v>
      </c>
      <c r="G27" s="177">
        <f>IF(ROUND(VALUE(SUBSTITUTE(連結実質赤字比率に係る赤字・黒字の構成分析!H$43,"▲", "-")), 2) &gt;= 0, ABS(ROUND(VALUE(SUBSTITUTE(連結実質赤字比率に係る赤字・黒字の構成分析!H$43,"▲", "-")), 2)), NA())</f>
        <v>7.0000000000000007E-2</v>
      </c>
      <c r="H27" s="177" t="e">
        <f>IF(ROUND(VALUE(SUBSTITUTE(連結実質赤字比率に係る赤字・黒字の構成分析!I$43,"▲", "-")), 2) &lt; 0, ABS(ROUND(VALUE(SUBSTITUTE(連結実質赤字比率に係る赤字・黒字の構成分析!I$43,"▲", "-")), 2)), NA())</f>
        <v>#N/A</v>
      </c>
      <c r="I27" s="177">
        <f>IF(ROUND(VALUE(SUBSTITUTE(連結実質赤字比率に係る赤字・黒字の構成分析!I$43,"▲", "-")), 2) &gt;= 0, ABS(ROUND(VALUE(SUBSTITUTE(連結実質赤字比率に係る赤字・黒字の構成分析!I$43,"▲", "-")), 2)), NA())</f>
        <v>0.04</v>
      </c>
      <c r="J27" s="177" t="e">
        <f>IF(ROUND(VALUE(SUBSTITUTE(連結実質赤字比率に係る赤字・黒字の構成分析!J$43,"▲", "-")), 2) &lt; 0, ABS(ROUND(VALUE(SUBSTITUTE(連結実質赤字比率に係る赤字・黒字の構成分析!J$43,"▲", "-")), 2)), NA())</f>
        <v>#N/A</v>
      </c>
      <c r="K27" s="177">
        <f>IF(ROUND(VALUE(SUBSTITUTE(連結実質赤字比率に係る赤字・黒字の構成分析!J$43,"▲", "-")), 2) &gt;= 0, ABS(ROUND(VALUE(SUBSTITUTE(連結実質赤字比率に係る赤字・黒字の構成分析!J$43,"▲", "-")), 2)), NA())</f>
        <v>0.01</v>
      </c>
    </row>
    <row r="28" spans="1:11">
      <c r="A28" s="177" t="str">
        <f>IF(連結実質赤字比率に係る赤字・黒字の構成分析!C$42="",NA(),連結実質赤字比率に係る赤字・黒字の構成分析!C$42)</f>
        <v>その他会計（赤字）</v>
      </c>
      <c r="B28" s="177">
        <f>IF(ROUND(VALUE(SUBSTITUTE(連結実質赤字比率に係る赤字・黒字の構成分析!F$42,"▲", "-")), 2) &lt; 0, ABS(ROUND(VALUE(SUBSTITUTE(連結実質赤字比率に係る赤字・黒字の構成分析!F$42,"▲", "-")), 2)), NA())</f>
        <v>1.78</v>
      </c>
      <c r="C28" s="177" t="e">
        <f>IF(ROUND(VALUE(SUBSTITUTE(連結実質赤字比率に係る赤字・黒字の構成分析!F$42,"▲", "-")), 2) &gt;= 0, ABS(ROUND(VALUE(SUBSTITUTE(連結実質赤字比率に係る赤字・黒字の構成分析!F$42,"▲", "-")), 2)), NA())</f>
        <v>#N/A</v>
      </c>
      <c r="D28" s="177">
        <f>IF(ROUND(VALUE(SUBSTITUTE(連結実質赤字比率に係る赤字・黒字の構成分析!G$42,"▲", "-")), 2) &lt; 0, ABS(ROUND(VALUE(SUBSTITUTE(連結実質赤字比率に係る赤字・黒字の構成分析!G$42,"▲", "-")), 2)), NA())</f>
        <v>1.72</v>
      </c>
      <c r="E28" s="177" t="e">
        <f>IF(ROUND(VALUE(SUBSTITUTE(連結実質赤字比率に係る赤字・黒字の構成分析!G$42,"▲", "-")), 2) &gt;= 0, ABS(ROUND(VALUE(SUBSTITUTE(連結実質赤字比率に係る赤字・黒字の構成分析!G$42,"▲", "-")), 2)), NA())</f>
        <v>#N/A</v>
      </c>
      <c r="F28" s="177" t="e">
        <f>IF(ROUND(VALUE(SUBSTITUTE(連結実質赤字比率に係る赤字・黒字の構成分析!H$42,"▲", "-")), 2) &lt; 0, ABS(ROUND(VALUE(SUBSTITUTE(連結実質赤字比率に係る赤字・黒字の構成分析!H$42,"▲", "-")), 2)), NA())</f>
        <v>#VALUE!</v>
      </c>
      <c r="G28" s="177" t="e">
        <f>IF(ROUND(VALUE(SUBSTITUTE(連結実質赤字比率に係る赤字・黒字の構成分析!H$42,"▲", "-")), 2) &gt;= 0, ABS(ROUND(VALUE(SUBSTITUTE(連結実質赤字比率に係る赤字・黒字の構成分析!H$42,"▲", "-")), 2)), NA())</f>
        <v>#VALUE!</v>
      </c>
      <c r="H28" s="177" t="e">
        <f>IF(ROUND(VALUE(SUBSTITUTE(連結実質赤字比率に係る赤字・黒字の構成分析!I$42,"▲", "-")), 2) &lt; 0, ABS(ROUND(VALUE(SUBSTITUTE(連結実質赤字比率に係る赤字・黒字の構成分析!I$42,"▲", "-")), 2)), NA())</f>
        <v>#VALUE!</v>
      </c>
      <c r="I28" s="177" t="e">
        <f>IF(ROUND(VALUE(SUBSTITUTE(連結実質赤字比率に係る赤字・黒字の構成分析!I$42,"▲", "-")), 2) &gt;= 0, ABS(ROUND(VALUE(SUBSTITUTE(連結実質赤字比率に係る赤字・黒字の構成分析!I$42,"▲", "-")), 2)), NA())</f>
        <v>#VALUE!</v>
      </c>
      <c r="J28" s="177" t="e">
        <f>IF(ROUND(VALUE(SUBSTITUTE(連結実質赤字比率に係る赤字・黒字の構成分析!J$42,"▲", "-")), 2) &lt; 0, ABS(ROUND(VALUE(SUBSTITUTE(連結実質赤字比率に係る赤字・黒字の構成分析!J$42,"▲", "-")), 2)), NA())</f>
        <v>#VALUE!</v>
      </c>
      <c r="K28" s="177" t="e">
        <f>IF(ROUND(VALUE(SUBSTITUTE(連結実質赤字比率に係る赤字・黒字の構成分析!J$42,"▲", "-")), 2) &gt;= 0, ABS(ROUND(VALUE(SUBSTITUTE(連結実質赤字比率に係る赤字・黒字の構成分析!J$42,"▲", "-")), 2)), NA())</f>
        <v>#VALUE!</v>
      </c>
    </row>
    <row r="29" spans="1:11">
      <c r="A29" s="177" t="str">
        <f>IF(連結実質赤字比率に係る赤字・黒字の構成分析!C$41="",NA(),連結実質赤字比率に係る赤字・黒字の構成分析!C$41)</f>
        <v>後期高齢者医療保険事業特別会計</v>
      </c>
      <c r="B29" s="177" t="e">
        <f>IF(ROUND(VALUE(SUBSTITUTE(連結実質赤字比率に係る赤字・黒字の構成分析!F$41,"▲", "-")), 2) &lt; 0, ABS(ROUND(VALUE(SUBSTITUTE(連結実質赤字比率に係る赤字・黒字の構成分析!F$41,"▲", "-")), 2)), NA())</f>
        <v>#N/A</v>
      </c>
      <c r="C29" s="177">
        <f>IF(ROUND(VALUE(SUBSTITUTE(連結実質赤字比率に係る赤字・黒字の構成分析!F$41,"▲", "-")), 2) &gt;= 0, ABS(ROUND(VALUE(SUBSTITUTE(連結実質赤字比率に係る赤字・黒字の構成分析!F$41,"▲", "-")), 2)), NA())</f>
        <v>0</v>
      </c>
      <c r="D29" s="177" t="e">
        <f>IF(ROUND(VALUE(SUBSTITUTE(連結実質赤字比率に係る赤字・黒字の構成分析!G$41,"▲", "-")), 2) &lt; 0, ABS(ROUND(VALUE(SUBSTITUTE(連結実質赤字比率に係る赤字・黒字の構成分析!G$41,"▲", "-")), 2)), NA())</f>
        <v>#N/A</v>
      </c>
      <c r="E29" s="177">
        <f>IF(ROUND(VALUE(SUBSTITUTE(連結実質赤字比率に係る赤字・黒字の構成分析!G$41,"▲", "-")), 2) &gt;= 0, ABS(ROUND(VALUE(SUBSTITUTE(連結実質赤字比率に係る赤字・黒字の構成分析!G$41,"▲", "-")), 2)), NA())</f>
        <v>0.01</v>
      </c>
      <c r="F29" s="177" t="e">
        <f>IF(ROUND(VALUE(SUBSTITUTE(連結実質赤字比率に係る赤字・黒字の構成分析!H$41,"▲", "-")), 2) &lt; 0, ABS(ROUND(VALUE(SUBSTITUTE(連結実質赤字比率に係る赤字・黒字の構成分析!H$41,"▲", "-")), 2)), NA())</f>
        <v>#N/A</v>
      </c>
      <c r="G29" s="177">
        <f>IF(ROUND(VALUE(SUBSTITUTE(連結実質赤字比率に係る赤字・黒字の構成分析!H$41,"▲", "-")), 2) &gt;= 0, ABS(ROUND(VALUE(SUBSTITUTE(連結実質赤字比率に係る赤字・黒字の構成分析!H$41,"▲", "-")), 2)), NA())</f>
        <v>0.01</v>
      </c>
      <c r="H29" s="177" t="e">
        <f>IF(ROUND(VALUE(SUBSTITUTE(連結実質赤字比率に係る赤字・黒字の構成分析!I$41,"▲", "-")), 2) &lt; 0, ABS(ROUND(VALUE(SUBSTITUTE(連結実質赤字比率に係る赤字・黒字の構成分析!I$41,"▲", "-")), 2)), NA())</f>
        <v>#N/A</v>
      </c>
      <c r="I29" s="177">
        <f>IF(ROUND(VALUE(SUBSTITUTE(連結実質赤字比率に係る赤字・黒字の構成分析!I$41,"▲", "-")), 2) &gt;= 0, ABS(ROUND(VALUE(SUBSTITUTE(連結実質赤字比率に係る赤字・黒字の構成分析!I$41,"▲", "-")), 2)), NA())</f>
        <v>0.02</v>
      </c>
      <c r="J29" s="177" t="e">
        <f>IF(ROUND(VALUE(SUBSTITUTE(連結実質赤字比率に係る赤字・黒字の構成分析!J$41,"▲", "-")), 2) &lt; 0, ABS(ROUND(VALUE(SUBSTITUTE(連結実質赤字比率に係る赤字・黒字の構成分析!J$41,"▲", "-")), 2)), NA())</f>
        <v>#N/A</v>
      </c>
      <c r="K29" s="177">
        <f>IF(ROUND(VALUE(SUBSTITUTE(連結実質赤字比率に係る赤字・黒字の構成分析!J$41,"▲", "-")), 2) &gt;= 0, ABS(ROUND(VALUE(SUBSTITUTE(連結実質赤字比率に係る赤字・黒字の構成分析!J$41,"▲", "-")), 2)), NA())</f>
        <v>0.01</v>
      </c>
    </row>
    <row r="30" spans="1:11">
      <c r="A30" s="177" t="str">
        <f>IF(連結実質赤字比率に係る赤字・黒字の構成分析!C$40="",NA(),連結実質赤字比率に係る赤字・黒字の構成分析!C$40)</f>
        <v>下水道事業会計</v>
      </c>
      <c r="B30" s="177" t="e">
        <f>IF(ROUND(VALUE(SUBSTITUTE(連結実質赤字比率に係る赤字・黒字の構成分析!F$40,"▲", "-")), 2) &lt; 0, ABS(ROUND(VALUE(SUBSTITUTE(連結実質赤字比率に係る赤字・黒字の構成分析!F$40,"▲", "-")), 2)), NA())</f>
        <v>#N/A</v>
      </c>
      <c r="C30" s="177">
        <f>IF(ROUND(VALUE(SUBSTITUTE(連結実質赤字比率に係る赤字・黒字の構成分析!F$40,"▲", "-")), 2) &gt;= 0, ABS(ROUND(VALUE(SUBSTITUTE(連結実質赤字比率に係る赤字・黒字の構成分析!F$40,"▲", "-")), 2)), NA())</f>
        <v>0.08</v>
      </c>
      <c r="D30" s="177" t="e">
        <f>IF(ROUND(VALUE(SUBSTITUTE(連結実質赤字比率に係る赤字・黒字の構成分析!G$40,"▲", "-")), 2) &lt; 0, ABS(ROUND(VALUE(SUBSTITUTE(連結実質赤字比率に係る赤字・黒字の構成分析!G$40,"▲", "-")), 2)), NA())</f>
        <v>#N/A</v>
      </c>
      <c r="E30" s="177">
        <f>IF(ROUND(VALUE(SUBSTITUTE(連結実質赤字比率に係る赤字・黒字の構成分析!G$40,"▲", "-")), 2) &gt;= 0, ABS(ROUND(VALUE(SUBSTITUTE(連結実質赤字比率に係る赤字・黒字の構成分析!G$40,"▲", "-")), 2)), NA())</f>
        <v>0.32</v>
      </c>
      <c r="F30" s="177" t="e">
        <f>IF(ROUND(VALUE(SUBSTITUTE(連結実質赤字比率に係る赤字・黒字の構成分析!H$40,"▲", "-")), 2) &lt; 0, ABS(ROUND(VALUE(SUBSTITUTE(連結実質赤字比率に係る赤字・黒字の構成分析!H$40,"▲", "-")), 2)), NA())</f>
        <v>#N/A</v>
      </c>
      <c r="G30" s="177">
        <f>IF(ROUND(VALUE(SUBSTITUTE(連結実質赤字比率に係る赤字・黒字の構成分析!H$40,"▲", "-")), 2) &gt;= 0, ABS(ROUND(VALUE(SUBSTITUTE(連結実質赤字比率に係る赤字・黒字の構成分析!H$40,"▲", "-")), 2)), NA())</f>
        <v>0.81</v>
      </c>
      <c r="H30" s="177" t="e">
        <f>IF(ROUND(VALUE(SUBSTITUTE(連結実質赤字比率に係る赤字・黒字の構成分析!I$40,"▲", "-")), 2) &lt; 0, ABS(ROUND(VALUE(SUBSTITUTE(連結実質赤字比率に係る赤字・黒字の構成分析!I$40,"▲", "-")), 2)), NA())</f>
        <v>#N/A</v>
      </c>
      <c r="I30" s="177">
        <f>IF(ROUND(VALUE(SUBSTITUTE(連結実質赤字比率に係る赤字・黒字の構成分析!I$40,"▲", "-")), 2) &gt;= 0, ABS(ROUND(VALUE(SUBSTITUTE(連結実質赤字比率に係る赤字・黒字の構成分析!I$40,"▲", "-")), 2)), NA())</f>
        <v>0.68</v>
      </c>
      <c r="J30" s="177" t="e">
        <f>IF(ROUND(VALUE(SUBSTITUTE(連結実質赤字比率に係る赤字・黒字の構成分析!J$40,"▲", "-")), 2) &lt; 0, ABS(ROUND(VALUE(SUBSTITUTE(連結実質赤字比率に係る赤字・黒字の構成分析!J$40,"▲", "-")), 2)), NA())</f>
        <v>#N/A</v>
      </c>
      <c r="K30" s="177">
        <f>IF(ROUND(VALUE(SUBSTITUTE(連結実質赤字比率に係る赤字・黒字の構成分析!J$40,"▲", "-")), 2) &gt;= 0, ABS(ROUND(VALUE(SUBSTITUTE(連結実質赤字比率に係る赤字・黒字の構成分析!J$40,"▲", "-")), 2)), NA())</f>
        <v>0.2</v>
      </c>
    </row>
    <row r="31" spans="1:11">
      <c r="A31" s="177" t="str">
        <f>IF(連結実質赤字比率に係る赤字・黒字の構成分析!C$39="",NA(),連結実質赤字比率に係る赤字・黒字の構成分析!C$39)</f>
        <v>一般会計</v>
      </c>
      <c r="B31" s="177" t="e">
        <f>IF(ROUND(VALUE(SUBSTITUTE(連結実質赤字比率に係る赤字・黒字の構成分析!F$39,"▲", "-")), 2) &lt; 0, ABS(ROUND(VALUE(SUBSTITUTE(連結実質赤字比率に係る赤字・黒字の構成分析!F$39,"▲", "-")), 2)), NA())</f>
        <v>#N/A</v>
      </c>
      <c r="C31" s="177">
        <f>IF(ROUND(VALUE(SUBSTITUTE(連結実質赤字比率に係る赤字・黒字の構成分析!F$39,"▲", "-")), 2) &gt;= 0, ABS(ROUND(VALUE(SUBSTITUTE(連結実質赤字比率に係る赤字・黒字の構成分析!F$39,"▲", "-")), 2)), NA())</f>
        <v>8.5</v>
      </c>
      <c r="D31" s="177" t="e">
        <f>IF(ROUND(VALUE(SUBSTITUTE(連結実質赤字比率に係る赤字・黒字の構成分析!G$39,"▲", "-")), 2) &lt; 0, ABS(ROUND(VALUE(SUBSTITUTE(連結実質赤字比率に係る赤字・黒字の構成分析!G$39,"▲", "-")), 2)), NA())</f>
        <v>#N/A</v>
      </c>
      <c r="E31" s="177">
        <f>IF(ROUND(VALUE(SUBSTITUTE(連結実質赤字比率に係る赤字・黒字の構成分析!G$39,"▲", "-")), 2) &gt;= 0, ABS(ROUND(VALUE(SUBSTITUTE(連結実質赤字比率に係る赤字・黒字の構成分析!G$39,"▲", "-")), 2)), NA())</f>
        <v>11.26</v>
      </c>
      <c r="F31" s="177" t="e">
        <f>IF(ROUND(VALUE(SUBSTITUTE(連結実質赤字比率に係る赤字・黒字の構成分析!H$39,"▲", "-")), 2) &lt; 0, ABS(ROUND(VALUE(SUBSTITUTE(連結実質赤字比率に係る赤字・黒字の構成分析!H$39,"▲", "-")), 2)), NA())</f>
        <v>#N/A</v>
      </c>
      <c r="G31" s="177">
        <f>IF(ROUND(VALUE(SUBSTITUTE(連結実質赤字比率に係る赤字・黒字の構成分析!H$39,"▲", "-")), 2) &gt;= 0, ABS(ROUND(VALUE(SUBSTITUTE(連結実質赤字比率に係る赤字・黒字の構成分析!H$39,"▲", "-")), 2)), NA())</f>
        <v>6.04</v>
      </c>
      <c r="H31" s="177" t="e">
        <f>IF(ROUND(VALUE(SUBSTITUTE(連結実質赤字比率に係る赤字・黒字の構成分析!I$39,"▲", "-")), 2) &lt; 0, ABS(ROUND(VALUE(SUBSTITUTE(連結実質赤字比率に係る赤字・黒字の構成分析!I$39,"▲", "-")), 2)), NA())</f>
        <v>#N/A</v>
      </c>
      <c r="I31" s="177">
        <f>IF(ROUND(VALUE(SUBSTITUTE(連結実質赤字比率に係る赤字・黒字の構成分析!I$39,"▲", "-")), 2) &gt;= 0, ABS(ROUND(VALUE(SUBSTITUTE(連結実質赤字比率に係る赤字・黒字の構成分析!I$39,"▲", "-")), 2)), NA())</f>
        <v>3.43</v>
      </c>
      <c r="J31" s="177" t="e">
        <f>IF(ROUND(VALUE(SUBSTITUTE(連結実質赤字比率に係る赤字・黒字の構成分析!J$39,"▲", "-")), 2) &lt; 0, ABS(ROUND(VALUE(SUBSTITUTE(連結実質赤字比率に係る赤字・黒字の構成分析!J$39,"▲", "-")), 2)), NA())</f>
        <v>#N/A</v>
      </c>
      <c r="K31" s="177">
        <f>IF(ROUND(VALUE(SUBSTITUTE(連結実質赤字比率に係る赤字・黒字の構成分析!J$39,"▲", "-")), 2) &gt;= 0, ABS(ROUND(VALUE(SUBSTITUTE(連結実質赤字比率に係る赤字・黒字の構成分析!J$39,"▲", "-")), 2)), NA())</f>
        <v>0.23</v>
      </c>
    </row>
    <row r="32" spans="1:11">
      <c r="A32" s="177" t="str">
        <f>IF(連結実質赤字比率に係る赤字・黒字の構成分析!C$38="",NA(),連結実質赤字比率に係る赤字・黒字の構成分析!C$38)</f>
        <v>介護保険事業特別会計</v>
      </c>
      <c r="B32" s="177" t="e">
        <f>IF(ROUND(VALUE(SUBSTITUTE(連結実質赤字比率に係る赤字・黒字の構成分析!F$38,"▲", "-")), 2) &lt; 0, ABS(ROUND(VALUE(SUBSTITUTE(連結実質赤字比率に係る赤字・黒字の構成分析!F$38,"▲", "-")), 2)), NA())</f>
        <v>#N/A</v>
      </c>
      <c r="C32" s="177">
        <f>IF(ROUND(VALUE(SUBSTITUTE(連結実質赤字比率に係る赤字・黒字の構成分析!F$38,"▲", "-")), 2) &gt;= 0, ABS(ROUND(VALUE(SUBSTITUTE(連結実質赤字比率に係る赤字・黒字の構成分析!F$38,"▲", "-")), 2)), NA())</f>
        <v>1.19</v>
      </c>
      <c r="D32" s="177" t="e">
        <f>IF(ROUND(VALUE(SUBSTITUTE(連結実質赤字比率に係る赤字・黒字の構成分析!G$38,"▲", "-")), 2) &lt; 0, ABS(ROUND(VALUE(SUBSTITUTE(連結実質赤字比率に係る赤字・黒字の構成分析!G$38,"▲", "-")), 2)), NA())</f>
        <v>#N/A</v>
      </c>
      <c r="E32" s="177">
        <f>IF(ROUND(VALUE(SUBSTITUTE(連結実質赤字比率に係る赤字・黒字の構成分析!G$38,"▲", "-")), 2) &gt;= 0, ABS(ROUND(VALUE(SUBSTITUTE(連結実質赤字比率に係る赤字・黒字の構成分析!G$38,"▲", "-")), 2)), NA())</f>
        <v>1.0900000000000001</v>
      </c>
      <c r="F32" s="177" t="e">
        <f>IF(ROUND(VALUE(SUBSTITUTE(連結実質赤字比率に係る赤字・黒字の構成分析!H$38,"▲", "-")), 2) &lt; 0, ABS(ROUND(VALUE(SUBSTITUTE(連結実質赤字比率に係る赤字・黒字の構成分析!H$38,"▲", "-")), 2)), NA())</f>
        <v>#N/A</v>
      </c>
      <c r="G32" s="177">
        <f>IF(ROUND(VALUE(SUBSTITUTE(連結実質赤字比率に係る赤字・黒字の構成分析!H$38,"▲", "-")), 2) &gt;= 0, ABS(ROUND(VALUE(SUBSTITUTE(連結実質赤字比率に係る赤字・黒字の構成分析!H$38,"▲", "-")), 2)), NA())</f>
        <v>1.0900000000000001</v>
      </c>
      <c r="H32" s="177" t="e">
        <f>IF(ROUND(VALUE(SUBSTITUTE(連結実質赤字比率に係る赤字・黒字の構成分析!I$38,"▲", "-")), 2) &lt; 0, ABS(ROUND(VALUE(SUBSTITUTE(連結実質赤字比率に係る赤字・黒字の構成分析!I$38,"▲", "-")), 2)), NA())</f>
        <v>#N/A</v>
      </c>
      <c r="I32" s="177">
        <f>IF(ROUND(VALUE(SUBSTITUTE(連結実質赤字比率に係る赤字・黒字の構成分析!I$38,"▲", "-")), 2) &gt;= 0, ABS(ROUND(VALUE(SUBSTITUTE(連結実質赤字比率に係る赤字・黒字の構成分析!I$38,"▲", "-")), 2)), NA())</f>
        <v>0.9</v>
      </c>
      <c r="J32" s="177" t="e">
        <f>IF(ROUND(VALUE(SUBSTITUTE(連結実質赤字比率に係る赤字・黒字の構成分析!J$38,"▲", "-")), 2) &lt; 0, ABS(ROUND(VALUE(SUBSTITUTE(連結実質赤字比率に係る赤字・黒字の構成分析!J$38,"▲", "-")), 2)), NA())</f>
        <v>#N/A</v>
      </c>
      <c r="K32" s="177">
        <f>IF(ROUND(VALUE(SUBSTITUTE(連結実質赤字比率に係る赤字・黒字の構成分析!J$38,"▲", "-")), 2) &gt;= 0, ABS(ROUND(VALUE(SUBSTITUTE(連結実質赤字比率に係る赤字・黒字の構成分析!J$38,"▲", "-")), 2)), NA())</f>
        <v>0.31</v>
      </c>
    </row>
    <row r="33" spans="1:16">
      <c r="A33" s="177" t="str">
        <f>IF(連結実質赤字比率に係る赤字・黒字の構成分析!C$37="",NA(),連結実質赤字比率に係る赤字・黒字の構成分析!C$37)</f>
        <v>国民健康保険事業特別会計</v>
      </c>
      <c r="B33" s="177" t="e">
        <f>IF(ROUND(VALUE(SUBSTITUTE(連結実質赤字比率に係る赤字・黒字の構成分析!F$37,"▲", "-")), 2) &lt; 0, ABS(ROUND(VALUE(SUBSTITUTE(連結実質赤字比率に係る赤字・黒字の構成分析!F$37,"▲", "-")), 2)), NA())</f>
        <v>#N/A</v>
      </c>
      <c r="C33" s="177">
        <f>IF(ROUND(VALUE(SUBSTITUTE(連結実質赤字比率に係る赤字・黒字の構成分析!F$37,"▲", "-")), 2) &gt;= 0, ABS(ROUND(VALUE(SUBSTITUTE(連結実質赤字比率に係る赤字・黒字の構成分析!F$37,"▲", "-")), 2)), NA())</f>
        <v>4.01</v>
      </c>
      <c r="D33" s="177" t="e">
        <f>IF(ROUND(VALUE(SUBSTITUTE(連結実質赤字比率に係る赤字・黒字の構成分析!G$37,"▲", "-")), 2) &lt; 0, ABS(ROUND(VALUE(SUBSTITUTE(連結実質赤字比率に係る赤字・黒字の構成分析!G$37,"▲", "-")), 2)), NA())</f>
        <v>#N/A</v>
      </c>
      <c r="E33" s="177">
        <f>IF(ROUND(VALUE(SUBSTITUTE(連結実質赤字比率に係る赤字・黒字の構成分析!G$37,"▲", "-")), 2) &gt;= 0, ABS(ROUND(VALUE(SUBSTITUTE(連結実質赤字比率に係る赤字・黒字の構成分析!G$37,"▲", "-")), 2)), NA())</f>
        <v>5.27</v>
      </c>
      <c r="F33" s="177" t="e">
        <f>IF(ROUND(VALUE(SUBSTITUTE(連結実質赤字比率に係る赤字・黒字の構成分析!H$37,"▲", "-")), 2) &lt; 0, ABS(ROUND(VALUE(SUBSTITUTE(連結実質赤字比率に係る赤字・黒字の構成分析!H$37,"▲", "-")), 2)), NA())</f>
        <v>#N/A</v>
      </c>
      <c r="G33" s="177">
        <f>IF(ROUND(VALUE(SUBSTITUTE(連結実質赤字比率に係る赤字・黒字の構成分析!H$37,"▲", "-")), 2) &gt;= 0, ABS(ROUND(VALUE(SUBSTITUTE(連結実質赤字比率に係る赤字・黒字の構成分析!H$37,"▲", "-")), 2)), NA())</f>
        <v>2.85</v>
      </c>
      <c r="H33" s="177" t="e">
        <f>IF(ROUND(VALUE(SUBSTITUTE(連結実質赤字比率に係る赤字・黒字の構成分析!I$37,"▲", "-")), 2) &lt; 0, ABS(ROUND(VALUE(SUBSTITUTE(連結実質赤字比率に係る赤字・黒字の構成分析!I$37,"▲", "-")), 2)), NA())</f>
        <v>#N/A</v>
      </c>
      <c r="I33" s="177">
        <f>IF(ROUND(VALUE(SUBSTITUTE(連結実質赤字比率に係る赤字・黒字の構成分析!I$37,"▲", "-")), 2) &gt;= 0, ABS(ROUND(VALUE(SUBSTITUTE(連結実質赤字比率に係る赤字・黒字の構成分析!I$37,"▲", "-")), 2)), NA())</f>
        <v>2.5499999999999998</v>
      </c>
      <c r="J33" s="177" t="e">
        <f>IF(ROUND(VALUE(SUBSTITUTE(連結実質赤字比率に係る赤字・黒字の構成分析!J$37,"▲", "-")), 2) &lt; 0, ABS(ROUND(VALUE(SUBSTITUTE(連結実質赤字比率に係る赤字・黒字の構成分析!J$37,"▲", "-")), 2)), NA())</f>
        <v>#N/A</v>
      </c>
      <c r="K33" s="177">
        <f>IF(ROUND(VALUE(SUBSTITUTE(連結実質赤字比率に係る赤字・黒字の構成分析!J$37,"▲", "-")), 2) &gt;= 0, ABS(ROUND(VALUE(SUBSTITUTE(連結実質赤字比率に係る赤字・黒字の構成分析!J$37,"▲", "-")), 2)), NA())</f>
        <v>1.97</v>
      </c>
    </row>
    <row r="34" spans="1:16">
      <c r="A34" s="177" t="str">
        <f>IF(連結実質赤字比率に係る赤字・黒字の構成分析!C$36="",NA(),連結実質赤字比率に係る赤字・黒字の構成分析!C$36)</f>
        <v>病院事業会計</v>
      </c>
      <c r="B34" s="177" t="e">
        <f>IF(ROUND(VALUE(SUBSTITUTE(連結実質赤字比率に係る赤字・黒字の構成分析!F$36,"▲", "-")), 2) &lt; 0, ABS(ROUND(VALUE(SUBSTITUTE(連結実質赤字比率に係る赤字・黒字の構成分析!F$36,"▲", "-")), 2)), NA())</f>
        <v>#N/A</v>
      </c>
      <c r="C34" s="177">
        <f>IF(ROUND(VALUE(SUBSTITUTE(連結実質赤字比率に係る赤字・黒字の構成分析!F$36,"▲", "-")), 2) &gt;= 0, ABS(ROUND(VALUE(SUBSTITUTE(連結実質赤字比率に係る赤字・黒字の構成分析!F$36,"▲", "-")), 2)), NA())</f>
        <v>11</v>
      </c>
      <c r="D34" s="177" t="e">
        <f>IF(ROUND(VALUE(SUBSTITUTE(連結実質赤字比率に係る赤字・黒字の構成分析!G$36,"▲", "-")), 2) &lt; 0, ABS(ROUND(VALUE(SUBSTITUTE(連結実質赤字比率に係る赤字・黒字の構成分析!G$36,"▲", "-")), 2)), NA())</f>
        <v>#N/A</v>
      </c>
      <c r="E34" s="177">
        <f>IF(ROUND(VALUE(SUBSTITUTE(連結実質赤字比率に係る赤字・黒字の構成分析!G$36,"▲", "-")), 2) &gt;= 0, ABS(ROUND(VALUE(SUBSTITUTE(連結実質赤字比率に係る赤字・黒字の構成分析!G$36,"▲", "-")), 2)), NA())</f>
        <v>8.1</v>
      </c>
      <c r="F34" s="177" t="e">
        <f>IF(ROUND(VALUE(SUBSTITUTE(連結実質赤字比率に係る赤字・黒字の構成分析!H$36,"▲", "-")), 2) &lt; 0, ABS(ROUND(VALUE(SUBSTITUTE(連結実質赤字比率に係る赤字・黒字の構成分析!H$36,"▲", "-")), 2)), NA())</f>
        <v>#N/A</v>
      </c>
      <c r="G34" s="177">
        <f>IF(ROUND(VALUE(SUBSTITUTE(連結実質赤字比率に係る赤字・黒字の構成分析!H$36,"▲", "-")), 2) &gt;= 0, ABS(ROUND(VALUE(SUBSTITUTE(連結実質赤字比率に係る赤字・黒字の構成分析!H$36,"▲", "-")), 2)), NA())</f>
        <v>6.93</v>
      </c>
      <c r="H34" s="177" t="e">
        <f>IF(ROUND(VALUE(SUBSTITUTE(連結実質赤字比率に係る赤字・黒字の構成分析!I$36,"▲", "-")), 2) &lt; 0, ABS(ROUND(VALUE(SUBSTITUTE(連結実質赤字比率に係る赤字・黒字の構成分析!I$36,"▲", "-")), 2)), NA())</f>
        <v>#N/A</v>
      </c>
      <c r="I34" s="177">
        <f>IF(ROUND(VALUE(SUBSTITUTE(連結実質赤字比率に係る赤字・黒字の構成分析!I$36,"▲", "-")), 2) &gt;= 0, ABS(ROUND(VALUE(SUBSTITUTE(連結実質赤字比率に係る赤字・黒字の構成分析!I$36,"▲", "-")), 2)), NA())</f>
        <v>2.4300000000000002</v>
      </c>
      <c r="J34" s="177" t="e">
        <f>IF(ROUND(VALUE(SUBSTITUTE(連結実質赤字比率に係る赤字・黒字の構成分析!J$36,"▲", "-")), 2) &lt; 0, ABS(ROUND(VALUE(SUBSTITUTE(連結実質赤字比率に係る赤字・黒字の構成分析!J$36,"▲", "-")), 2)), NA())</f>
        <v>#N/A</v>
      </c>
      <c r="K34" s="177">
        <f>IF(ROUND(VALUE(SUBSTITUTE(連結実質赤字比率に係る赤字・黒字の構成分析!J$36,"▲", "-")), 2) &gt;= 0, ABS(ROUND(VALUE(SUBSTITUTE(連結実質赤字比率に係る赤字・黒字の構成分析!J$36,"▲", "-")), 2)), NA())</f>
        <v>3.33</v>
      </c>
    </row>
    <row r="35" spans="1:16">
      <c r="A35" s="177" t="str">
        <f>IF(連結実質赤字比率に係る赤字・黒字の構成分析!C$35="",NA(),連結実質赤字比率に係る赤字・黒字の構成分析!C$35)</f>
        <v>水道事業会計</v>
      </c>
      <c r="B35" s="177" t="e">
        <f>IF(ROUND(VALUE(SUBSTITUTE(連結実質赤字比率に係る赤字・黒字の構成分析!F$35,"▲", "-")), 2) &lt; 0, ABS(ROUND(VALUE(SUBSTITUTE(連結実質赤字比率に係る赤字・黒字の構成分析!F$35,"▲", "-")), 2)), NA())</f>
        <v>#N/A</v>
      </c>
      <c r="C35" s="177">
        <f>IF(ROUND(VALUE(SUBSTITUTE(連結実質赤字比率に係る赤字・黒字の構成分析!F$35,"▲", "-")), 2) &gt;= 0, ABS(ROUND(VALUE(SUBSTITUTE(連結実質赤字比率に係る赤字・黒字の構成分析!F$35,"▲", "-")), 2)), NA())</f>
        <v>5.03</v>
      </c>
      <c r="D35" s="177" t="e">
        <f>IF(ROUND(VALUE(SUBSTITUTE(連結実質赤字比率に係る赤字・黒字の構成分析!G$35,"▲", "-")), 2) &lt; 0, ABS(ROUND(VALUE(SUBSTITUTE(連結実質赤字比率に係る赤字・黒字の構成分析!G$35,"▲", "-")), 2)), NA())</f>
        <v>#N/A</v>
      </c>
      <c r="E35" s="177">
        <f>IF(ROUND(VALUE(SUBSTITUTE(連結実質赤字比率に係る赤字・黒字の構成分析!G$35,"▲", "-")), 2) &gt;= 0, ABS(ROUND(VALUE(SUBSTITUTE(連結実質赤字比率に係る赤字・黒字の構成分析!G$35,"▲", "-")), 2)), NA())</f>
        <v>5.07</v>
      </c>
      <c r="F35" s="177" t="e">
        <f>IF(ROUND(VALUE(SUBSTITUTE(連結実質赤字比率に係る赤字・黒字の構成分析!H$35,"▲", "-")), 2) &lt; 0, ABS(ROUND(VALUE(SUBSTITUTE(連結実質赤字比率に係る赤字・黒字の構成分析!H$35,"▲", "-")), 2)), NA())</f>
        <v>#N/A</v>
      </c>
      <c r="G35" s="177">
        <f>IF(ROUND(VALUE(SUBSTITUTE(連結実質赤字比率に係る赤字・黒字の構成分析!H$35,"▲", "-")), 2) &gt;= 0, ABS(ROUND(VALUE(SUBSTITUTE(連結実質赤字比率に係る赤字・黒字の構成分析!H$35,"▲", "-")), 2)), NA())</f>
        <v>6.21</v>
      </c>
      <c r="H35" s="177" t="e">
        <f>IF(ROUND(VALUE(SUBSTITUTE(連結実質赤字比率に係る赤字・黒字の構成分析!I$35,"▲", "-")), 2) &lt; 0, ABS(ROUND(VALUE(SUBSTITUTE(連結実質赤字比率に係る赤字・黒字の構成分析!I$35,"▲", "-")), 2)), NA())</f>
        <v>#N/A</v>
      </c>
      <c r="I35" s="177">
        <f>IF(ROUND(VALUE(SUBSTITUTE(連結実質赤字比率に係る赤字・黒字の構成分析!I$35,"▲", "-")), 2) &gt;= 0, ABS(ROUND(VALUE(SUBSTITUTE(連結実質赤字比率に係る赤字・黒字の構成分析!I$35,"▲", "-")), 2)), NA())</f>
        <v>7.02</v>
      </c>
      <c r="J35" s="177" t="e">
        <f>IF(ROUND(VALUE(SUBSTITUTE(連結実質赤字比率に係る赤字・黒字の構成分析!J$35,"▲", "-")), 2) &lt; 0, ABS(ROUND(VALUE(SUBSTITUTE(連結実質赤字比率に係る赤字・黒字の構成分析!J$35,"▲", "-")), 2)), NA())</f>
        <v>#N/A</v>
      </c>
      <c r="K35" s="177">
        <f>IF(ROUND(VALUE(SUBSTITUTE(連結実質赤字比率に係る赤字・黒字の構成分析!J$35,"▲", "-")), 2) &gt;= 0, ABS(ROUND(VALUE(SUBSTITUTE(連結実質赤字比率に係る赤字・黒字の構成分析!J$35,"▲", "-")), 2)), NA())</f>
        <v>7.87</v>
      </c>
    </row>
    <row r="36" spans="1:16">
      <c r="A36" s="177" t="str">
        <f>IF(連結実質赤字比率に係る赤字・黒字の構成分析!C$34="",NA(),連結実質赤字比率に係る赤字・黒字の構成分析!C$34)</f>
        <v>駐車場事業特別会計</v>
      </c>
      <c r="B36" s="177">
        <f>IF(ROUND(VALUE(SUBSTITUTE(連結実質赤字比率に係る赤字・黒字の構成分析!F$34,"▲", "-")), 2) &lt; 0, ABS(ROUND(VALUE(SUBSTITUTE(連結実質赤字比率に係る赤字・黒字の構成分析!F$34,"▲", "-")), 2)), NA())</f>
        <v>2.4</v>
      </c>
      <c r="C36" s="177" t="e">
        <f>IF(ROUND(VALUE(SUBSTITUTE(連結実質赤字比率に係る赤字・黒字の構成分析!F$34,"▲", "-")), 2) &gt;= 0, ABS(ROUND(VALUE(SUBSTITUTE(連結実質赤字比率に係る赤字・黒字の構成分析!F$34,"▲", "-")), 2)), NA())</f>
        <v>#N/A</v>
      </c>
      <c r="D36" s="177">
        <f>IF(ROUND(VALUE(SUBSTITUTE(連結実質赤字比率に係る赤字・黒字の構成分析!G$34,"▲", "-")), 2) &lt; 0, ABS(ROUND(VALUE(SUBSTITUTE(連結実質赤字比率に係る赤字・黒字の構成分析!G$34,"▲", "-")), 2)), NA())</f>
        <v>2.33</v>
      </c>
      <c r="E36" s="177" t="e">
        <f>IF(ROUND(VALUE(SUBSTITUTE(連結実質赤字比率に係る赤字・黒字の構成分析!G$34,"▲", "-")), 2) &gt;= 0, ABS(ROUND(VALUE(SUBSTITUTE(連結実質赤字比率に係る赤字・黒字の構成分析!G$34,"▲", "-")), 2)), NA())</f>
        <v>#N/A</v>
      </c>
      <c r="F36" s="177">
        <f>IF(ROUND(VALUE(SUBSTITUTE(連結実質赤字比率に係る赤字・黒字の構成分析!H$34,"▲", "-")), 2) &lt; 0, ABS(ROUND(VALUE(SUBSTITUTE(連結実質赤字比率に係る赤字・黒字の構成分析!H$34,"▲", "-")), 2)), NA())</f>
        <v>2.33</v>
      </c>
      <c r="G36" s="177" t="e">
        <f>IF(ROUND(VALUE(SUBSTITUTE(連結実質赤字比率に係る赤字・黒字の構成分析!H$34,"▲", "-")), 2) &gt;= 0, ABS(ROUND(VALUE(SUBSTITUTE(連結実質赤字比率に係る赤字・黒字の構成分析!H$34,"▲", "-")), 2)), NA())</f>
        <v>#N/A</v>
      </c>
      <c r="H36" s="177">
        <f>IF(ROUND(VALUE(SUBSTITUTE(連結実質赤字比率に係る赤字・黒字の構成分析!I$34,"▲", "-")), 2) &lt; 0, ABS(ROUND(VALUE(SUBSTITUTE(連結実質赤字比率に係る赤字・黒字の構成分析!I$34,"▲", "-")), 2)), NA())</f>
        <v>2.2799999999999998</v>
      </c>
      <c r="I36" s="177" t="e">
        <f>IF(ROUND(VALUE(SUBSTITUTE(連結実質赤字比率に係る赤字・黒字の構成分析!I$34,"▲", "-")), 2) &gt;= 0, ABS(ROUND(VALUE(SUBSTITUTE(連結実質赤字比率に係る赤字・黒字の構成分析!I$34,"▲", "-")), 2)), NA())</f>
        <v>#N/A</v>
      </c>
      <c r="J36" s="177">
        <f>IF(ROUND(VALUE(SUBSTITUTE(連結実質赤字比率に係る赤字・黒字の構成分析!J$34,"▲", "-")), 2) &lt; 0, ABS(ROUND(VALUE(SUBSTITUTE(連結実質赤字比率に係る赤字・黒字の構成分析!J$34,"▲", "-")), 2)), NA())</f>
        <v>2.2400000000000002</v>
      </c>
      <c r="K36" s="177" t="e">
        <f>IF(ROUND(VALUE(SUBSTITUTE(連結実質赤字比率に係る赤字・黒字の構成分析!J$34,"▲", "-")), 2) &gt;= 0, ABS(ROUND(VALUE(SUBSTITUTE(連結実質赤字比率に係る赤字・黒字の構成分析!J$34,"▲", "-")), 2)), NA())</f>
        <v>#N/A</v>
      </c>
    </row>
    <row r="39" spans="1:16">
      <c r="A39" s="146" t="s">
        <v>60</v>
      </c>
    </row>
    <row r="40" spans="1:16">
      <c r="A40" s="178"/>
      <c r="B40" s="178" t="str">
        <f>'実質公債費比率（分子）の構造'!K$44</f>
        <v>H28</v>
      </c>
      <c r="C40" s="178"/>
      <c r="D40" s="178"/>
      <c r="E40" s="178" t="str">
        <f>'実質公債費比率（分子）の構造'!L$44</f>
        <v>H29</v>
      </c>
      <c r="F40" s="178"/>
      <c r="G40" s="178"/>
      <c r="H40" s="178" t="str">
        <f>'実質公債費比率（分子）の構造'!M$44</f>
        <v>H30</v>
      </c>
      <c r="I40" s="178"/>
      <c r="J40" s="178"/>
      <c r="K40" s="178" t="str">
        <f>'実質公債費比率（分子）の構造'!N$44</f>
        <v>R01</v>
      </c>
      <c r="L40" s="178"/>
      <c r="M40" s="178"/>
      <c r="N40" s="178" t="str">
        <f>'実質公債費比率（分子）の構造'!O$44</f>
        <v>R02</v>
      </c>
      <c r="O40" s="178"/>
      <c r="P40" s="178"/>
    </row>
    <row r="41" spans="1:16">
      <c r="A41" s="178"/>
      <c r="B41" s="178" t="s">
        <v>61</v>
      </c>
      <c r="C41" s="178"/>
      <c r="D41" s="178" t="s">
        <v>62</v>
      </c>
      <c r="E41" s="178" t="s">
        <v>61</v>
      </c>
      <c r="F41" s="178"/>
      <c r="G41" s="178" t="s">
        <v>62</v>
      </c>
      <c r="H41" s="178" t="s">
        <v>61</v>
      </c>
      <c r="I41" s="178"/>
      <c r="J41" s="178" t="s">
        <v>62</v>
      </c>
      <c r="K41" s="178" t="s">
        <v>61</v>
      </c>
      <c r="L41" s="178"/>
      <c r="M41" s="178" t="s">
        <v>62</v>
      </c>
      <c r="N41" s="178" t="s">
        <v>61</v>
      </c>
      <c r="O41" s="178"/>
      <c r="P41" s="178" t="s">
        <v>62</v>
      </c>
    </row>
    <row r="42" spans="1:16">
      <c r="A42" s="178" t="s">
        <v>63</v>
      </c>
      <c r="B42" s="178"/>
      <c r="C42" s="178"/>
      <c r="D42" s="178">
        <f>'実質公債費比率（分子）の構造'!K$52</f>
        <v>2298</v>
      </c>
      <c r="E42" s="178"/>
      <c r="F42" s="178"/>
      <c r="G42" s="178">
        <f>'実質公債費比率（分子）の構造'!L$52</f>
        <v>2421</v>
      </c>
      <c r="H42" s="178"/>
      <c r="I42" s="178"/>
      <c r="J42" s="178">
        <f>'実質公債費比率（分子）の構造'!M$52</f>
        <v>2264</v>
      </c>
      <c r="K42" s="178"/>
      <c r="L42" s="178"/>
      <c r="M42" s="178">
        <f>'実質公債費比率（分子）の構造'!N$52</f>
        <v>2276</v>
      </c>
      <c r="N42" s="178"/>
      <c r="O42" s="178"/>
      <c r="P42" s="178">
        <f>'実質公債費比率（分子）の構造'!O$52</f>
        <v>2275</v>
      </c>
    </row>
    <row r="43" spans="1:16">
      <c r="A43" s="178" t="s">
        <v>64</v>
      </c>
      <c r="B43" s="178">
        <f>'実質公債費比率（分子）の構造'!K$51</f>
        <v>0</v>
      </c>
      <c r="C43" s="178"/>
      <c r="D43" s="178"/>
      <c r="E43" s="178">
        <f>'実質公債費比率（分子）の構造'!L$51</f>
        <v>0</v>
      </c>
      <c r="F43" s="178"/>
      <c r="G43" s="178"/>
      <c r="H43" s="178">
        <f>'実質公債費比率（分子）の構造'!M$51</f>
        <v>0</v>
      </c>
      <c r="I43" s="178"/>
      <c r="J43" s="178"/>
      <c r="K43" s="178">
        <f>'実質公債費比率（分子）の構造'!N$51</f>
        <v>0</v>
      </c>
      <c r="L43" s="178"/>
      <c r="M43" s="178"/>
      <c r="N43" s="178">
        <f>'実質公債費比率（分子）の構造'!O$51</f>
        <v>0</v>
      </c>
      <c r="O43" s="178"/>
      <c r="P43" s="178"/>
    </row>
    <row r="44" spans="1:16">
      <c r="A44" s="178" t="s">
        <v>65</v>
      </c>
      <c r="B44" s="178" t="str">
        <f>'実質公債費比率（分子）の構造'!K$50</f>
        <v>-</v>
      </c>
      <c r="C44" s="178"/>
      <c r="D44" s="178"/>
      <c r="E44" s="178" t="str">
        <f>'実質公債費比率（分子）の構造'!L$50</f>
        <v>-</v>
      </c>
      <c r="F44" s="178"/>
      <c r="G44" s="178"/>
      <c r="H44" s="178" t="str">
        <f>'実質公債費比率（分子）の構造'!M$50</f>
        <v>-</v>
      </c>
      <c r="I44" s="178"/>
      <c r="J44" s="178"/>
      <c r="K44" s="178" t="str">
        <f>'実質公債費比率（分子）の構造'!N$50</f>
        <v>-</v>
      </c>
      <c r="L44" s="178"/>
      <c r="M44" s="178"/>
      <c r="N44" s="178" t="str">
        <f>'実質公債費比率（分子）の構造'!O$50</f>
        <v>-</v>
      </c>
      <c r="O44" s="178"/>
      <c r="P44" s="178"/>
    </row>
    <row r="45" spans="1:16">
      <c r="A45" s="178" t="s">
        <v>66</v>
      </c>
      <c r="B45" s="178">
        <f>'実質公債費比率（分子）の構造'!K$49</f>
        <v>175</v>
      </c>
      <c r="C45" s="178"/>
      <c r="D45" s="178"/>
      <c r="E45" s="178">
        <f>'実質公債費比率（分子）の構造'!L$49</f>
        <v>116</v>
      </c>
      <c r="F45" s="178"/>
      <c r="G45" s="178"/>
      <c r="H45" s="178">
        <f>'実質公債費比率（分子）の構造'!M$49</f>
        <v>64</v>
      </c>
      <c r="I45" s="178"/>
      <c r="J45" s="178"/>
      <c r="K45" s="178">
        <f>'実質公債費比率（分子）の構造'!N$49</f>
        <v>56</v>
      </c>
      <c r="L45" s="178"/>
      <c r="M45" s="178"/>
      <c r="N45" s="178">
        <f>'実質公債費比率（分子）の構造'!O$49</f>
        <v>62</v>
      </c>
      <c r="O45" s="178"/>
      <c r="P45" s="178"/>
    </row>
    <row r="46" spans="1:16">
      <c r="A46" s="178" t="s">
        <v>67</v>
      </c>
      <c r="B46" s="178">
        <f>'実質公債費比率（分子）の構造'!K$48</f>
        <v>944</v>
      </c>
      <c r="C46" s="178"/>
      <c r="D46" s="178"/>
      <c r="E46" s="178">
        <f>'実質公債費比率（分子）の構造'!L$48</f>
        <v>1054</v>
      </c>
      <c r="F46" s="178"/>
      <c r="G46" s="178"/>
      <c r="H46" s="178">
        <f>'実質公債費比率（分子）の構造'!M$48</f>
        <v>1040</v>
      </c>
      <c r="I46" s="178"/>
      <c r="J46" s="178"/>
      <c r="K46" s="178">
        <f>'実質公債費比率（分子）の構造'!N$48</f>
        <v>1072</v>
      </c>
      <c r="L46" s="178"/>
      <c r="M46" s="178"/>
      <c r="N46" s="178">
        <f>'実質公債費比率（分子）の構造'!O$48</f>
        <v>1033</v>
      </c>
      <c r="O46" s="178"/>
      <c r="P46" s="178"/>
    </row>
    <row r="47" spans="1:16">
      <c r="A47" s="178" t="s">
        <v>68</v>
      </c>
      <c r="B47" s="178" t="str">
        <f>'実質公債費比率（分子）の構造'!K$47</f>
        <v>-</v>
      </c>
      <c r="C47" s="178"/>
      <c r="D47" s="178"/>
      <c r="E47" s="178" t="str">
        <f>'実質公債費比率（分子）の構造'!L$47</f>
        <v>-</v>
      </c>
      <c r="F47" s="178"/>
      <c r="G47" s="178"/>
      <c r="H47" s="178" t="str">
        <f>'実質公債費比率（分子）の構造'!M$47</f>
        <v>-</v>
      </c>
      <c r="I47" s="178"/>
      <c r="J47" s="178"/>
      <c r="K47" s="178" t="str">
        <f>'実質公債費比率（分子）の構造'!N$47</f>
        <v>-</v>
      </c>
      <c r="L47" s="178"/>
      <c r="M47" s="178"/>
      <c r="N47" s="178" t="str">
        <f>'実質公債費比率（分子）の構造'!O$47</f>
        <v>-</v>
      </c>
      <c r="O47" s="178"/>
      <c r="P47" s="178"/>
    </row>
    <row r="48" spans="1:16">
      <c r="A48" s="178" t="s">
        <v>69</v>
      </c>
      <c r="B48" s="178" t="str">
        <f>'実質公債費比率（分子）の構造'!K$46</f>
        <v>-</v>
      </c>
      <c r="C48" s="178"/>
      <c r="D48" s="178"/>
      <c r="E48" s="178" t="str">
        <f>'実質公債費比率（分子）の構造'!L$46</f>
        <v>-</v>
      </c>
      <c r="F48" s="178"/>
      <c r="G48" s="178"/>
      <c r="H48" s="178" t="str">
        <f>'実質公債費比率（分子）の構造'!M$46</f>
        <v>-</v>
      </c>
      <c r="I48" s="178"/>
      <c r="J48" s="178"/>
      <c r="K48" s="178" t="str">
        <f>'実質公債費比率（分子）の構造'!N$46</f>
        <v>-</v>
      </c>
      <c r="L48" s="178"/>
      <c r="M48" s="178"/>
      <c r="N48" s="178" t="str">
        <f>'実質公債費比率（分子）の構造'!O$46</f>
        <v>-</v>
      </c>
      <c r="O48" s="178"/>
      <c r="P48" s="178"/>
    </row>
    <row r="49" spans="1:16">
      <c r="A49" s="178" t="s">
        <v>70</v>
      </c>
      <c r="B49" s="178">
        <f>'実質公債費比率（分子）の構造'!K$45</f>
        <v>2408</v>
      </c>
      <c r="C49" s="178"/>
      <c r="D49" s="178"/>
      <c r="E49" s="178">
        <f>'実質公債費比率（分子）の構造'!L$45</f>
        <v>2322</v>
      </c>
      <c r="F49" s="178"/>
      <c r="G49" s="178"/>
      <c r="H49" s="178">
        <f>'実質公債費比率（分子）の構造'!M$45</f>
        <v>2306</v>
      </c>
      <c r="I49" s="178"/>
      <c r="J49" s="178"/>
      <c r="K49" s="178">
        <f>'実質公債費比率（分子）の構造'!N$45</f>
        <v>2285</v>
      </c>
      <c r="L49" s="178"/>
      <c r="M49" s="178"/>
      <c r="N49" s="178">
        <f>'実質公債費比率（分子）の構造'!O$45</f>
        <v>2126</v>
      </c>
      <c r="O49" s="178"/>
      <c r="P49" s="178"/>
    </row>
    <row r="50" spans="1:16">
      <c r="A50" s="178" t="s">
        <v>71</v>
      </c>
      <c r="B50" s="178" t="e">
        <f>NA()</f>
        <v>#N/A</v>
      </c>
      <c r="C50" s="178">
        <f>IF(ISNUMBER('実質公債費比率（分子）の構造'!K$53),'実質公債費比率（分子）の構造'!K$53,NA())</f>
        <v>1229</v>
      </c>
      <c r="D50" s="178" t="e">
        <f>NA()</f>
        <v>#N/A</v>
      </c>
      <c r="E50" s="178" t="e">
        <f>NA()</f>
        <v>#N/A</v>
      </c>
      <c r="F50" s="178">
        <f>IF(ISNUMBER('実質公債費比率（分子）の構造'!L$53),'実質公債費比率（分子）の構造'!L$53,NA())</f>
        <v>1071</v>
      </c>
      <c r="G50" s="178" t="e">
        <f>NA()</f>
        <v>#N/A</v>
      </c>
      <c r="H50" s="178" t="e">
        <f>NA()</f>
        <v>#N/A</v>
      </c>
      <c r="I50" s="178">
        <f>IF(ISNUMBER('実質公債費比率（分子）の構造'!M$53),'実質公債費比率（分子）の構造'!M$53,NA())</f>
        <v>1146</v>
      </c>
      <c r="J50" s="178" t="e">
        <f>NA()</f>
        <v>#N/A</v>
      </c>
      <c r="K50" s="178" t="e">
        <f>NA()</f>
        <v>#N/A</v>
      </c>
      <c r="L50" s="178">
        <f>IF(ISNUMBER('実質公債費比率（分子）の構造'!N$53),'実質公債費比率（分子）の構造'!N$53,NA())</f>
        <v>1137</v>
      </c>
      <c r="M50" s="178" t="e">
        <f>NA()</f>
        <v>#N/A</v>
      </c>
      <c r="N50" s="178" t="e">
        <f>NA()</f>
        <v>#N/A</v>
      </c>
      <c r="O50" s="178">
        <f>IF(ISNUMBER('実質公債費比率（分子）の構造'!O$53),'実質公債費比率（分子）の構造'!O$53,NA())</f>
        <v>946</v>
      </c>
      <c r="P50" s="178" t="e">
        <f>NA()</f>
        <v>#N/A</v>
      </c>
    </row>
    <row r="53" spans="1:16">
      <c r="A53" s="146" t="s">
        <v>72</v>
      </c>
    </row>
    <row r="54" spans="1:16">
      <c r="A54" s="177"/>
      <c r="B54" s="177" t="str">
        <f>'将来負担比率（分子）の構造'!I$40</f>
        <v>H28</v>
      </c>
      <c r="C54" s="177"/>
      <c r="D54" s="177"/>
      <c r="E54" s="177" t="str">
        <f>'将来負担比率（分子）の構造'!J$40</f>
        <v>H29</v>
      </c>
      <c r="F54" s="177"/>
      <c r="G54" s="177"/>
      <c r="H54" s="177" t="str">
        <f>'将来負担比率（分子）の構造'!K$40</f>
        <v>H30</v>
      </c>
      <c r="I54" s="177"/>
      <c r="J54" s="177"/>
      <c r="K54" s="177" t="str">
        <f>'将来負担比率（分子）の構造'!L$40</f>
        <v>R01</v>
      </c>
      <c r="L54" s="177"/>
      <c r="M54" s="177"/>
      <c r="N54" s="177" t="str">
        <f>'将来負担比率（分子）の構造'!M$40</f>
        <v>R02</v>
      </c>
      <c r="O54" s="177"/>
      <c r="P54" s="177"/>
    </row>
    <row r="55" spans="1:16">
      <c r="A55" s="177"/>
      <c r="B55" s="177" t="s">
        <v>73</v>
      </c>
      <c r="C55" s="177"/>
      <c r="D55" s="177" t="s">
        <v>74</v>
      </c>
      <c r="E55" s="177" t="s">
        <v>73</v>
      </c>
      <c r="F55" s="177"/>
      <c r="G55" s="177" t="s">
        <v>74</v>
      </c>
      <c r="H55" s="177" t="s">
        <v>73</v>
      </c>
      <c r="I55" s="177"/>
      <c r="J55" s="177" t="s">
        <v>74</v>
      </c>
      <c r="K55" s="177" t="s">
        <v>73</v>
      </c>
      <c r="L55" s="177"/>
      <c r="M55" s="177" t="s">
        <v>74</v>
      </c>
      <c r="N55" s="177" t="s">
        <v>73</v>
      </c>
      <c r="O55" s="177"/>
      <c r="P55" s="177" t="s">
        <v>74</v>
      </c>
    </row>
    <row r="56" spans="1:16">
      <c r="A56" s="177" t="s">
        <v>43</v>
      </c>
      <c r="B56" s="177"/>
      <c r="C56" s="177"/>
      <c r="D56" s="177">
        <f>'将来負担比率（分子）の構造'!I$52</f>
        <v>23857</v>
      </c>
      <c r="E56" s="177"/>
      <c r="F56" s="177"/>
      <c r="G56" s="177">
        <f>'将来負担比率（分子）の構造'!J$52</f>
        <v>23571</v>
      </c>
      <c r="H56" s="177"/>
      <c r="I56" s="177"/>
      <c r="J56" s="177">
        <f>'将来負担比率（分子）の構造'!K$52</f>
        <v>23576</v>
      </c>
      <c r="K56" s="177"/>
      <c r="L56" s="177"/>
      <c r="M56" s="177">
        <f>'将来負担比率（分子）の構造'!L$52</f>
        <v>23600</v>
      </c>
      <c r="N56" s="177"/>
      <c r="O56" s="177"/>
      <c r="P56" s="177">
        <f>'将来負担比率（分子）の構造'!M$52</f>
        <v>23716</v>
      </c>
    </row>
    <row r="57" spans="1:16">
      <c r="A57" s="177" t="s">
        <v>42</v>
      </c>
      <c r="B57" s="177"/>
      <c r="C57" s="177"/>
      <c r="D57" s="177">
        <f>'将来負担比率（分子）の構造'!I$51</f>
        <v>6093</v>
      </c>
      <c r="E57" s="177"/>
      <c r="F57" s="177"/>
      <c r="G57" s="177">
        <f>'将来負担比率（分子）の構造'!J$51</f>
        <v>4883</v>
      </c>
      <c r="H57" s="177"/>
      <c r="I57" s="177"/>
      <c r="J57" s="177">
        <f>'将来負担比率（分子）の構造'!K$51</f>
        <v>5511</v>
      </c>
      <c r="K57" s="177"/>
      <c r="L57" s="177"/>
      <c r="M57" s="177">
        <f>'将来負担比率（分子）の構造'!L$51</f>
        <v>5891</v>
      </c>
      <c r="N57" s="177"/>
      <c r="O57" s="177"/>
      <c r="P57" s="177">
        <f>'将来負担比率（分子）の構造'!M$51</f>
        <v>5852</v>
      </c>
    </row>
    <row r="58" spans="1:16">
      <c r="A58" s="177" t="s">
        <v>41</v>
      </c>
      <c r="B58" s="177"/>
      <c r="C58" s="177"/>
      <c r="D58" s="177">
        <f>'将来負担比率（分子）の構造'!I$50</f>
        <v>4167</v>
      </c>
      <c r="E58" s="177"/>
      <c r="F58" s="177"/>
      <c r="G58" s="177">
        <f>'将来負担比率（分子）の構造'!J$50</f>
        <v>4361</v>
      </c>
      <c r="H58" s="177"/>
      <c r="I58" s="177"/>
      <c r="J58" s="177">
        <f>'将来負担比率（分子）の構造'!K$50</f>
        <v>4540</v>
      </c>
      <c r="K58" s="177"/>
      <c r="L58" s="177"/>
      <c r="M58" s="177">
        <f>'将来負担比率（分子）の構造'!L$50</f>
        <v>5011</v>
      </c>
      <c r="N58" s="177"/>
      <c r="O58" s="177"/>
      <c r="P58" s="177">
        <f>'将来負担比率（分子）の構造'!M$50</f>
        <v>5317</v>
      </c>
    </row>
    <row r="59" spans="1:16">
      <c r="A59" s="177" t="s">
        <v>39</v>
      </c>
      <c r="B59" s="177" t="str">
        <f>'将来負担比率（分子）の構造'!I$49</f>
        <v>-</v>
      </c>
      <c r="C59" s="177"/>
      <c r="D59" s="177"/>
      <c r="E59" s="177" t="str">
        <f>'将来負担比率（分子）の構造'!J$49</f>
        <v>-</v>
      </c>
      <c r="F59" s="177"/>
      <c r="G59" s="177"/>
      <c r="H59" s="177" t="str">
        <f>'将来負担比率（分子）の構造'!K$49</f>
        <v>-</v>
      </c>
      <c r="I59" s="177"/>
      <c r="J59" s="177"/>
      <c r="K59" s="177" t="str">
        <f>'将来負担比率（分子）の構造'!L$49</f>
        <v>-</v>
      </c>
      <c r="L59" s="177"/>
      <c r="M59" s="177"/>
      <c r="N59" s="177" t="str">
        <f>'将来負担比率（分子）の構造'!M$49</f>
        <v>-</v>
      </c>
      <c r="O59" s="177"/>
      <c r="P59" s="177"/>
    </row>
    <row r="60" spans="1:16">
      <c r="A60" s="177" t="s">
        <v>38</v>
      </c>
      <c r="B60" s="177" t="str">
        <f>'将来負担比率（分子）の構造'!I$48</f>
        <v>-</v>
      </c>
      <c r="C60" s="177"/>
      <c r="D60" s="177"/>
      <c r="E60" s="177" t="str">
        <f>'将来負担比率（分子）の構造'!J$48</f>
        <v>-</v>
      </c>
      <c r="F60" s="177"/>
      <c r="G60" s="177"/>
      <c r="H60" s="177" t="str">
        <f>'将来負担比率（分子）の構造'!K$48</f>
        <v>-</v>
      </c>
      <c r="I60" s="177"/>
      <c r="J60" s="177"/>
      <c r="K60" s="177" t="str">
        <f>'将来負担比率（分子）の構造'!L$48</f>
        <v>-</v>
      </c>
      <c r="L60" s="177"/>
      <c r="M60" s="177"/>
      <c r="N60" s="177" t="str">
        <f>'将来負担比率（分子）の構造'!M$48</f>
        <v>-</v>
      </c>
      <c r="O60" s="177"/>
      <c r="P60" s="177"/>
    </row>
    <row r="61" spans="1:16">
      <c r="A61" s="177" t="s">
        <v>36</v>
      </c>
      <c r="B61" s="177">
        <f>'将来負担比率（分子）の構造'!I$46</f>
        <v>512</v>
      </c>
      <c r="C61" s="177"/>
      <c r="D61" s="177"/>
      <c r="E61" s="177">
        <f>'将来負担比率（分子）の構造'!J$46</f>
        <v>782</v>
      </c>
      <c r="F61" s="177"/>
      <c r="G61" s="177"/>
      <c r="H61" s="177">
        <f>'将来負担比率（分子）の構造'!K$46</f>
        <v>763</v>
      </c>
      <c r="I61" s="177"/>
      <c r="J61" s="177"/>
      <c r="K61" s="177">
        <f>'将来負担比率（分子）の構造'!L$46</f>
        <v>552</v>
      </c>
      <c r="L61" s="177"/>
      <c r="M61" s="177"/>
      <c r="N61" s="177">
        <f>'将来負担比率（分子）の構造'!M$46</f>
        <v>469</v>
      </c>
      <c r="O61" s="177"/>
      <c r="P61" s="177"/>
    </row>
    <row r="62" spans="1:16">
      <c r="A62" s="177" t="s">
        <v>35</v>
      </c>
      <c r="B62" s="177">
        <f>'将来負担比率（分子）の構造'!I$45</f>
        <v>3845</v>
      </c>
      <c r="C62" s="177"/>
      <c r="D62" s="177"/>
      <c r="E62" s="177">
        <f>'将来負担比率（分子）の構造'!J$45</f>
        <v>3629</v>
      </c>
      <c r="F62" s="177"/>
      <c r="G62" s="177"/>
      <c r="H62" s="177">
        <f>'将来負担比率（分子）の構造'!K$45</f>
        <v>3467</v>
      </c>
      <c r="I62" s="177"/>
      <c r="J62" s="177"/>
      <c r="K62" s="177">
        <f>'将来負担比率（分子）の構造'!L$45</f>
        <v>3450</v>
      </c>
      <c r="L62" s="177"/>
      <c r="M62" s="177"/>
      <c r="N62" s="177">
        <f>'将来負担比率（分子）の構造'!M$45</f>
        <v>3427</v>
      </c>
      <c r="O62" s="177"/>
      <c r="P62" s="177"/>
    </row>
    <row r="63" spans="1:16">
      <c r="A63" s="177" t="s">
        <v>34</v>
      </c>
      <c r="B63" s="177">
        <f>'将来負担比率（分子）の構造'!I$44</f>
        <v>394</v>
      </c>
      <c r="C63" s="177"/>
      <c r="D63" s="177"/>
      <c r="E63" s="177">
        <f>'将来負担比率（分子）の構造'!J$44</f>
        <v>314</v>
      </c>
      <c r="F63" s="177"/>
      <c r="G63" s="177"/>
      <c r="H63" s="177">
        <f>'将来負担比率（分子）の構造'!K$44</f>
        <v>287</v>
      </c>
      <c r="I63" s="177"/>
      <c r="J63" s="177"/>
      <c r="K63" s="177">
        <f>'将来負担比率（分子）の構造'!L$44</f>
        <v>255</v>
      </c>
      <c r="L63" s="177"/>
      <c r="M63" s="177"/>
      <c r="N63" s="177">
        <f>'将来負担比率（分子）の構造'!M$44</f>
        <v>243</v>
      </c>
      <c r="O63" s="177"/>
      <c r="P63" s="177"/>
    </row>
    <row r="64" spans="1:16">
      <c r="A64" s="177" t="s">
        <v>33</v>
      </c>
      <c r="B64" s="177">
        <f>'将来負担比率（分子）の構造'!I$43</f>
        <v>13893</v>
      </c>
      <c r="C64" s="177"/>
      <c r="D64" s="177"/>
      <c r="E64" s="177">
        <f>'将来負担比率（分子）の構造'!J$43</f>
        <v>13306</v>
      </c>
      <c r="F64" s="177"/>
      <c r="G64" s="177"/>
      <c r="H64" s="177">
        <f>'将来負担比率（分子）の構造'!K$43</f>
        <v>13266</v>
      </c>
      <c r="I64" s="177"/>
      <c r="J64" s="177"/>
      <c r="K64" s="177">
        <f>'将来負担比率（分子）の構造'!L$43</f>
        <v>13752</v>
      </c>
      <c r="L64" s="177"/>
      <c r="M64" s="177"/>
      <c r="N64" s="177">
        <f>'将来負担比率（分子）の構造'!M$43</f>
        <v>13346</v>
      </c>
      <c r="O64" s="177"/>
      <c r="P64" s="177"/>
    </row>
    <row r="65" spans="1:16">
      <c r="A65" s="177" t="s">
        <v>32</v>
      </c>
      <c r="B65" s="177" t="str">
        <f>'将来負担比率（分子）の構造'!I$42</f>
        <v>-</v>
      </c>
      <c r="C65" s="177"/>
      <c r="D65" s="177"/>
      <c r="E65" s="177" t="str">
        <f>'将来負担比率（分子）の構造'!J$42</f>
        <v>-</v>
      </c>
      <c r="F65" s="177"/>
      <c r="G65" s="177"/>
      <c r="H65" s="177" t="str">
        <f>'将来負担比率（分子）の構造'!K$42</f>
        <v>-</v>
      </c>
      <c r="I65" s="177"/>
      <c r="J65" s="177"/>
      <c r="K65" s="177" t="str">
        <f>'将来負担比率（分子）の構造'!L$42</f>
        <v>-</v>
      </c>
      <c r="L65" s="177"/>
      <c r="M65" s="177"/>
      <c r="N65" s="177" t="str">
        <f>'将来負担比率（分子）の構造'!M$42</f>
        <v>-</v>
      </c>
      <c r="O65" s="177"/>
      <c r="P65" s="177"/>
    </row>
    <row r="66" spans="1:16">
      <c r="A66" s="177" t="s">
        <v>31</v>
      </c>
      <c r="B66" s="177">
        <f>'将来負担比率（分子）の構造'!I$41</f>
        <v>22113</v>
      </c>
      <c r="C66" s="177"/>
      <c r="D66" s="177"/>
      <c r="E66" s="177">
        <f>'将来負担比率（分子）の構造'!J$41</f>
        <v>21410</v>
      </c>
      <c r="F66" s="177"/>
      <c r="G66" s="177"/>
      <c r="H66" s="177">
        <f>'将来負担比率（分子）の構造'!K$41</f>
        <v>20904</v>
      </c>
      <c r="I66" s="177"/>
      <c r="J66" s="177"/>
      <c r="K66" s="177">
        <f>'将来負担比率（分子）の構造'!L$41</f>
        <v>22093</v>
      </c>
      <c r="L66" s="177"/>
      <c r="M66" s="177"/>
      <c r="N66" s="177">
        <f>'将来負担比率（分子）の構造'!M$41</f>
        <v>22128</v>
      </c>
      <c r="O66" s="177"/>
      <c r="P66" s="177"/>
    </row>
    <row r="67" spans="1:16">
      <c r="A67" s="177" t="s">
        <v>75</v>
      </c>
      <c r="B67" s="177" t="e">
        <f>NA()</f>
        <v>#N/A</v>
      </c>
      <c r="C67" s="177">
        <f>IF(ISNUMBER('将来負担比率（分子）の構造'!I$53), IF('将来負担比率（分子）の構造'!I$53 &lt; 0, 0, '将来負担比率（分子）の構造'!I$53), NA())</f>
        <v>6639</v>
      </c>
      <c r="D67" s="177" t="e">
        <f>NA()</f>
        <v>#N/A</v>
      </c>
      <c r="E67" s="177" t="e">
        <f>NA()</f>
        <v>#N/A</v>
      </c>
      <c r="F67" s="177">
        <f>IF(ISNUMBER('将来負担比率（分子）の構造'!J$53), IF('将来負担比率（分子）の構造'!J$53 &lt; 0, 0, '将来負担比率（分子）の構造'!J$53), NA())</f>
        <v>6627</v>
      </c>
      <c r="G67" s="177" t="e">
        <f>NA()</f>
        <v>#N/A</v>
      </c>
      <c r="H67" s="177" t="e">
        <f>NA()</f>
        <v>#N/A</v>
      </c>
      <c r="I67" s="177">
        <f>IF(ISNUMBER('将来負担比率（分子）の構造'!K$53), IF('将来負担比率（分子）の構造'!K$53 &lt; 0, 0, '将来負担比率（分子）の構造'!K$53), NA())</f>
        <v>5060</v>
      </c>
      <c r="J67" s="177" t="e">
        <f>NA()</f>
        <v>#N/A</v>
      </c>
      <c r="K67" s="177" t="e">
        <f>NA()</f>
        <v>#N/A</v>
      </c>
      <c r="L67" s="177">
        <f>IF(ISNUMBER('将来負担比率（分子）の構造'!L$53), IF('将来負担比率（分子）の構造'!L$53 &lt; 0, 0, '将来負担比率（分子）の構造'!L$53), NA())</f>
        <v>5600</v>
      </c>
      <c r="M67" s="177" t="e">
        <f>NA()</f>
        <v>#N/A</v>
      </c>
      <c r="N67" s="177" t="e">
        <f>NA()</f>
        <v>#N/A</v>
      </c>
      <c r="O67" s="177">
        <f>IF(ISNUMBER('将来負担比率（分子）の構造'!M$53), IF('将来負担比率（分子）の構造'!M$53 &lt; 0, 0, '将来負担比率（分子）の構造'!M$53), NA())</f>
        <v>4727</v>
      </c>
      <c r="P67" s="177" t="e">
        <f>NA()</f>
        <v>#N/A</v>
      </c>
    </row>
    <row r="70" spans="1:16">
      <c r="A70" s="179" t="s">
        <v>76</v>
      </c>
      <c r="B70" s="179"/>
      <c r="C70" s="179"/>
      <c r="D70" s="179"/>
      <c r="E70" s="179"/>
      <c r="F70" s="179"/>
    </row>
    <row r="71" spans="1:16">
      <c r="A71" s="180"/>
      <c r="B71" s="180" t="str">
        <f>基金残高に係る経年分析!F54</f>
        <v>H30</v>
      </c>
      <c r="C71" s="180" t="str">
        <f>基金残高に係る経年分析!G54</f>
        <v>R01</v>
      </c>
      <c r="D71" s="180" t="str">
        <f>基金残高に係る経年分析!H54</f>
        <v>R02</v>
      </c>
    </row>
    <row r="72" spans="1:16">
      <c r="A72" s="180" t="s">
        <v>77</v>
      </c>
      <c r="B72" s="181">
        <f>基金残高に係る経年分析!F55</f>
        <v>827</v>
      </c>
      <c r="C72" s="181">
        <f>基金残高に係る経年分析!G55</f>
        <v>1277</v>
      </c>
      <c r="D72" s="181">
        <f>基金残高に係る経年分析!H55</f>
        <v>1717</v>
      </c>
    </row>
    <row r="73" spans="1:16">
      <c r="A73" s="180" t="s">
        <v>78</v>
      </c>
      <c r="B73" s="181">
        <f>基金残高に係る経年分析!F56</f>
        <v>8</v>
      </c>
      <c r="C73" s="181">
        <f>基金残高に係る経年分析!G56</f>
        <v>16</v>
      </c>
      <c r="D73" s="181">
        <f>基金残高に係る経年分析!H56</f>
        <v>31</v>
      </c>
    </row>
    <row r="74" spans="1:16">
      <c r="A74" s="180" t="s">
        <v>79</v>
      </c>
      <c r="B74" s="181">
        <f>基金残高に係る経年分析!F57</f>
        <v>2542</v>
      </c>
      <c r="C74" s="181">
        <f>基金残高に係る経年分析!G57</f>
        <v>2247</v>
      </c>
      <c r="D74" s="181">
        <f>基金残高に係る経年分析!H57</f>
        <v>1830</v>
      </c>
    </row>
  </sheetData>
  <sheetProtection algorithmName="SHA-512" hashValue="hZqv0sEnby2Lqx2NYiR3yK2mVPZjnVe3bk3SX6CGG9cjmS9ytOQnSgIDAR/fAgZmxW1HD8dn5kuHs4wP7nVgCg==" saltValue="p+b2p+yv//thrVe5hFMw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cols>
    <col min="1" max="95" width="1.625" style="222" customWidth="1"/>
    <col min="96" max="133" width="1.625" style="239" customWidth="1"/>
    <col min="134" max="143" width="1.625" style="222" customWidth="1"/>
    <col min="144" max="16384" width="0" style="222" hidden="1"/>
  </cols>
  <sheetData>
    <row r="1" spans="2:143" ht="22.5" customHeight="1" thickBot="1">
      <c r="B1" s="219"/>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623" t="s">
        <v>211</v>
      </c>
      <c r="DI1" s="624"/>
      <c r="DJ1" s="624"/>
      <c r="DK1" s="624"/>
      <c r="DL1" s="624"/>
      <c r="DM1" s="624"/>
      <c r="DN1" s="625"/>
      <c r="DO1" s="222"/>
      <c r="DP1" s="623" t="s">
        <v>212</v>
      </c>
      <c r="DQ1" s="624"/>
      <c r="DR1" s="624"/>
      <c r="DS1" s="624"/>
      <c r="DT1" s="624"/>
      <c r="DU1" s="624"/>
      <c r="DV1" s="624"/>
      <c r="DW1" s="624"/>
      <c r="DX1" s="624"/>
      <c r="DY1" s="624"/>
      <c r="DZ1" s="624"/>
      <c r="EA1" s="624"/>
      <c r="EB1" s="624"/>
      <c r="EC1" s="625"/>
      <c r="ED1" s="220"/>
      <c r="EE1" s="220"/>
      <c r="EF1" s="220"/>
      <c r="EG1" s="220"/>
      <c r="EH1" s="220"/>
      <c r="EI1" s="220"/>
      <c r="EJ1" s="220"/>
      <c r="EK1" s="220"/>
      <c r="EL1" s="220"/>
      <c r="EM1" s="220"/>
    </row>
    <row r="2" spans="2:143" ht="22.5" customHeight="1">
      <c r="B2" s="223" t="s">
        <v>213</v>
      </c>
      <c r="R2" s="224"/>
      <c r="S2" s="224"/>
      <c r="T2" s="224"/>
      <c r="U2" s="224"/>
      <c r="V2" s="224"/>
      <c r="W2" s="224"/>
      <c r="X2" s="224"/>
      <c r="Y2" s="224"/>
      <c r="Z2" s="224"/>
      <c r="AA2" s="224"/>
      <c r="AB2" s="224"/>
      <c r="AC2" s="224"/>
      <c r="AE2" s="225"/>
      <c r="AF2" s="225"/>
      <c r="AG2" s="225"/>
      <c r="AH2" s="225"/>
      <c r="AI2" s="225"/>
      <c r="AJ2" s="224"/>
      <c r="AK2" s="224"/>
      <c r="AL2" s="224"/>
      <c r="AM2" s="224"/>
      <c r="AN2" s="224"/>
      <c r="AO2" s="224"/>
      <c r="AP2" s="224"/>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row>
    <row r="3" spans="2:143" ht="11.25" customHeight="1">
      <c r="B3" s="626" t="s">
        <v>214</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215</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216</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217</v>
      </c>
      <c r="S4" s="627"/>
      <c r="T4" s="627"/>
      <c r="U4" s="627"/>
      <c r="V4" s="627"/>
      <c r="W4" s="627"/>
      <c r="X4" s="627"/>
      <c r="Y4" s="628"/>
      <c r="Z4" s="626" t="s">
        <v>218</v>
      </c>
      <c r="AA4" s="627"/>
      <c r="AB4" s="627"/>
      <c r="AC4" s="628"/>
      <c r="AD4" s="626" t="s">
        <v>219</v>
      </c>
      <c r="AE4" s="627"/>
      <c r="AF4" s="627"/>
      <c r="AG4" s="627"/>
      <c r="AH4" s="627"/>
      <c r="AI4" s="627"/>
      <c r="AJ4" s="627"/>
      <c r="AK4" s="628"/>
      <c r="AL4" s="626" t="s">
        <v>218</v>
      </c>
      <c r="AM4" s="627"/>
      <c r="AN4" s="627"/>
      <c r="AO4" s="628"/>
      <c r="AP4" s="632" t="s">
        <v>220</v>
      </c>
      <c r="AQ4" s="632"/>
      <c r="AR4" s="632"/>
      <c r="AS4" s="632"/>
      <c r="AT4" s="632"/>
      <c r="AU4" s="632"/>
      <c r="AV4" s="632"/>
      <c r="AW4" s="632"/>
      <c r="AX4" s="632"/>
      <c r="AY4" s="632"/>
      <c r="AZ4" s="632"/>
      <c r="BA4" s="632"/>
      <c r="BB4" s="632"/>
      <c r="BC4" s="632"/>
      <c r="BD4" s="632"/>
      <c r="BE4" s="632"/>
      <c r="BF4" s="632"/>
      <c r="BG4" s="632" t="s">
        <v>221</v>
      </c>
      <c r="BH4" s="632"/>
      <c r="BI4" s="632"/>
      <c r="BJ4" s="632"/>
      <c r="BK4" s="632"/>
      <c r="BL4" s="632"/>
      <c r="BM4" s="632"/>
      <c r="BN4" s="632"/>
      <c r="BO4" s="632" t="s">
        <v>218</v>
      </c>
      <c r="BP4" s="632"/>
      <c r="BQ4" s="632"/>
      <c r="BR4" s="632"/>
      <c r="BS4" s="632" t="s">
        <v>222</v>
      </c>
      <c r="BT4" s="632"/>
      <c r="BU4" s="632"/>
      <c r="BV4" s="632"/>
      <c r="BW4" s="632"/>
      <c r="BX4" s="632"/>
      <c r="BY4" s="632"/>
      <c r="BZ4" s="632"/>
      <c r="CA4" s="632"/>
      <c r="CB4" s="632"/>
      <c r="CD4" s="629" t="s">
        <v>223</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26" customFormat="1" ht="11.25" customHeight="1">
      <c r="B5" s="633" t="s">
        <v>224</v>
      </c>
      <c r="C5" s="634"/>
      <c r="D5" s="634"/>
      <c r="E5" s="634"/>
      <c r="F5" s="634"/>
      <c r="G5" s="634"/>
      <c r="H5" s="634"/>
      <c r="I5" s="634"/>
      <c r="J5" s="634"/>
      <c r="K5" s="634"/>
      <c r="L5" s="634"/>
      <c r="M5" s="634"/>
      <c r="N5" s="634"/>
      <c r="O5" s="634"/>
      <c r="P5" s="634"/>
      <c r="Q5" s="635"/>
      <c r="R5" s="636">
        <v>6723827</v>
      </c>
      <c r="S5" s="637"/>
      <c r="T5" s="637"/>
      <c r="U5" s="637"/>
      <c r="V5" s="637"/>
      <c r="W5" s="637"/>
      <c r="X5" s="637"/>
      <c r="Y5" s="638"/>
      <c r="Z5" s="639">
        <v>19.600000000000001</v>
      </c>
      <c r="AA5" s="639"/>
      <c r="AB5" s="639"/>
      <c r="AC5" s="639"/>
      <c r="AD5" s="640">
        <v>6333974</v>
      </c>
      <c r="AE5" s="640"/>
      <c r="AF5" s="640"/>
      <c r="AG5" s="640"/>
      <c r="AH5" s="640"/>
      <c r="AI5" s="640"/>
      <c r="AJ5" s="640"/>
      <c r="AK5" s="640"/>
      <c r="AL5" s="641">
        <v>43.5</v>
      </c>
      <c r="AM5" s="642"/>
      <c r="AN5" s="642"/>
      <c r="AO5" s="643"/>
      <c r="AP5" s="633" t="s">
        <v>225</v>
      </c>
      <c r="AQ5" s="634"/>
      <c r="AR5" s="634"/>
      <c r="AS5" s="634"/>
      <c r="AT5" s="634"/>
      <c r="AU5" s="634"/>
      <c r="AV5" s="634"/>
      <c r="AW5" s="634"/>
      <c r="AX5" s="634"/>
      <c r="AY5" s="634"/>
      <c r="AZ5" s="634"/>
      <c r="BA5" s="634"/>
      <c r="BB5" s="634"/>
      <c r="BC5" s="634"/>
      <c r="BD5" s="634"/>
      <c r="BE5" s="634"/>
      <c r="BF5" s="635"/>
      <c r="BG5" s="647">
        <v>6333974</v>
      </c>
      <c r="BH5" s="648"/>
      <c r="BI5" s="648"/>
      <c r="BJ5" s="648"/>
      <c r="BK5" s="648"/>
      <c r="BL5" s="648"/>
      <c r="BM5" s="648"/>
      <c r="BN5" s="649"/>
      <c r="BO5" s="650">
        <v>94.2</v>
      </c>
      <c r="BP5" s="650"/>
      <c r="BQ5" s="650"/>
      <c r="BR5" s="650"/>
      <c r="BS5" s="651">
        <v>45777</v>
      </c>
      <c r="BT5" s="651"/>
      <c r="BU5" s="651"/>
      <c r="BV5" s="651"/>
      <c r="BW5" s="651"/>
      <c r="BX5" s="651"/>
      <c r="BY5" s="651"/>
      <c r="BZ5" s="651"/>
      <c r="CA5" s="651"/>
      <c r="CB5" s="655"/>
      <c r="CD5" s="629" t="s">
        <v>220</v>
      </c>
      <c r="CE5" s="630"/>
      <c r="CF5" s="630"/>
      <c r="CG5" s="630"/>
      <c r="CH5" s="630"/>
      <c r="CI5" s="630"/>
      <c r="CJ5" s="630"/>
      <c r="CK5" s="630"/>
      <c r="CL5" s="630"/>
      <c r="CM5" s="630"/>
      <c r="CN5" s="630"/>
      <c r="CO5" s="630"/>
      <c r="CP5" s="630"/>
      <c r="CQ5" s="631"/>
      <c r="CR5" s="629" t="s">
        <v>226</v>
      </c>
      <c r="CS5" s="630"/>
      <c r="CT5" s="630"/>
      <c r="CU5" s="630"/>
      <c r="CV5" s="630"/>
      <c r="CW5" s="630"/>
      <c r="CX5" s="630"/>
      <c r="CY5" s="631"/>
      <c r="CZ5" s="629" t="s">
        <v>218</v>
      </c>
      <c r="DA5" s="630"/>
      <c r="DB5" s="630"/>
      <c r="DC5" s="631"/>
      <c r="DD5" s="629" t="s">
        <v>227</v>
      </c>
      <c r="DE5" s="630"/>
      <c r="DF5" s="630"/>
      <c r="DG5" s="630"/>
      <c r="DH5" s="630"/>
      <c r="DI5" s="630"/>
      <c r="DJ5" s="630"/>
      <c r="DK5" s="630"/>
      <c r="DL5" s="630"/>
      <c r="DM5" s="630"/>
      <c r="DN5" s="630"/>
      <c r="DO5" s="630"/>
      <c r="DP5" s="631"/>
      <c r="DQ5" s="629" t="s">
        <v>228</v>
      </c>
      <c r="DR5" s="630"/>
      <c r="DS5" s="630"/>
      <c r="DT5" s="630"/>
      <c r="DU5" s="630"/>
      <c r="DV5" s="630"/>
      <c r="DW5" s="630"/>
      <c r="DX5" s="630"/>
      <c r="DY5" s="630"/>
      <c r="DZ5" s="630"/>
      <c r="EA5" s="630"/>
      <c r="EB5" s="630"/>
      <c r="EC5" s="631"/>
    </row>
    <row r="6" spans="2:143" ht="11.25" customHeight="1">
      <c r="B6" s="644" t="s">
        <v>229</v>
      </c>
      <c r="C6" s="645"/>
      <c r="D6" s="645"/>
      <c r="E6" s="645"/>
      <c r="F6" s="645"/>
      <c r="G6" s="645"/>
      <c r="H6" s="645"/>
      <c r="I6" s="645"/>
      <c r="J6" s="645"/>
      <c r="K6" s="645"/>
      <c r="L6" s="645"/>
      <c r="M6" s="645"/>
      <c r="N6" s="645"/>
      <c r="O6" s="645"/>
      <c r="P6" s="645"/>
      <c r="Q6" s="646"/>
      <c r="R6" s="647">
        <v>115258</v>
      </c>
      <c r="S6" s="648"/>
      <c r="T6" s="648"/>
      <c r="U6" s="648"/>
      <c r="V6" s="648"/>
      <c r="W6" s="648"/>
      <c r="X6" s="648"/>
      <c r="Y6" s="649"/>
      <c r="Z6" s="650">
        <v>0.3</v>
      </c>
      <c r="AA6" s="650"/>
      <c r="AB6" s="650"/>
      <c r="AC6" s="650"/>
      <c r="AD6" s="651">
        <v>115258</v>
      </c>
      <c r="AE6" s="651"/>
      <c r="AF6" s="651"/>
      <c r="AG6" s="651"/>
      <c r="AH6" s="651"/>
      <c r="AI6" s="651"/>
      <c r="AJ6" s="651"/>
      <c r="AK6" s="651"/>
      <c r="AL6" s="652">
        <v>0.8</v>
      </c>
      <c r="AM6" s="653"/>
      <c r="AN6" s="653"/>
      <c r="AO6" s="654"/>
      <c r="AP6" s="644" t="s">
        <v>230</v>
      </c>
      <c r="AQ6" s="645"/>
      <c r="AR6" s="645"/>
      <c r="AS6" s="645"/>
      <c r="AT6" s="645"/>
      <c r="AU6" s="645"/>
      <c r="AV6" s="645"/>
      <c r="AW6" s="645"/>
      <c r="AX6" s="645"/>
      <c r="AY6" s="645"/>
      <c r="AZ6" s="645"/>
      <c r="BA6" s="645"/>
      <c r="BB6" s="645"/>
      <c r="BC6" s="645"/>
      <c r="BD6" s="645"/>
      <c r="BE6" s="645"/>
      <c r="BF6" s="646"/>
      <c r="BG6" s="647">
        <v>6333974</v>
      </c>
      <c r="BH6" s="648"/>
      <c r="BI6" s="648"/>
      <c r="BJ6" s="648"/>
      <c r="BK6" s="648"/>
      <c r="BL6" s="648"/>
      <c r="BM6" s="648"/>
      <c r="BN6" s="649"/>
      <c r="BO6" s="650">
        <v>94.2</v>
      </c>
      <c r="BP6" s="650"/>
      <c r="BQ6" s="650"/>
      <c r="BR6" s="650"/>
      <c r="BS6" s="651">
        <v>45777</v>
      </c>
      <c r="BT6" s="651"/>
      <c r="BU6" s="651"/>
      <c r="BV6" s="651"/>
      <c r="BW6" s="651"/>
      <c r="BX6" s="651"/>
      <c r="BY6" s="651"/>
      <c r="BZ6" s="651"/>
      <c r="CA6" s="651"/>
      <c r="CB6" s="655"/>
      <c r="CD6" s="658" t="s">
        <v>231</v>
      </c>
      <c r="CE6" s="659"/>
      <c r="CF6" s="659"/>
      <c r="CG6" s="659"/>
      <c r="CH6" s="659"/>
      <c r="CI6" s="659"/>
      <c r="CJ6" s="659"/>
      <c r="CK6" s="659"/>
      <c r="CL6" s="659"/>
      <c r="CM6" s="659"/>
      <c r="CN6" s="659"/>
      <c r="CO6" s="659"/>
      <c r="CP6" s="659"/>
      <c r="CQ6" s="660"/>
      <c r="CR6" s="647">
        <v>228065</v>
      </c>
      <c r="CS6" s="648"/>
      <c r="CT6" s="648"/>
      <c r="CU6" s="648"/>
      <c r="CV6" s="648"/>
      <c r="CW6" s="648"/>
      <c r="CX6" s="648"/>
      <c r="CY6" s="649"/>
      <c r="CZ6" s="641">
        <v>0.7</v>
      </c>
      <c r="DA6" s="642"/>
      <c r="DB6" s="642"/>
      <c r="DC6" s="661"/>
      <c r="DD6" s="656" t="s">
        <v>232</v>
      </c>
      <c r="DE6" s="648"/>
      <c r="DF6" s="648"/>
      <c r="DG6" s="648"/>
      <c r="DH6" s="648"/>
      <c r="DI6" s="648"/>
      <c r="DJ6" s="648"/>
      <c r="DK6" s="648"/>
      <c r="DL6" s="648"/>
      <c r="DM6" s="648"/>
      <c r="DN6" s="648"/>
      <c r="DO6" s="648"/>
      <c r="DP6" s="649"/>
      <c r="DQ6" s="656">
        <v>228050</v>
      </c>
      <c r="DR6" s="648"/>
      <c r="DS6" s="648"/>
      <c r="DT6" s="648"/>
      <c r="DU6" s="648"/>
      <c r="DV6" s="648"/>
      <c r="DW6" s="648"/>
      <c r="DX6" s="648"/>
      <c r="DY6" s="648"/>
      <c r="DZ6" s="648"/>
      <c r="EA6" s="648"/>
      <c r="EB6" s="648"/>
      <c r="EC6" s="657"/>
    </row>
    <row r="7" spans="2:143" ht="11.25" customHeight="1">
      <c r="B7" s="644" t="s">
        <v>233</v>
      </c>
      <c r="C7" s="645"/>
      <c r="D7" s="645"/>
      <c r="E7" s="645"/>
      <c r="F7" s="645"/>
      <c r="G7" s="645"/>
      <c r="H7" s="645"/>
      <c r="I7" s="645"/>
      <c r="J7" s="645"/>
      <c r="K7" s="645"/>
      <c r="L7" s="645"/>
      <c r="M7" s="645"/>
      <c r="N7" s="645"/>
      <c r="O7" s="645"/>
      <c r="P7" s="645"/>
      <c r="Q7" s="646"/>
      <c r="R7" s="647">
        <v>11568</v>
      </c>
      <c r="S7" s="648"/>
      <c r="T7" s="648"/>
      <c r="U7" s="648"/>
      <c r="V7" s="648"/>
      <c r="W7" s="648"/>
      <c r="X7" s="648"/>
      <c r="Y7" s="649"/>
      <c r="Z7" s="650">
        <v>0</v>
      </c>
      <c r="AA7" s="650"/>
      <c r="AB7" s="650"/>
      <c r="AC7" s="650"/>
      <c r="AD7" s="651">
        <v>11568</v>
      </c>
      <c r="AE7" s="651"/>
      <c r="AF7" s="651"/>
      <c r="AG7" s="651"/>
      <c r="AH7" s="651"/>
      <c r="AI7" s="651"/>
      <c r="AJ7" s="651"/>
      <c r="AK7" s="651"/>
      <c r="AL7" s="652">
        <v>0.1</v>
      </c>
      <c r="AM7" s="653"/>
      <c r="AN7" s="653"/>
      <c r="AO7" s="654"/>
      <c r="AP7" s="644" t="s">
        <v>234</v>
      </c>
      <c r="AQ7" s="645"/>
      <c r="AR7" s="645"/>
      <c r="AS7" s="645"/>
      <c r="AT7" s="645"/>
      <c r="AU7" s="645"/>
      <c r="AV7" s="645"/>
      <c r="AW7" s="645"/>
      <c r="AX7" s="645"/>
      <c r="AY7" s="645"/>
      <c r="AZ7" s="645"/>
      <c r="BA7" s="645"/>
      <c r="BB7" s="645"/>
      <c r="BC7" s="645"/>
      <c r="BD7" s="645"/>
      <c r="BE7" s="645"/>
      <c r="BF7" s="646"/>
      <c r="BG7" s="647">
        <v>3136693</v>
      </c>
      <c r="BH7" s="648"/>
      <c r="BI7" s="648"/>
      <c r="BJ7" s="648"/>
      <c r="BK7" s="648"/>
      <c r="BL7" s="648"/>
      <c r="BM7" s="648"/>
      <c r="BN7" s="649"/>
      <c r="BO7" s="650">
        <v>46.7</v>
      </c>
      <c r="BP7" s="650"/>
      <c r="BQ7" s="650"/>
      <c r="BR7" s="650"/>
      <c r="BS7" s="651">
        <v>45777</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10690567</v>
      </c>
      <c r="CS7" s="648"/>
      <c r="CT7" s="648"/>
      <c r="CU7" s="648"/>
      <c r="CV7" s="648"/>
      <c r="CW7" s="648"/>
      <c r="CX7" s="648"/>
      <c r="CY7" s="649"/>
      <c r="CZ7" s="650">
        <v>31.4</v>
      </c>
      <c r="DA7" s="650"/>
      <c r="DB7" s="650"/>
      <c r="DC7" s="650"/>
      <c r="DD7" s="656">
        <v>1621211</v>
      </c>
      <c r="DE7" s="648"/>
      <c r="DF7" s="648"/>
      <c r="DG7" s="648"/>
      <c r="DH7" s="648"/>
      <c r="DI7" s="648"/>
      <c r="DJ7" s="648"/>
      <c r="DK7" s="648"/>
      <c r="DL7" s="648"/>
      <c r="DM7" s="648"/>
      <c r="DN7" s="648"/>
      <c r="DO7" s="648"/>
      <c r="DP7" s="649"/>
      <c r="DQ7" s="656">
        <v>1916798</v>
      </c>
      <c r="DR7" s="648"/>
      <c r="DS7" s="648"/>
      <c r="DT7" s="648"/>
      <c r="DU7" s="648"/>
      <c r="DV7" s="648"/>
      <c r="DW7" s="648"/>
      <c r="DX7" s="648"/>
      <c r="DY7" s="648"/>
      <c r="DZ7" s="648"/>
      <c r="EA7" s="648"/>
      <c r="EB7" s="648"/>
      <c r="EC7" s="657"/>
    </row>
    <row r="8" spans="2:143" ht="11.25" customHeight="1">
      <c r="B8" s="644" t="s">
        <v>236</v>
      </c>
      <c r="C8" s="645"/>
      <c r="D8" s="645"/>
      <c r="E8" s="645"/>
      <c r="F8" s="645"/>
      <c r="G8" s="645"/>
      <c r="H8" s="645"/>
      <c r="I8" s="645"/>
      <c r="J8" s="645"/>
      <c r="K8" s="645"/>
      <c r="L8" s="645"/>
      <c r="M8" s="645"/>
      <c r="N8" s="645"/>
      <c r="O8" s="645"/>
      <c r="P8" s="645"/>
      <c r="Q8" s="646"/>
      <c r="R8" s="647">
        <v>59996</v>
      </c>
      <c r="S8" s="648"/>
      <c r="T8" s="648"/>
      <c r="U8" s="648"/>
      <c r="V8" s="648"/>
      <c r="W8" s="648"/>
      <c r="X8" s="648"/>
      <c r="Y8" s="649"/>
      <c r="Z8" s="650">
        <v>0.2</v>
      </c>
      <c r="AA8" s="650"/>
      <c r="AB8" s="650"/>
      <c r="AC8" s="650"/>
      <c r="AD8" s="651">
        <v>59996</v>
      </c>
      <c r="AE8" s="651"/>
      <c r="AF8" s="651"/>
      <c r="AG8" s="651"/>
      <c r="AH8" s="651"/>
      <c r="AI8" s="651"/>
      <c r="AJ8" s="651"/>
      <c r="AK8" s="651"/>
      <c r="AL8" s="652">
        <v>0.4</v>
      </c>
      <c r="AM8" s="653"/>
      <c r="AN8" s="653"/>
      <c r="AO8" s="654"/>
      <c r="AP8" s="644" t="s">
        <v>237</v>
      </c>
      <c r="AQ8" s="645"/>
      <c r="AR8" s="645"/>
      <c r="AS8" s="645"/>
      <c r="AT8" s="645"/>
      <c r="AU8" s="645"/>
      <c r="AV8" s="645"/>
      <c r="AW8" s="645"/>
      <c r="AX8" s="645"/>
      <c r="AY8" s="645"/>
      <c r="AZ8" s="645"/>
      <c r="BA8" s="645"/>
      <c r="BB8" s="645"/>
      <c r="BC8" s="645"/>
      <c r="BD8" s="645"/>
      <c r="BE8" s="645"/>
      <c r="BF8" s="646"/>
      <c r="BG8" s="647">
        <v>106017</v>
      </c>
      <c r="BH8" s="648"/>
      <c r="BI8" s="648"/>
      <c r="BJ8" s="648"/>
      <c r="BK8" s="648"/>
      <c r="BL8" s="648"/>
      <c r="BM8" s="648"/>
      <c r="BN8" s="649"/>
      <c r="BO8" s="650">
        <v>1.6</v>
      </c>
      <c r="BP8" s="650"/>
      <c r="BQ8" s="650"/>
      <c r="BR8" s="650"/>
      <c r="BS8" s="656" t="s">
        <v>128</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11746776</v>
      </c>
      <c r="CS8" s="648"/>
      <c r="CT8" s="648"/>
      <c r="CU8" s="648"/>
      <c r="CV8" s="648"/>
      <c r="CW8" s="648"/>
      <c r="CX8" s="648"/>
      <c r="CY8" s="649"/>
      <c r="CZ8" s="650">
        <v>34.5</v>
      </c>
      <c r="DA8" s="650"/>
      <c r="DB8" s="650"/>
      <c r="DC8" s="650"/>
      <c r="DD8" s="656">
        <v>55877</v>
      </c>
      <c r="DE8" s="648"/>
      <c r="DF8" s="648"/>
      <c r="DG8" s="648"/>
      <c r="DH8" s="648"/>
      <c r="DI8" s="648"/>
      <c r="DJ8" s="648"/>
      <c r="DK8" s="648"/>
      <c r="DL8" s="648"/>
      <c r="DM8" s="648"/>
      <c r="DN8" s="648"/>
      <c r="DO8" s="648"/>
      <c r="DP8" s="649"/>
      <c r="DQ8" s="656">
        <v>6024952</v>
      </c>
      <c r="DR8" s="648"/>
      <c r="DS8" s="648"/>
      <c r="DT8" s="648"/>
      <c r="DU8" s="648"/>
      <c r="DV8" s="648"/>
      <c r="DW8" s="648"/>
      <c r="DX8" s="648"/>
      <c r="DY8" s="648"/>
      <c r="DZ8" s="648"/>
      <c r="EA8" s="648"/>
      <c r="EB8" s="648"/>
      <c r="EC8" s="657"/>
    </row>
    <row r="9" spans="2:143" ht="11.25" customHeight="1">
      <c r="B9" s="644" t="s">
        <v>239</v>
      </c>
      <c r="C9" s="645"/>
      <c r="D9" s="645"/>
      <c r="E9" s="645"/>
      <c r="F9" s="645"/>
      <c r="G9" s="645"/>
      <c r="H9" s="645"/>
      <c r="I9" s="645"/>
      <c r="J9" s="645"/>
      <c r="K9" s="645"/>
      <c r="L9" s="645"/>
      <c r="M9" s="645"/>
      <c r="N9" s="645"/>
      <c r="O9" s="645"/>
      <c r="P9" s="645"/>
      <c r="Q9" s="646"/>
      <c r="R9" s="647">
        <v>66050</v>
      </c>
      <c r="S9" s="648"/>
      <c r="T9" s="648"/>
      <c r="U9" s="648"/>
      <c r="V9" s="648"/>
      <c r="W9" s="648"/>
      <c r="X9" s="648"/>
      <c r="Y9" s="649"/>
      <c r="Z9" s="650">
        <v>0.2</v>
      </c>
      <c r="AA9" s="650"/>
      <c r="AB9" s="650"/>
      <c r="AC9" s="650"/>
      <c r="AD9" s="651">
        <v>66050</v>
      </c>
      <c r="AE9" s="651"/>
      <c r="AF9" s="651"/>
      <c r="AG9" s="651"/>
      <c r="AH9" s="651"/>
      <c r="AI9" s="651"/>
      <c r="AJ9" s="651"/>
      <c r="AK9" s="651"/>
      <c r="AL9" s="652">
        <v>0.5</v>
      </c>
      <c r="AM9" s="653"/>
      <c r="AN9" s="653"/>
      <c r="AO9" s="654"/>
      <c r="AP9" s="644" t="s">
        <v>240</v>
      </c>
      <c r="AQ9" s="645"/>
      <c r="AR9" s="645"/>
      <c r="AS9" s="645"/>
      <c r="AT9" s="645"/>
      <c r="AU9" s="645"/>
      <c r="AV9" s="645"/>
      <c r="AW9" s="645"/>
      <c r="AX9" s="645"/>
      <c r="AY9" s="645"/>
      <c r="AZ9" s="645"/>
      <c r="BA9" s="645"/>
      <c r="BB9" s="645"/>
      <c r="BC9" s="645"/>
      <c r="BD9" s="645"/>
      <c r="BE9" s="645"/>
      <c r="BF9" s="646"/>
      <c r="BG9" s="647">
        <v>2710874</v>
      </c>
      <c r="BH9" s="648"/>
      <c r="BI9" s="648"/>
      <c r="BJ9" s="648"/>
      <c r="BK9" s="648"/>
      <c r="BL9" s="648"/>
      <c r="BM9" s="648"/>
      <c r="BN9" s="649"/>
      <c r="BO9" s="650">
        <v>40.299999999999997</v>
      </c>
      <c r="BP9" s="650"/>
      <c r="BQ9" s="650"/>
      <c r="BR9" s="650"/>
      <c r="BS9" s="656" t="s">
        <v>232</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3115135</v>
      </c>
      <c r="CS9" s="648"/>
      <c r="CT9" s="648"/>
      <c r="CU9" s="648"/>
      <c r="CV9" s="648"/>
      <c r="CW9" s="648"/>
      <c r="CX9" s="648"/>
      <c r="CY9" s="649"/>
      <c r="CZ9" s="650">
        <v>9.1</v>
      </c>
      <c r="DA9" s="650"/>
      <c r="DB9" s="650"/>
      <c r="DC9" s="650"/>
      <c r="DD9" s="656">
        <v>233138</v>
      </c>
      <c r="DE9" s="648"/>
      <c r="DF9" s="648"/>
      <c r="DG9" s="648"/>
      <c r="DH9" s="648"/>
      <c r="DI9" s="648"/>
      <c r="DJ9" s="648"/>
      <c r="DK9" s="648"/>
      <c r="DL9" s="648"/>
      <c r="DM9" s="648"/>
      <c r="DN9" s="648"/>
      <c r="DO9" s="648"/>
      <c r="DP9" s="649"/>
      <c r="DQ9" s="656">
        <v>2684096</v>
      </c>
      <c r="DR9" s="648"/>
      <c r="DS9" s="648"/>
      <c r="DT9" s="648"/>
      <c r="DU9" s="648"/>
      <c r="DV9" s="648"/>
      <c r="DW9" s="648"/>
      <c r="DX9" s="648"/>
      <c r="DY9" s="648"/>
      <c r="DZ9" s="648"/>
      <c r="EA9" s="648"/>
      <c r="EB9" s="648"/>
      <c r="EC9" s="657"/>
    </row>
    <row r="10" spans="2:143" ht="11.25" customHeight="1">
      <c r="B10" s="644" t="s">
        <v>242</v>
      </c>
      <c r="C10" s="645"/>
      <c r="D10" s="645"/>
      <c r="E10" s="645"/>
      <c r="F10" s="645"/>
      <c r="G10" s="645"/>
      <c r="H10" s="645"/>
      <c r="I10" s="645"/>
      <c r="J10" s="645"/>
      <c r="K10" s="645"/>
      <c r="L10" s="645"/>
      <c r="M10" s="645"/>
      <c r="N10" s="645"/>
      <c r="O10" s="645"/>
      <c r="P10" s="645"/>
      <c r="Q10" s="646"/>
      <c r="R10" s="647" t="s">
        <v>128</v>
      </c>
      <c r="S10" s="648"/>
      <c r="T10" s="648"/>
      <c r="U10" s="648"/>
      <c r="V10" s="648"/>
      <c r="W10" s="648"/>
      <c r="X10" s="648"/>
      <c r="Y10" s="649"/>
      <c r="Z10" s="650" t="s">
        <v>232</v>
      </c>
      <c r="AA10" s="650"/>
      <c r="AB10" s="650"/>
      <c r="AC10" s="650"/>
      <c r="AD10" s="651" t="s">
        <v>232</v>
      </c>
      <c r="AE10" s="651"/>
      <c r="AF10" s="651"/>
      <c r="AG10" s="651"/>
      <c r="AH10" s="651"/>
      <c r="AI10" s="651"/>
      <c r="AJ10" s="651"/>
      <c r="AK10" s="651"/>
      <c r="AL10" s="652" t="s">
        <v>232</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123482</v>
      </c>
      <c r="BH10" s="648"/>
      <c r="BI10" s="648"/>
      <c r="BJ10" s="648"/>
      <c r="BK10" s="648"/>
      <c r="BL10" s="648"/>
      <c r="BM10" s="648"/>
      <c r="BN10" s="649"/>
      <c r="BO10" s="650">
        <v>1.8</v>
      </c>
      <c r="BP10" s="650"/>
      <c r="BQ10" s="650"/>
      <c r="BR10" s="650"/>
      <c r="BS10" s="656" t="s">
        <v>232</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v>18622</v>
      </c>
      <c r="CS10" s="648"/>
      <c r="CT10" s="648"/>
      <c r="CU10" s="648"/>
      <c r="CV10" s="648"/>
      <c r="CW10" s="648"/>
      <c r="CX10" s="648"/>
      <c r="CY10" s="649"/>
      <c r="CZ10" s="650">
        <v>0.1</v>
      </c>
      <c r="DA10" s="650"/>
      <c r="DB10" s="650"/>
      <c r="DC10" s="650"/>
      <c r="DD10" s="656" t="s">
        <v>232</v>
      </c>
      <c r="DE10" s="648"/>
      <c r="DF10" s="648"/>
      <c r="DG10" s="648"/>
      <c r="DH10" s="648"/>
      <c r="DI10" s="648"/>
      <c r="DJ10" s="648"/>
      <c r="DK10" s="648"/>
      <c r="DL10" s="648"/>
      <c r="DM10" s="648"/>
      <c r="DN10" s="648"/>
      <c r="DO10" s="648"/>
      <c r="DP10" s="649"/>
      <c r="DQ10" s="656">
        <v>18622</v>
      </c>
      <c r="DR10" s="648"/>
      <c r="DS10" s="648"/>
      <c r="DT10" s="648"/>
      <c r="DU10" s="648"/>
      <c r="DV10" s="648"/>
      <c r="DW10" s="648"/>
      <c r="DX10" s="648"/>
      <c r="DY10" s="648"/>
      <c r="DZ10" s="648"/>
      <c r="EA10" s="648"/>
      <c r="EB10" s="648"/>
      <c r="EC10" s="657"/>
    </row>
    <row r="11" spans="2:143" ht="11.25" customHeight="1">
      <c r="B11" s="644" t="s">
        <v>245</v>
      </c>
      <c r="C11" s="645"/>
      <c r="D11" s="645"/>
      <c r="E11" s="645"/>
      <c r="F11" s="645"/>
      <c r="G11" s="645"/>
      <c r="H11" s="645"/>
      <c r="I11" s="645"/>
      <c r="J11" s="645"/>
      <c r="K11" s="645"/>
      <c r="L11" s="645"/>
      <c r="M11" s="645"/>
      <c r="N11" s="645"/>
      <c r="O11" s="645"/>
      <c r="P11" s="645"/>
      <c r="Q11" s="646"/>
      <c r="R11" s="647">
        <v>1215407</v>
      </c>
      <c r="S11" s="648"/>
      <c r="T11" s="648"/>
      <c r="U11" s="648"/>
      <c r="V11" s="648"/>
      <c r="W11" s="648"/>
      <c r="X11" s="648"/>
      <c r="Y11" s="649"/>
      <c r="Z11" s="652">
        <v>3.5</v>
      </c>
      <c r="AA11" s="653"/>
      <c r="AB11" s="653"/>
      <c r="AC11" s="665"/>
      <c r="AD11" s="656">
        <v>1215407</v>
      </c>
      <c r="AE11" s="648"/>
      <c r="AF11" s="648"/>
      <c r="AG11" s="648"/>
      <c r="AH11" s="648"/>
      <c r="AI11" s="648"/>
      <c r="AJ11" s="648"/>
      <c r="AK11" s="649"/>
      <c r="AL11" s="652">
        <v>8.4</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196320</v>
      </c>
      <c r="BH11" s="648"/>
      <c r="BI11" s="648"/>
      <c r="BJ11" s="648"/>
      <c r="BK11" s="648"/>
      <c r="BL11" s="648"/>
      <c r="BM11" s="648"/>
      <c r="BN11" s="649"/>
      <c r="BO11" s="650">
        <v>2.9</v>
      </c>
      <c r="BP11" s="650"/>
      <c r="BQ11" s="650"/>
      <c r="BR11" s="650"/>
      <c r="BS11" s="656">
        <v>45777</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120310</v>
      </c>
      <c r="CS11" s="648"/>
      <c r="CT11" s="648"/>
      <c r="CU11" s="648"/>
      <c r="CV11" s="648"/>
      <c r="CW11" s="648"/>
      <c r="CX11" s="648"/>
      <c r="CY11" s="649"/>
      <c r="CZ11" s="650">
        <v>0.4</v>
      </c>
      <c r="DA11" s="650"/>
      <c r="DB11" s="650"/>
      <c r="DC11" s="650"/>
      <c r="DD11" s="656">
        <v>47826</v>
      </c>
      <c r="DE11" s="648"/>
      <c r="DF11" s="648"/>
      <c r="DG11" s="648"/>
      <c r="DH11" s="648"/>
      <c r="DI11" s="648"/>
      <c r="DJ11" s="648"/>
      <c r="DK11" s="648"/>
      <c r="DL11" s="648"/>
      <c r="DM11" s="648"/>
      <c r="DN11" s="648"/>
      <c r="DO11" s="648"/>
      <c r="DP11" s="649"/>
      <c r="DQ11" s="656">
        <v>83363</v>
      </c>
      <c r="DR11" s="648"/>
      <c r="DS11" s="648"/>
      <c r="DT11" s="648"/>
      <c r="DU11" s="648"/>
      <c r="DV11" s="648"/>
      <c r="DW11" s="648"/>
      <c r="DX11" s="648"/>
      <c r="DY11" s="648"/>
      <c r="DZ11" s="648"/>
      <c r="EA11" s="648"/>
      <c r="EB11" s="648"/>
      <c r="EC11" s="657"/>
    </row>
    <row r="12" spans="2:143" ht="11.25" customHeight="1">
      <c r="B12" s="644" t="s">
        <v>248</v>
      </c>
      <c r="C12" s="645"/>
      <c r="D12" s="645"/>
      <c r="E12" s="645"/>
      <c r="F12" s="645"/>
      <c r="G12" s="645"/>
      <c r="H12" s="645"/>
      <c r="I12" s="645"/>
      <c r="J12" s="645"/>
      <c r="K12" s="645"/>
      <c r="L12" s="645"/>
      <c r="M12" s="645"/>
      <c r="N12" s="645"/>
      <c r="O12" s="645"/>
      <c r="P12" s="645"/>
      <c r="Q12" s="646"/>
      <c r="R12" s="647" t="s">
        <v>232</v>
      </c>
      <c r="S12" s="648"/>
      <c r="T12" s="648"/>
      <c r="U12" s="648"/>
      <c r="V12" s="648"/>
      <c r="W12" s="648"/>
      <c r="X12" s="648"/>
      <c r="Y12" s="649"/>
      <c r="Z12" s="650" t="s">
        <v>128</v>
      </c>
      <c r="AA12" s="650"/>
      <c r="AB12" s="650"/>
      <c r="AC12" s="650"/>
      <c r="AD12" s="651" t="s">
        <v>232</v>
      </c>
      <c r="AE12" s="651"/>
      <c r="AF12" s="651"/>
      <c r="AG12" s="651"/>
      <c r="AH12" s="651"/>
      <c r="AI12" s="651"/>
      <c r="AJ12" s="651"/>
      <c r="AK12" s="651"/>
      <c r="AL12" s="652" t="s">
        <v>232</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2687094</v>
      </c>
      <c r="BH12" s="648"/>
      <c r="BI12" s="648"/>
      <c r="BJ12" s="648"/>
      <c r="BK12" s="648"/>
      <c r="BL12" s="648"/>
      <c r="BM12" s="648"/>
      <c r="BN12" s="649"/>
      <c r="BO12" s="650">
        <v>40</v>
      </c>
      <c r="BP12" s="650"/>
      <c r="BQ12" s="650"/>
      <c r="BR12" s="650"/>
      <c r="BS12" s="656" t="s">
        <v>128</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598660</v>
      </c>
      <c r="CS12" s="648"/>
      <c r="CT12" s="648"/>
      <c r="CU12" s="648"/>
      <c r="CV12" s="648"/>
      <c r="CW12" s="648"/>
      <c r="CX12" s="648"/>
      <c r="CY12" s="649"/>
      <c r="CZ12" s="650">
        <v>1.8</v>
      </c>
      <c r="DA12" s="650"/>
      <c r="DB12" s="650"/>
      <c r="DC12" s="650"/>
      <c r="DD12" s="656" t="s">
        <v>128</v>
      </c>
      <c r="DE12" s="648"/>
      <c r="DF12" s="648"/>
      <c r="DG12" s="648"/>
      <c r="DH12" s="648"/>
      <c r="DI12" s="648"/>
      <c r="DJ12" s="648"/>
      <c r="DK12" s="648"/>
      <c r="DL12" s="648"/>
      <c r="DM12" s="648"/>
      <c r="DN12" s="648"/>
      <c r="DO12" s="648"/>
      <c r="DP12" s="649"/>
      <c r="DQ12" s="656">
        <v>281844</v>
      </c>
      <c r="DR12" s="648"/>
      <c r="DS12" s="648"/>
      <c r="DT12" s="648"/>
      <c r="DU12" s="648"/>
      <c r="DV12" s="648"/>
      <c r="DW12" s="648"/>
      <c r="DX12" s="648"/>
      <c r="DY12" s="648"/>
      <c r="DZ12" s="648"/>
      <c r="EA12" s="648"/>
      <c r="EB12" s="648"/>
      <c r="EC12" s="657"/>
    </row>
    <row r="13" spans="2:143" ht="11.25" customHeight="1">
      <c r="B13" s="644" t="s">
        <v>251</v>
      </c>
      <c r="C13" s="645"/>
      <c r="D13" s="645"/>
      <c r="E13" s="645"/>
      <c r="F13" s="645"/>
      <c r="G13" s="645"/>
      <c r="H13" s="645"/>
      <c r="I13" s="645"/>
      <c r="J13" s="645"/>
      <c r="K13" s="645"/>
      <c r="L13" s="645"/>
      <c r="M13" s="645"/>
      <c r="N13" s="645"/>
      <c r="O13" s="645"/>
      <c r="P13" s="645"/>
      <c r="Q13" s="646"/>
      <c r="R13" s="647" t="s">
        <v>232</v>
      </c>
      <c r="S13" s="648"/>
      <c r="T13" s="648"/>
      <c r="U13" s="648"/>
      <c r="V13" s="648"/>
      <c r="W13" s="648"/>
      <c r="X13" s="648"/>
      <c r="Y13" s="649"/>
      <c r="Z13" s="650" t="s">
        <v>232</v>
      </c>
      <c r="AA13" s="650"/>
      <c r="AB13" s="650"/>
      <c r="AC13" s="650"/>
      <c r="AD13" s="651" t="s">
        <v>232</v>
      </c>
      <c r="AE13" s="651"/>
      <c r="AF13" s="651"/>
      <c r="AG13" s="651"/>
      <c r="AH13" s="651"/>
      <c r="AI13" s="651"/>
      <c r="AJ13" s="651"/>
      <c r="AK13" s="651"/>
      <c r="AL13" s="652" t="s">
        <v>232</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2676796</v>
      </c>
      <c r="BH13" s="648"/>
      <c r="BI13" s="648"/>
      <c r="BJ13" s="648"/>
      <c r="BK13" s="648"/>
      <c r="BL13" s="648"/>
      <c r="BM13" s="648"/>
      <c r="BN13" s="649"/>
      <c r="BO13" s="650">
        <v>39.799999999999997</v>
      </c>
      <c r="BP13" s="650"/>
      <c r="BQ13" s="650"/>
      <c r="BR13" s="650"/>
      <c r="BS13" s="656" t="s">
        <v>128</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1749958</v>
      </c>
      <c r="CS13" s="648"/>
      <c r="CT13" s="648"/>
      <c r="CU13" s="648"/>
      <c r="CV13" s="648"/>
      <c r="CW13" s="648"/>
      <c r="CX13" s="648"/>
      <c r="CY13" s="649"/>
      <c r="CZ13" s="650">
        <v>5.0999999999999996</v>
      </c>
      <c r="DA13" s="650"/>
      <c r="DB13" s="650"/>
      <c r="DC13" s="650"/>
      <c r="DD13" s="656">
        <v>572457</v>
      </c>
      <c r="DE13" s="648"/>
      <c r="DF13" s="648"/>
      <c r="DG13" s="648"/>
      <c r="DH13" s="648"/>
      <c r="DI13" s="648"/>
      <c r="DJ13" s="648"/>
      <c r="DK13" s="648"/>
      <c r="DL13" s="648"/>
      <c r="DM13" s="648"/>
      <c r="DN13" s="648"/>
      <c r="DO13" s="648"/>
      <c r="DP13" s="649"/>
      <c r="DQ13" s="656">
        <v>1245514</v>
      </c>
      <c r="DR13" s="648"/>
      <c r="DS13" s="648"/>
      <c r="DT13" s="648"/>
      <c r="DU13" s="648"/>
      <c r="DV13" s="648"/>
      <c r="DW13" s="648"/>
      <c r="DX13" s="648"/>
      <c r="DY13" s="648"/>
      <c r="DZ13" s="648"/>
      <c r="EA13" s="648"/>
      <c r="EB13" s="648"/>
      <c r="EC13" s="657"/>
    </row>
    <row r="14" spans="2:143" ht="11.25" customHeight="1">
      <c r="B14" s="644" t="s">
        <v>254</v>
      </c>
      <c r="C14" s="645"/>
      <c r="D14" s="645"/>
      <c r="E14" s="645"/>
      <c r="F14" s="645"/>
      <c r="G14" s="645"/>
      <c r="H14" s="645"/>
      <c r="I14" s="645"/>
      <c r="J14" s="645"/>
      <c r="K14" s="645"/>
      <c r="L14" s="645"/>
      <c r="M14" s="645"/>
      <c r="N14" s="645"/>
      <c r="O14" s="645"/>
      <c r="P14" s="645"/>
      <c r="Q14" s="646"/>
      <c r="R14" s="647" t="s">
        <v>232</v>
      </c>
      <c r="S14" s="648"/>
      <c r="T14" s="648"/>
      <c r="U14" s="648"/>
      <c r="V14" s="648"/>
      <c r="W14" s="648"/>
      <c r="X14" s="648"/>
      <c r="Y14" s="649"/>
      <c r="Z14" s="650" t="s">
        <v>232</v>
      </c>
      <c r="AA14" s="650"/>
      <c r="AB14" s="650"/>
      <c r="AC14" s="650"/>
      <c r="AD14" s="651" t="s">
        <v>128</v>
      </c>
      <c r="AE14" s="651"/>
      <c r="AF14" s="651"/>
      <c r="AG14" s="651"/>
      <c r="AH14" s="651"/>
      <c r="AI14" s="651"/>
      <c r="AJ14" s="651"/>
      <c r="AK14" s="651"/>
      <c r="AL14" s="652" t="s">
        <v>128</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163327</v>
      </c>
      <c r="BH14" s="648"/>
      <c r="BI14" s="648"/>
      <c r="BJ14" s="648"/>
      <c r="BK14" s="648"/>
      <c r="BL14" s="648"/>
      <c r="BM14" s="648"/>
      <c r="BN14" s="649"/>
      <c r="BO14" s="650">
        <v>2.4</v>
      </c>
      <c r="BP14" s="650"/>
      <c r="BQ14" s="650"/>
      <c r="BR14" s="650"/>
      <c r="BS14" s="656" t="s">
        <v>232</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864395</v>
      </c>
      <c r="CS14" s="648"/>
      <c r="CT14" s="648"/>
      <c r="CU14" s="648"/>
      <c r="CV14" s="648"/>
      <c r="CW14" s="648"/>
      <c r="CX14" s="648"/>
      <c r="CY14" s="649"/>
      <c r="CZ14" s="650">
        <v>2.5</v>
      </c>
      <c r="DA14" s="650"/>
      <c r="DB14" s="650"/>
      <c r="DC14" s="650"/>
      <c r="DD14" s="656">
        <v>19508</v>
      </c>
      <c r="DE14" s="648"/>
      <c r="DF14" s="648"/>
      <c r="DG14" s="648"/>
      <c r="DH14" s="648"/>
      <c r="DI14" s="648"/>
      <c r="DJ14" s="648"/>
      <c r="DK14" s="648"/>
      <c r="DL14" s="648"/>
      <c r="DM14" s="648"/>
      <c r="DN14" s="648"/>
      <c r="DO14" s="648"/>
      <c r="DP14" s="649"/>
      <c r="DQ14" s="656">
        <v>843048</v>
      </c>
      <c r="DR14" s="648"/>
      <c r="DS14" s="648"/>
      <c r="DT14" s="648"/>
      <c r="DU14" s="648"/>
      <c r="DV14" s="648"/>
      <c r="DW14" s="648"/>
      <c r="DX14" s="648"/>
      <c r="DY14" s="648"/>
      <c r="DZ14" s="648"/>
      <c r="EA14" s="648"/>
      <c r="EB14" s="648"/>
      <c r="EC14" s="657"/>
    </row>
    <row r="15" spans="2:143" ht="11.25" customHeight="1">
      <c r="B15" s="644" t="s">
        <v>257</v>
      </c>
      <c r="C15" s="645"/>
      <c r="D15" s="645"/>
      <c r="E15" s="645"/>
      <c r="F15" s="645"/>
      <c r="G15" s="645"/>
      <c r="H15" s="645"/>
      <c r="I15" s="645"/>
      <c r="J15" s="645"/>
      <c r="K15" s="645"/>
      <c r="L15" s="645"/>
      <c r="M15" s="645"/>
      <c r="N15" s="645"/>
      <c r="O15" s="645"/>
      <c r="P15" s="645"/>
      <c r="Q15" s="646"/>
      <c r="R15" s="647" t="s">
        <v>128</v>
      </c>
      <c r="S15" s="648"/>
      <c r="T15" s="648"/>
      <c r="U15" s="648"/>
      <c r="V15" s="648"/>
      <c r="W15" s="648"/>
      <c r="X15" s="648"/>
      <c r="Y15" s="649"/>
      <c r="Z15" s="650" t="s">
        <v>128</v>
      </c>
      <c r="AA15" s="650"/>
      <c r="AB15" s="650"/>
      <c r="AC15" s="650"/>
      <c r="AD15" s="651" t="s">
        <v>128</v>
      </c>
      <c r="AE15" s="651"/>
      <c r="AF15" s="651"/>
      <c r="AG15" s="651"/>
      <c r="AH15" s="651"/>
      <c r="AI15" s="651"/>
      <c r="AJ15" s="651"/>
      <c r="AK15" s="651"/>
      <c r="AL15" s="652" t="s">
        <v>232</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346860</v>
      </c>
      <c r="BH15" s="648"/>
      <c r="BI15" s="648"/>
      <c r="BJ15" s="648"/>
      <c r="BK15" s="648"/>
      <c r="BL15" s="648"/>
      <c r="BM15" s="648"/>
      <c r="BN15" s="649"/>
      <c r="BO15" s="650">
        <v>5.2</v>
      </c>
      <c r="BP15" s="650"/>
      <c r="BQ15" s="650"/>
      <c r="BR15" s="650"/>
      <c r="BS15" s="656" t="s">
        <v>128</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2793549</v>
      </c>
      <c r="CS15" s="648"/>
      <c r="CT15" s="648"/>
      <c r="CU15" s="648"/>
      <c r="CV15" s="648"/>
      <c r="CW15" s="648"/>
      <c r="CX15" s="648"/>
      <c r="CY15" s="649"/>
      <c r="CZ15" s="650">
        <v>8.1999999999999993</v>
      </c>
      <c r="DA15" s="650"/>
      <c r="DB15" s="650"/>
      <c r="DC15" s="650"/>
      <c r="DD15" s="656">
        <v>285943</v>
      </c>
      <c r="DE15" s="648"/>
      <c r="DF15" s="648"/>
      <c r="DG15" s="648"/>
      <c r="DH15" s="648"/>
      <c r="DI15" s="648"/>
      <c r="DJ15" s="648"/>
      <c r="DK15" s="648"/>
      <c r="DL15" s="648"/>
      <c r="DM15" s="648"/>
      <c r="DN15" s="648"/>
      <c r="DO15" s="648"/>
      <c r="DP15" s="649"/>
      <c r="DQ15" s="656">
        <v>2051647</v>
      </c>
      <c r="DR15" s="648"/>
      <c r="DS15" s="648"/>
      <c r="DT15" s="648"/>
      <c r="DU15" s="648"/>
      <c r="DV15" s="648"/>
      <c r="DW15" s="648"/>
      <c r="DX15" s="648"/>
      <c r="DY15" s="648"/>
      <c r="DZ15" s="648"/>
      <c r="EA15" s="648"/>
      <c r="EB15" s="648"/>
      <c r="EC15" s="657"/>
    </row>
    <row r="16" spans="2:143" ht="11.25" customHeight="1">
      <c r="B16" s="644" t="s">
        <v>260</v>
      </c>
      <c r="C16" s="645"/>
      <c r="D16" s="645"/>
      <c r="E16" s="645"/>
      <c r="F16" s="645"/>
      <c r="G16" s="645"/>
      <c r="H16" s="645"/>
      <c r="I16" s="645"/>
      <c r="J16" s="645"/>
      <c r="K16" s="645"/>
      <c r="L16" s="645"/>
      <c r="M16" s="645"/>
      <c r="N16" s="645"/>
      <c r="O16" s="645"/>
      <c r="P16" s="645"/>
      <c r="Q16" s="646"/>
      <c r="R16" s="647">
        <v>11648</v>
      </c>
      <c r="S16" s="648"/>
      <c r="T16" s="648"/>
      <c r="U16" s="648"/>
      <c r="V16" s="648"/>
      <c r="W16" s="648"/>
      <c r="X16" s="648"/>
      <c r="Y16" s="649"/>
      <c r="Z16" s="650">
        <v>0</v>
      </c>
      <c r="AA16" s="650"/>
      <c r="AB16" s="650"/>
      <c r="AC16" s="650"/>
      <c r="AD16" s="651">
        <v>11648</v>
      </c>
      <c r="AE16" s="651"/>
      <c r="AF16" s="651"/>
      <c r="AG16" s="651"/>
      <c r="AH16" s="651"/>
      <c r="AI16" s="651"/>
      <c r="AJ16" s="651"/>
      <c r="AK16" s="651"/>
      <c r="AL16" s="652">
        <v>0.1</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t="s">
        <v>232</v>
      </c>
      <c r="BH16" s="648"/>
      <c r="BI16" s="648"/>
      <c r="BJ16" s="648"/>
      <c r="BK16" s="648"/>
      <c r="BL16" s="648"/>
      <c r="BM16" s="648"/>
      <c r="BN16" s="649"/>
      <c r="BO16" s="650" t="s">
        <v>232</v>
      </c>
      <c r="BP16" s="650"/>
      <c r="BQ16" s="650"/>
      <c r="BR16" s="650"/>
      <c r="BS16" s="656" t="s">
        <v>232</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t="s">
        <v>232</v>
      </c>
      <c r="CS16" s="648"/>
      <c r="CT16" s="648"/>
      <c r="CU16" s="648"/>
      <c r="CV16" s="648"/>
      <c r="CW16" s="648"/>
      <c r="CX16" s="648"/>
      <c r="CY16" s="649"/>
      <c r="CZ16" s="650" t="s">
        <v>128</v>
      </c>
      <c r="DA16" s="650"/>
      <c r="DB16" s="650"/>
      <c r="DC16" s="650"/>
      <c r="DD16" s="656" t="s">
        <v>232</v>
      </c>
      <c r="DE16" s="648"/>
      <c r="DF16" s="648"/>
      <c r="DG16" s="648"/>
      <c r="DH16" s="648"/>
      <c r="DI16" s="648"/>
      <c r="DJ16" s="648"/>
      <c r="DK16" s="648"/>
      <c r="DL16" s="648"/>
      <c r="DM16" s="648"/>
      <c r="DN16" s="648"/>
      <c r="DO16" s="648"/>
      <c r="DP16" s="649"/>
      <c r="DQ16" s="656" t="s">
        <v>128</v>
      </c>
      <c r="DR16" s="648"/>
      <c r="DS16" s="648"/>
      <c r="DT16" s="648"/>
      <c r="DU16" s="648"/>
      <c r="DV16" s="648"/>
      <c r="DW16" s="648"/>
      <c r="DX16" s="648"/>
      <c r="DY16" s="648"/>
      <c r="DZ16" s="648"/>
      <c r="EA16" s="648"/>
      <c r="EB16" s="648"/>
      <c r="EC16" s="657"/>
    </row>
    <row r="17" spans="2:133" ht="11.25" customHeight="1">
      <c r="B17" s="644" t="s">
        <v>263</v>
      </c>
      <c r="C17" s="645"/>
      <c r="D17" s="645"/>
      <c r="E17" s="645"/>
      <c r="F17" s="645"/>
      <c r="G17" s="645"/>
      <c r="H17" s="645"/>
      <c r="I17" s="645"/>
      <c r="J17" s="645"/>
      <c r="K17" s="645"/>
      <c r="L17" s="645"/>
      <c r="M17" s="645"/>
      <c r="N17" s="645"/>
      <c r="O17" s="645"/>
      <c r="P17" s="645"/>
      <c r="Q17" s="646"/>
      <c r="R17" s="647">
        <v>28853</v>
      </c>
      <c r="S17" s="648"/>
      <c r="T17" s="648"/>
      <c r="U17" s="648"/>
      <c r="V17" s="648"/>
      <c r="W17" s="648"/>
      <c r="X17" s="648"/>
      <c r="Y17" s="649"/>
      <c r="Z17" s="650">
        <v>0.1</v>
      </c>
      <c r="AA17" s="650"/>
      <c r="AB17" s="650"/>
      <c r="AC17" s="650"/>
      <c r="AD17" s="651">
        <v>28853</v>
      </c>
      <c r="AE17" s="651"/>
      <c r="AF17" s="651"/>
      <c r="AG17" s="651"/>
      <c r="AH17" s="651"/>
      <c r="AI17" s="651"/>
      <c r="AJ17" s="651"/>
      <c r="AK17" s="651"/>
      <c r="AL17" s="652">
        <v>0.2</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232</v>
      </c>
      <c r="BH17" s="648"/>
      <c r="BI17" s="648"/>
      <c r="BJ17" s="648"/>
      <c r="BK17" s="648"/>
      <c r="BL17" s="648"/>
      <c r="BM17" s="648"/>
      <c r="BN17" s="649"/>
      <c r="BO17" s="650" t="s">
        <v>232</v>
      </c>
      <c r="BP17" s="650"/>
      <c r="BQ17" s="650"/>
      <c r="BR17" s="650"/>
      <c r="BS17" s="656" t="s">
        <v>128</v>
      </c>
      <c r="BT17" s="648"/>
      <c r="BU17" s="648"/>
      <c r="BV17" s="648"/>
      <c r="BW17" s="648"/>
      <c r="BX17" s="648"/>
      <c r="BY17" s="648"/>
      <c r="BZ17" s="648"/>
      <c r="CA17" s="648"/>
      <c r="CB17" s="657"/>
      <c r="CD17" s="662" t="s">
        <v>265</v>
      </c>
      <c r="CE17" s="663"/>
      <c r="CF17" s="663"/>
      <c r="CG17" s="663"/>
      <c r="CH17" s="663"/>
      <c r="CI17" s="663"/>
      <c r="CJ17" s="663"/>
      <c r="CK17" s="663"/>
      <c r="CL17" s="663"/>
      <c r="CM17" s="663"/>
      <c r="CN17" s="663"/>
      <c r="CO17" s="663"/>
      <c r="CP17" s="663"/>
      <c r="CQ17" s="664"/>
      <c r="CR17" s="647">
        <v>2125782</v>
      </c>
      <c r="CS17" s="648"/>
      <c r="CT17" s="648"/>
      <c r="CU17" s="648"/>
      <c r="CV17" s="648"/>
      <c r="CW17" s="648"/>
      <c r="CX17" s="648"/>
      <c r="CY17" s="649"/>
      <c r="CZ17" s="650">
        <v>6.2</v>
      </c>
      <c r="DA17" s="650"/>
      <c r="DB17" s="650"/>
      <c r="DC17" s="650"/>
      <c r="DD17" s="656" t="s">
        <v>128</v>
      </c>
      <c r="DE17" s="648"/>
      <c r="DF17" s="648"/>
      <c r="DG17" s="648"/>
      <c r="DH17" s="648"/>
      <c r="DI17" s="648"/>
      <c r="DJ17" s="648"/>
      <c r="DK17" s="648"/>
      <c r="DL17" s="648"/>
      <c r="DM17" s="648"/>
      <c r="DN17" s="648"/>
      <c r="DO17" s="648"/>
      <c r="DP17" s="649"/>
      <c r="DQ17" s="656">
        <v>2093490</v>
      </c>
      <c r="DR17" s="648"/>
      <c r="DS17" s="648"/>
      <c r="DT17" s="648"/>
      <c r="DU17" s="648"/>
      <c r="DV17" s="648"/>
      <c r="DW17" s="648"/>
      <c r="DX17" s="648"/>
      <c r="DY17" s="648"/>
      <c r="DZ17" s="648"/>
      <c r="EA17" s="648"/>
      <c r="EB17" s="648"/>
      <c r="EC17" s="657"/>
    </row>
    <row r="18" spans="2:133" ht="11.25" customHeight="1">
      <c r="B18" s="644" t="s">
        <v>266</v>
      </c>
      <c r="C18" s="645"/>
      <c r="D18" s="645"/>
      <c r="E18" s="645"/>
      <c r="F18" s="645"/>
      <c r="G18" s="645"/>
      <c r="H18" s="645"/>
      <c r="I18" s="645"/>
      <c r="J18" s="645"/>
      <c r="K18" s="645"/>
      <c r="L18" s="645"/>
      <c r="M18" s="645"/>
      <c r="N18" s="645"/>
      <c r="O18" s="645"/>
      <c r="P18" s="645"/>
      <c r="Q18" s="646"/>
      <c r="R18" s="647">
        <v>51611</v>
      </c>
      <c r="S18" s="648"/>
      <c r="T18" s="648"/>
      <c r="U18" s="648"/>
      <c r="V18" s="648"/>
      <c r="W18" s="648"/>
      <c r="X18" s="648"/>
      <c r="Y18" s="649"/>
      <c r="Z18" s="650">
        <v>0.2</v>
      </c>
      <c r="AA18" s="650"/>
      <c r="AB18" s="650"/>
      <c r="AC18" s="650"/>
      <c r="AD18" s="651">
        <v>51611</v>
      </c>
      <c r="AE18" s="651"/>
      <c r="AF18" s="651"/>
      <c r="AG18" s="651"/>
      <c r="AH18" s="651"/>
      <c r="AI18" s="651"/>
      <c r="AJ18" s="651"/>
      <c r="AK18" s="651"/>
      <c r="AL18" s="652">
        <v>0.4</v>
      </c>
      <c r="AM18" s="653"/>
      <c r="AN18" s="653"/>
      <c r="AO18" s="654"/>
      <c r="AP18" s="644" t="s">
        <v>267</v>
      </c>
      <c r="AQ18" s="645"/>
      <c r="AR18" s="645"/>
      <c r="AS18" s="645"/>
      <c r="AT18" s="645"/>
      <c r="AU18" s="645"/>
      <c r="AV18" s="645"/>
      <c r="AW18" s="645"/>
      <c r="AX18" s="645"/>
      <c r="AY18" s="645"/>
      <c r="AZ18" s="645"/>
      <c r="BA18" s="645"/>
      <c r="BB18" s="645"/>
      <c r="BC18" s="645"/>
      <c r="BD18" s="645"/>
      <c r="BE18" s="645"/>
      <c r="BF18" s="646"/>
      <c r="BG18" s="647" t="s">
        <v>128</v>
      </c>
      <c r="BH18" s="648"/>
      <c r="BI18" s="648"/>
      <c r="BJ18" s="648"/>
      <c r="BK18" s="648"/>
      <c r="BL18" s="648"/>
      <c r="BM18" s="648"/>
      <c r="BN18" s="649"/>
      <c r="BO18" s="650" t="s">
        <v>232</v>
      </c>
      <c r="BP18" s="650"/>
      <c r="BQ18" s="650"/>
      <c r="BR18" s="650"/>
      <c r="BS18" s="656" t="s">
        <v>232</v>
      </c>
      <c r="BT18" s="648"/>
      <c r="BU18" s="648"/>
      <c r="BV18" s="648"/>
      <c r="BW18" s="648"/>
      <c r="BX18" s="648"/>
      <c r="BY18" s="648"/>
      <c r="BZ18" s="648"/>
      <c r="CA18" s="648"/>
      <c r="CB18" s="657"/>
      <c r="CD18" s="662" t="s">
        <v>268</v>
      </c>
      <c r="CE18" s="663"/>
      <c r="CF18" s="663"/>
      <c r="CG18" s="663"/>
      <c r="CH18" s="663"/>
      <c r="CI18" s="663"/>
      <c r="CJ18" s="663"/>
      <c r="CK18" s="663"/>
      <c r="CL18" s="663"/>
      <c r="CM18" s="663"/>
      <c r="CN18" s="663"/>
      <c r="CO18" s="663"/>
      <c r="CP18" s="663"/>
      <c r="CQ18" s="664"/>
      <c r="CR18" s="647" t="s">
        <v>232</v>
      </c>
      <c r="CS18" s="648"/>
      <c r="CT18" s="648"/>
      <c r="CU18" s="648"/>
      <c r="CV18" s="648"/>
      <c r="CW18" s="648"/>
      <c r="CX18" s="648"/>
      <c r="CY18" s="649"/>
      <c r="CZ18" s="650" t="s">
        <v>232</v>
      </c>
      <c r="DA18" s="650"/>
      <c r="DB18" s="650"/>
      <c r="DC18" s="650"/>
      <c r="DD18" s="656" t="s">
        <v>232</v>
      </c>
      <c r="DE18" s="648"/>
      <c r="DF18" s="648"/>
      <c r="DG18" s="648"/>
      <c r="DH18" s="648"/>
      <c r="DI18" s="648"/>
      <c r="DJ18" s="648"/>
      <c r="DK18" s="648"/>
      <c r="DL18" s="648"/>
      <c r="DM18" s="648"/>
      <c r="DN18" s="648"/>
      <c r="DO18" s="648"/>
      <c r="DP18" s="649"/>
      <c r="DQ18" s="656" t="s">
        <v>128</v>
      </c>
      <c r="DR18" s="648"/>
      <c r="DS18" s="648"/>
      <c r="DT18" s="648"/>
      <c r="DU18" s="648"/>
      <c r="DV18" s="648"/>
      <c r="DW18" s="648"/>
      <c r="DX18" s="648"/>
      <c r="DY18" s="648"/>
      <c r="DZ18" s="648"/>
      <c r="EA18" s="648"/>
      <c r="EB18" s="648"/>
      <c r="EC18" s="657"/>
    </row>
    <row r="19" spans="2:133" ht="11.25" customHeight="1">
      <c r="B19" s="644" t="s">
        <v>269</v>
      </c>
      <c r="C19" s="645"/>
      <c r="D19" s="645"/>
      <c r="E19" s="645"/>
      <c r="F19" s="645"/>
      <c r="G19" s="645"/>
      <c r="H19" s="645"/>
      <c r="I19" s="645"/>
      <c r="J19" s="645"/>
      <c r="K19" s="645"/>
      <c r="L19" s="645"/>
      <c r="M19" s="645"/>
      <c r="N19" s="645"/>
      <c r="O19" s="645"/>
      <c r="P19" s="645"/>
      <c r="Q19" s="646"/>
      <c r="R19" s="647">
        <v>42060</v>
      </c>
      <c r="S19" s="648"/>
      <c r="T19" s="648"/>
      <c r="U19" s="648"/>
      <c r="V19" s="648"/>
      <c r="W19" s="648"/>
      <c r="X19" s="648"/>
      <c r="Y19" s="649"/>
      <c r="Z19" s="650">
        <v>0.1</v>
      </c>
      <c r="AA19" s="650"/>
      <c r="AB19" s="650"/>
      <c r="AC19" s="650"/>
      <c r="AD19" s="651">
        <v>42060</v>
      </c>
      <c r="AE19" s="651"/>
      <c r="AF19" s="651"/>
      <c r="AG19" s="651"/>
      <c r="AH19" s="651"/>
      <c r="AI19" s="651"/>
      <c r="AJ19" s="651"/>
      <c r="AK19" s="651"/>
      <c r="AL19" s="652">
        <v>0.3</v>
      </c>
      <c r="AM19" s="653"/>
      <c r="AN19" s="653"/>
      <c r="AO19" s="654"/>
      <c r="AP19" s="644" t="s">
        <v>270</v>
      </c>
      <c r="AQ19" s="645"/>
      <c r="AR19" s="645"/>
      <c r="AS19" s="645"/>
      <c r="AT19" s="645"/>
      <c r="AU19" s="645"/>
      <c r="AV19" s="645"/>
      <c r="AW19" s="645"/>
      <c r="AX19" s="645"/>
      <c r="AY19" s="645"/>
      <c r="AZ19" s="645"/>
      <c r="BA19" s="645"/>
      <c r="BB19" s="645"/>
      <c r="BC19" s="645"/>
      <c r="BD19" s="645"/>
      <c r="BE19" s="645"/>
      <c r="BF19" s="646"/>
      <c r="BG19" s="647">
        <v>389853</v>
      </c>
      <c r="BH19" s="648"/>
      <c r="BI19" s="648"/>
      <c r="BJ19" s="648"/>
      <c r="BK19" s="648"/>
      <c r="BL19" s="648"/>
      <c r="BM19" s="648"/>
      <c r="BN19" s="649"/>
      <c r="BO19" s="650">
        <v>5.8</v>
      </c>
      <c r="BP19" s="650"/>
      <c r="BQ19" s="650"/>
      <c r="BR19" s="650"/>
      <c r="BS19" s="656" t="s">
        <v>232</v>
      </c>
      <c r="BT19" s="648"/>
      <c r="BU19" s="648"/>
      <c r="BV19" s="648"/>
      <c r="BW19" s="648"/>
      <c r="BX19" s="648"/>
      <c r="BY19" s="648"/>
      <c r="BZ19" s="648"/>
      <c r="CA19" s="648"/>
      <c r="CB19" s="657"/>
      <c r="CD19" s="662" t="s">
        <v>271</v>
      </c>
      <c r="CE19" s="663"/>
      <c r="CF19" s="663"/>
      <c r="CG19" s="663"/>
      <c r="CH19" s="663"/>
      <c r="CI19" s="663"/>
      <c r="CJ19" s="663"/>
      <c r="CK19" s="663"/>
      <c r="CL19" s="663"/>
      <c r="CM19" s="663"/>
      <c r="CN19" s="663"/>
      <c r="CO19" s="663"/>
      <c r="CP19" s="663"/>
      <c r="CQ19" s="664"/>
      <c r="CR19" s="647" t="s">
        <v>232</v>
      </c>
      <c r="CS19" s="648"/>
      <c r="CT19" s="648"/>
      <c r="CU19" s="648"/>
      <c r="CV19" s="648"/>
      <c r="CW19" s="648"/>
      <c r="CX19" s="648"/>
      <c r="CY19" s="649"/>
      <c r="CZ19" s="650" t="s">
        <v>232</v>
      </c>
      <c r="DA19" s="650"/>
      <c r="DB19" s="650"/>
      <c r="DC19" s="650"/>
      <c r="DD19" s="656" t="s">
        <v>232</v>
      </c>
      <c r="DE19" s="648"/>
      <c r="DF19" s="648"/>
      <c r="DG19" s="648"/>
      <c r="DH19" s="648"/>
      <c r="DI19" s="648"/>
      <c r="DJ19" s="648"/>
      <c r="DK19" s="648"/>
      <c r="DL19" s="648"/>
      <c r="DM19" s="648"/>
      <c r="DN19" s="648"/>
      <c r="DO19" s="648"/>
      <c r="DP19" s="649"/>
      <c r="DQ19" s="656" t="s">
        <v>128</v>
      </c>
      <c r="DR19" s="648"/>
      <c r="DS19" s="648"/>
      <c r="DT19" s="648"/>
      <c r="DU19" s="648"/>
      <c r="DV19" s="648"/>
      <c r="DW19" s="648"/>
      <c r="DX19" s="648"/>
      <c r="DY19" s="648"/>
      <c r="DZ19" s="648"/>
      <c r="EA19" s="648"/>
      <c r="EB19" s="648"/>
      <c r="EC19" s="657"/>
    </row>
    <row r="20" spans="2:133" ht="11.25" customHeight="1">
      <c r="B20" s="644" t="s">
        <v>272</v>
      </c>
      <c r="C20" s="645"/>
      <c r="D20" s="645"/>
      <c r="E20" s="645"/>
      <c r="F20" s="645"/>
      <c r="G20" s="645"/>
      <c r="H20" s="645"/>
      <c r="I20" s="645"/>
      <c r="J20" s="645"/>
      <c r="K20" s="645"/>
      <c r="L20" s="645"/>
      <c r="M20" s="645"/>
      <c r="N20" s="645"/>
      <c r="O20" s="645"/>
      <c r="P20" s="645"/>
      <c r="Q20" s="646"/>
      <c r="R20" s="647">
        <v>5631</v>
      </c>
      <c r="S20" s="648"/>
      <c r="T20" s="648"/>
      <c r="U20" s="648"/>
      <c r="V20" s="648"/>
      <c r="W20" s="648"/>
      <c r="X20" s="648"/>
      <c r="Y20" s="649"/>
      <c r="Z20" s="650">
        <v>0</v>
      </c>
      <c r="AA20" s="650"/>
      <c r="AB20" s="650"/>
      <c r="AC20" s="650"/>
      <c r="AD20" s="651">
        <v>5631</v>
      </c>
      <c r="AE20" s="651"/>
      <c r="AF20" s="651"/>
      <c r="AG20" s="651"/>
      <c r="AH20" s="651"/>
      <c r="AI20" s="651"/>
      <c r="AJ20" s="651"/>
      <c r="AK20" s="651"/>
      <c r="AL20" s="652">
        <v>0</v>
      </c>
      <c r="AM20" s="653"/>
      <c r="AN20" s="653"/>
      <c r="AO20" s="654"/>
      <c r="AP20" s="644" t="s">
        <v>273</v>
      </c>
      <c r="AQ20" s="645"/>
      <c r="AR20" s="645"/>
      <c r="AS20" s="645"/>
      <c r="AT20" s="645"/>
      <c r="AU20" s="645"/>
      <c r="AV20" s="645"/>
      <c r="AW20" s="645"/>
      <c r="AX20" s="645"/>
      <c r="AY20" s="645"/>
      <c r="AZ20" s="645"/>
      <c r="BA20" s="645"/>
      <c r="BB20" s="645"/>
      <c r="BC20" s="645"/>
      <c r="BD20" s="645"/>
      <c r="BE20" s="645"/>
      <c r="BF20" s="646"/>
      <c r="BG20" s="647">
        <v>389853</v>
      </c>
      <c r="BH20" s="648"/>
      <c r="BI20" s="648"/>
      <c r="BJ20" s="648"/>
      <c r="BK20" s="648"/>
      <c r="BL20" s="648"/>
      <c r="BM20" s="648"/>
      <c r="BN20" s="649"/>
      <c r="BO20" s="650">
        <v>5.8</v>
      </c>
      <c r="BP20" s="650"/>
      <c r="BQ20" s="650"/>
      <c r="BR20" s="650"/>
      <c r="BS20" s="656" t="s">
        <v>128</v>
      </c>
      <c r="BT20" s="648"/>
      <c r="BU20" s="648"/>
      <c r="BV20" s="648"/>
      <c r="BW20" s="648"/>
      <c r="BX20" s="648"/>
      <c r="BY20" s="648"/>
      <c r="BZ20" s="648"/>
      <c r="CA20" s="648"/>
      <c r="CB20" s="657"/>
      <c r="CD20" s="662" t="s">
        <v>274</v>
      </c>
      <c r="CE20" s="663"/>
      <c r="CF20" s="663"/>
      <c r="CG20" s="663"/>
      <c r="CH20" s="663"/>
      <c r="CI20" s="663"/>
      <c r="CJ20" s="663"/>
      <c r="CK20" s="663"/>
      <c r="CL20" s="663"/>
      <c r="CM20" s="663"/>
      <c r="CN20" s="663"/>
      <c r="CO20" s="663"/>
      <c r="CP20" s="663"/>
      <c r="CQ20" s="664"/>
      <c r="CR20" s="647">
        <v>34051819</v>
      </c>
      <c r="CS20" s="648"/>
      <c r="CT20" s="648"/>
      <c r="CU20" s="648"/>
      <c r="CV20" s="648"/>
      <c r="CW20" s="648"/>
      <c r="CX20" s="648"/>
      <c r="CY20" s="649"/>
      <c r="CZ20" s="650">
        <v>100</v>
      </c>
      <c r="DA20" s="650"/>
      <c r="DB20" s="650"/>
      <c r="DC20" s="650"/>
      <c r="DD20" s="656">
        <v>2835960</v>
      </c>
      <c r="DE20" s="648"/>
      <c r="DF20" s="648"/>
      <c r="DG20" s="648"/>
      <c r="DH20" s="648"/>
      <c r="DI20" s="648"/>
      <c r="DJ20" s="648"/>
      <c r="DK20" s="648"/>
      <c r="DL20" s="648"/>
      <c r="DM20" s="648"/>
      <c r="DN20" s="648"/>
      <c r="DO20" s="648"/>
      <c r="DP20" s="649"/>
      <c r="DQ20" s="656">
        <v>17471424</v>
      </c>
      <c r="DR20" s="648"/>
      <c r="DS20" s="648"/>
      <c r="DT20" s="648"/>
      <c r="DU20" s="648"/>
      <c r="DV20" s="648"/>
      <c r="DW20" s="648"/>
      <c r="DX20" s="648"/>
      <c r="DY20" s="648"/>
      <c r="DZ20" s="648"/>
      <c r="EA20" s="648"/>
      <c r="EB20" s="648"/>
      <c r="EC20" s="657"/>
    </row>
    <row r="21" spans="2:133" ht="11.25" customHeight="1">
      <c r="B21" s="644" t="s">
        <v>275</v>
      </c>
      <c r="C21" s="645"/>
      <c r="D21" s="645"/>
      <c r="E21" s="645"/>
      <c r="F21" s="645"/>
      <c r="G21" s="645"/>
      <c r="H21" s="645"/>
      <c r="I21" s="645"/>
      <c r="J21" s="645"/>
      <c r="K21" s="645"/>
      <c r="L21" s="645"/>
      <c r="M21" s="645"/>
      <c r="N21" s="645"/>
      <c r="O21" s="645"/>
      <c r="P21" s="645"/>
      <c r="Q21" s="646"/>
      <c r="R21" s="647">
        <v>3920</v>
      </c>
      <c r="S21" s="648"/>
      <c r="T21" s="648"/>
      <c r="U21" s="648"/>
      <c r="V21" s="648"/>
      <c r="W21" s="648"/>
      <c r="X21" s="648"/>
      <c r="Y21" s="649"/>
      <c r="Z21" s="650">
        <v>0</v>
      </c>
      <c r="AA21" s="650"/>
      <c r="AB21" s="650"/>
      <c r="AC21" s="650"/>
      <c r="AD21" s="651">
        <v>3920</v>
      </c>
      <c r="AE21" s="651"/>
      <c r="AF21" s="651"/>
      <c r="AG21" s="651"/>
      <c r="AH21" s="651"/>
      <c r="AI21" s="651"/>
      <c r="AJ21" s="651"/>
      <c r="AK21" s="651"/>
      <c r="AL21" s="652">
        <v>0</v>
      </c>
      <c r="AM21" s="653"/>
      <c r="AN21" s="653"/>
      <c r="AO21" s="654"/>
      <c r="AP21" s="666" t="s">
        <v>276</v>
      </c>
      <c r="AQ21" s="667"/>
      <c r="AR21" s="667"/>
      <c r="AS21" s="667"/>
      <c r="AT21" s="667"/>
      <c r="AU21" s="667"/>
      <c r="AV21" s="667"/>
      <c r="AW21" s="667"/>
      <c r="AX21" s="667"/>
      <c r="AY21" s="667"/>
      <c r="AZ21" s="667"/>
      <c r="BA21" s="667"/>
      <c r="BB21" s="667"/>
      <c r="BC21" s="667"/>
      <c r="BD21" s="667"/>
      <c r="BE21" s="667"/>
      <c r="BF21" s="668"/>
      <c r="BG21" s="647" t="s">
        <v>128</v>
      </c>
      <c r="BH21" s="648"/>
      <c r="BI21" s="648"/>
      <c r="BJ21" s="648"/>
      <c r="BK21" s="648"/>
      <c r="BL21" s="648"/>
      <c r="BM21" s="648"/>
      <c r="BN21" s="649"/>
      <c r="BO21" s="650" t="s">
        <v>128</v>
      </c>
      <c r="BP21" s="650"/>
      <c r="BQ21" s="650"/>
      <c r="BR21" s="650"/>
      <c r="BS21" s="656" t="s">
        <v>128</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277</v>
      </c>
      <c r="C22" s="645"/>
      <c r="D22" s="645"/>
      <c r="E22" s="645"/>
      <c r="F22" s="645"/>
      <c r="G22" s="645"/>
      <c r="H22" s="645"/>
      <c r="I22" s="645"/>
      <c r="J22" s="645"/>
      <c r="K22" s="645"/>
      <c r="L22" s="645"/>
      <c r="M22" s="645"/>
      <c r="N22" s="645"/>
      <c r="O22" s="645"/>
      <c r="P22" s="645"/>
      <c r="Q22" s="646"/>
      <c r="R22" s="647">
        <v>7496513</v>
      </c>
      <c r="S22" s="648"/>
      <c r="T22" s="648"/>
      <c r="U22" s="648"/>
      <c r="V22" s="648"/>
      <c r="W22" s="648"/>
      <c r="X22" s="648"/>
      <c r="Y22" s="649"/>
      <c r="Z22" s="650">
        <v>21.8</v>
      </c>
      <c r="AA22" s="650"/>
      <c r="AB22" s="650"/>
      <c r="AC22" s="650"/>
      <c r="AD22" s="651">
        <v>6617571</v>
      </c>
      <c r="AE22" s="651"/>
      <c r="AF22" s="651"/>
      <c r="AG22" s="651"/>
      <c r="AH22" s="651"/>
      <c r="AI22" s="651"/>
      <c r="AJ22" s="651"/>
      <c r="AK22" s="651"/>
      <c r="AL22" s="652">
        <v>45.5</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t="s">
        <v>128</v>
      </c>
      <c r="BH22" s="648"/>
      <c r="BI22" s="648"/>
      <c r="BJ22" s="648"/>
      <c r="BK22" s="648"/>
      <c r="BL22" s="648"/>
      <c r="BM22" s="648"/>
      <c r="BN22" s="649"/>
      <c r="BO22" s="650" t="s">
        <v>128</v>
      </c>
      <c r="BP22" s="650"/>
      <c r="BQ22" s="650"/>
      <c r="BR22" s="650"/>
      <c r="BS22" s="656" t="s">
        <v>232</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280</v>
      </c>
      <c r="C23" s="645"/>
      <c r="D23" s="645"/>
      <c r="E23" s="645"/>
      <c r="F23" s="645"/>
      <c r="G23" s="645"/>
      <c r="H23" s="645"/>
      <c r="I23" s="645"/>
      <c r="J23" s="645"/>
      <c r="K23" s="645"/>
      <c r="L23" s="645"/>
      <c r="M23" s="645"/>
      <c r="N23" s="645"/>
      <c r="O23" s="645"/>
      <c r="P23" s="645"/>
      <c r="Q23" s="646"/>
      <c r="R23" s="647">
        <v>6617571</v>
      </c>
      <c r="S23" s="648"/>
      <c r="T23" s="648"/>
      <c r="U23" s="648"/>
      <c r="V23" s="648"/>
      <c r="W23" s="648"/>
      <c r="X23" s="648"/>
      <c r="Y23" s="649"/>
      <c r="Z23" s="650">
        <v>19.3</v>
      </c>
      <c r="AA23" s="650"/>
      <c r="AB23" s="650"/>
      <c r="AC23" s="650"/>
      <c r="AD23" s="651">
        <v>6617571</v>
      </c>
      <c r="AE23" s="651"/>
      <c r="AF23" s="651"/>
      <c r="AG23" s="651"/>
      <c r="AH23" s="651"/>
      <c r="AI23" s="651"/>
      <c r="AJ23" s="651"/>
      <c r="AK23" s="651"/>
      <c r="AL23" s="652">
        <v>45.5</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v>389853</v>
      </c>
      <c r="BH23" s="648"/>
      <c r="BI23" s="648"/>
      <c r="BJ23" s="648"/>
      <c r="BK23" s="648"/>
      <c r="BL23" s="648"/>
      <c r="BM23" s="648"/>
      <c r="BN23" s="649"/>
      <c r="BO23" s="650">
        <v>5.8</v>
      </c>
      <c r="BP23" s="650"/>
      <c r="BQ23" s="650"/>
      <c r="BR23" s="650"/>
      <c r="BS23" s="656" t="s">
        <v>128</v>
      </c>
      <c r="BT23" s="648"/>
      <c r="BU23" s="648"/>
      <c r="BV23" s="648"/>
      <c r="BW23" s="648"/>
      <c r="BX23" s="648"/>
      <c r="BY23" s="648"/>
      <c r="BZ23" s="648"/>
      <c r="CA23" s="648"/>
      <c r="CB23" s="657"/>
      <c r="CD23" s="629" t="s">
        <v>220</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78" t="s">
        <v>285</v>
      </c>
      <c r="DM23" s="679"/>
      <c r="DN23" s="679"/>
      <c r="DO23" s="679"/>
      <c r="DP23" s="679"/>
      <c r="DQ23" s="679"/>
      <c r="DR23" s="679"/>
      <c r="DS23" s="679"/>
      <c r="DT23" s="679"/>
      <c r="DU23" s="679"/>
      <c r="DV23" s="680"/>
      <c r="DW23" s="629" t="s">
        <v>286</v>
      </c>
      <c r="DX23" s="630"/>
      <c r="DY23" s="630"/>
      <c r="DZ23" s="630"/>
      <c r="EA23" s="630"/>
      <c r="EB23" s="630"/>
      <c r="EC23" s="631"/>
    </row>
    <row r="24" spans="2:133" ht="11.25" customHeight="1">
      <c r="B24" s="644" t="s">
        <v>287</v>
      </c>
      <c r="C24" s="645"/>
      <c r="D24" s="645"/>
      <c r="E24" s="645"/>
      <c r="F24" s="645"/>
      <c r="G24" s="645"/>
      <c r="H24" s="645"/>
      <c r="I24" s="645"/>
      <c r="J24" s="645"/>
      <c r="K24" s="645"/>
      <c r="L24" s="645"/>
      <c r="M24" s="645"/>
      <c r="N24" s="645"/>
      <c r="O24" s="645"/>
      <c r="P24" s="645"/>
      <c r="Q24" s="646"/>
      <c r="R24" s="647">
        <v>878942</v>
      </c>
      <c r="S24" s="648"/>
      <c r="T24" s="648"/>
      <c r="U24" s="648"/>
      <c r="V24" s="648"/>
      <c r="W24" s="648"/>
      <c r="X24" s="648"/>
      <c r="Y24" s="649"/>
      <c r="Z24" s="650">
        <v>2.6</v>
      </c>
      <c r="AA24" s="650"/>
      <c r="AB24" s="650"/>
      <c r="AC24" s="650"/>
      <c r="AD24" s="651" t="s">
        <v>128</v>
      </c>
      <c r="AE24" s="651"/>
      <c r="AF24" s="651"/>
      <c r="AG24" s="651"/>
      <c r="AH24" s="651"/>
      <c r="AI24" s="651"/>
      <c r="AJ24" s="651"/>
      <c r="AK24" s="651"/>
      <c r="AL24" s="652" t="s">
        <v>128</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232</v>
      </c>
      <c r="BH24" s="648"/>
      <c r="BI24" s="648"/>
      <c r="BJ24" s="648"/>
      <c r="BK24" s="648"/>
      <c r="BL24" s="648"/>
      <c r="BM24" s="648"/>
      <c r="BN24" s="649"/>
      <c r="BO24" s="650" t="s">
        <v>128</v>
      </c>
      <c r="BP24" s="650"/>
      <c r="BQ24" s="650"/>
      <c r="BR24" s="650"/>
      <c r="BS24" s="656" t="s">
        <v>232</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13829690</v>
      </c>
      <c r="CS24" s="637"/>
      <c r="CT24" s="637"/>
      <c r="CU24" s="637"/>
      <c r="CV24" s="637"/>
      <c r="CW24" s="637"/>
      <c r="CX24" s="637"/>
      <c r="CY24" s="638"/>
      <c r="CZ24" s="641">
        <v>40.6</v>
      </c>
      <c r="DA24" s="642"/>
      <c r="DB24" s="642"/>
      <c r="DC24" s="661"/>
      <c r="DD24" s="686">
        <v>8891102</v>
      </c>
      <c r="DE24" s="637"/>
      <c r="DF24" s="637"/>
      <c r="DG24" s="637"/>
      <c r="DH24" s="637"/>
      <c r="DI24" s="637"/>
      <c r="DJ24" s="637"/>
      <c r="DK24" s="638"/>
      <c r="DL24" s="686">
        <v>8852462</v>
      </c>
      <c r="DM24" s="637"/>
      <c r="DN24" s="637"/>
      <c r="DO24" s="637"/>
      <c r="DP24" s="637"/>
      <c r="DQ24" s="637"/>
      <c r="DR24" s="637"/>
      <c r="DS24" s="637"/>
      <c r="DT24" s="637"/>
      <c r="DU24" s="637"/>
      <c r="DV24" s="638"/>
      <c r="DW24" s="641">
        <v>57.9</v>
      </c>
      <c r="DX24" s="642"/>
      <c r="DY24" s="642"/>
      <c r="DZ24" s="642"/>
      <c r="EA24" s="642"/>
      <c r="EB24" s="642"/>
      <c r="EC24" s="643"/>
    </row>
    <row r="25" spans="2:133" ht="11.25" customHeight="1">
      <c r="B25" s="644" t="s">
        <v>290</v>
      </c>
      <c r="C25" s="645"/>
      <c r="D25" s="645"/>
      <c r="E25" s="645"/>
      <c r="F25" s="645"/>
      <c r="G25" s="645"/>
      <c r="H25" s="645"/>
      <c r="I25" s="645"/>
      <c r="J25" s="645"/>
      <c r="K25" s="645"/>
      <c r="L25" s="645"/>
      <c r="M25" s="645"/>
      <c r="N25" s="645"/>
      <c r="O25" s="645"/>
      <c r="P25" s="645"/>
      <c r="Q25" s="646"/>
      <c r="R25" s="647" t="s">
        <v>128</v>
      </c>
      <c r="S25" s="648"/>
      <c r="T25" s="648"/>
      <c r="U25" s="648"/>
      <c r="V25" s="648"/>
      <c r="W25" s="648"/>
      <c r="X25" s="648"/>
      <c r="Y25" s="649"/>
      <c r="Z25" s="650" t="s">
        <v>232</v>
      </c>
      <c r="AA25" s="650"/>
      <c r="AB25" s="650"/>
      <c r="AC25" s="650"/>
      <c r="AD25" s="651" t="s">
        <v>128</v>
      </c>
      <c r="AE25" s="651"/>
      <c r="AF25" s="651"/>
      <c r="AG25" s="651"/>
      <c r="AH25" s="651"/>
      <c r="AI25" s="651"/>
      <c r="AJ25" s="651"/>
      <c r="AK25" s="651"/>
      <c r="AL25" s="652" t="s">
        <v>232</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232</v>
      </c>
      <c r="BH25" s="648"/>
      <c r="BI25" s="648"/>
      <c r="BJ25" s="648"/>
      <c r="BK25" s="648"/>
      <c r="BL25" s="648"/>
      <c r="BM25" s="648"/>
      <c r="BN25" s="649"/>
      <c r="BO25" s="650" t="s">
        <v>232</v>
      </c>
      <c r="BP25" s="650"/>
      <c r="BQ25" s="650"/>
      <c r="BR25" s="650"/>
      <c r="BS25" s="656" t="s">
        <v>232</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5287824</v>
      </c>
      <c r="CS25" s="683"/>
      <c r="CT25" s="683"/>
      <c r="CU25" s="683"/>
      <c r="CV25" s="683"/>
      <c r="CW25" s="683"/>
      <c r="CX25" s="683"/>
      <c r="CY25" s="684"/>
      <c r="CZ25" s="652">
        <v>15.5</v>
      </c>
      <c r="DA25" s="681"/>
      <c r="DB25" s="681"/>
      <c r="DC25" s="685"/>
      <c r="DD25" s="656">
        <v>4762527</v>
      </c>
      <c r="DE25" s="683"/>
      <c r="DF25" s="683"/>
      <c r="DG25" s="683"/>
      <c r="DH25" s="683"/>
      <c r="DI25" s="683"/>
      <c r="DJ25" s="683"/>
      <c r="DK25" s="684"/>
      <c r="DL25" s="656">
        <v>4728018</v>
      </c>
      <c r="DM25" s="683"/>
      <c r="DN25" s="683"/>
      <c r="DO25" s="683"/>
      <c r="DP25" s="683"/>
      <c r="DQ25" s="683"/>
      <c r="DR25" s="683"/>
      <c r="DS25" s="683"/>
      <c r="DT25" s="683"/>
      <c r="DU25" s="683"/>
      <c r="DV25" s="684"/>
      <c r="DW25" s="652">
        <v>30.9</v>
      </c>
      <c r="DX25" s="681"/>
      <c r="DY25" s="681"/>
      <c r="DZ25" s="681"/>
      <c r="EA25" s="681"/>
      <c r="EB25" s="681"/>
      <c r="EC25" s="682"/>
    </row>
    <row r="26" spans="2:133" ht="11.25" customHeight="1">
      <c r="B26" s="644" t="s">
        <v>293</v>
      </c>
      <c r="C26" s="645"/>
      <c r="D26" s="645"/>
      <c r="E26" s="645"/>
      <c r="F26" s="645"/>
      <c r="G26" s="645"/>
      <c r="H26" s="645"/>
      <c r="I26" s="645"/>
      <c r="J26" s="645"/>
      <c r="K26" s="645"/>
      <c r="L26" s="645"/>
      <c r="M26" s="645"/>
      <c r="N26" s="645"/>
      <c r="O26" s="645"/>
      <c r="P26" s="645"/>
      <c r="Q26" s="646"/>
      <c r="R26" s="647">
        <v>15780731</v>
      </c>
      <c r="S26" s="648"/>
      <c r="T26" s="648"/>
      <c r="U26" s="648"/>
      <c r="V26" s="648"/>
      <c r="W26" s="648"/>
      <c r="X26" s="648"/>
      <c r="Y26" s="649"/>
      <c r="Z26" s="650">
        <v>45.9</v>
      </c>
      <c r="AA26" s="650"/>
      <c r="AB26" s="650"/>
      <c r="AC26" s="650"/>
      <c r="AD26" s="651">
        <v>14511936</v>
      </c>
      <c r="AE26" s="651"/>
      <c r="AF26" s="651"/>
      <c r="AG26" s="651"/>
      <c r="AH26" s="651"/>
      <c r="AI26" s="651"/>
      <c r="AJ26" s="651"/>
      <c r="AK26" s="651"/>
      <c r="AL26" s="652">
        <v>99.7</v>
      </c>
      <c r="AM26" s="653"/>
      <c r="AN26" s="653"/>
      <c r="AO26" s="654"/>
      <c r="AP26" s="666" t="s">
        <v>294</v>
      </c>
      <c r="AQ26" s="687"/>
      <c r="AR26" s="687"/>
      <c r="AS26" s="687"/>
      <c r="AT26" s="687"/>
      <c r="AU26" s="687"/>
      <c r="AV26" s="687"/>
      <c r="AW26" s="687"/>
      <c r="AX26" s="687"/>
      <c r="AY26" s="687"/>
      <c r="AZ26" s="687"/>
      <c r="BA26" s="687"/>
      <c r="BB26" s="687"/>
      <c r="BC26" s="687"/>
      <c r="BD26" s="687"/>
      <c r="BE26" s="687"/>
      <c r="BF26" s="668"/>
      <c r="BG26" s="647" t="s">
        <v>128</v>
      </c>
      <c r="BH26" s="648"/>
      <c r="BI26" s="648"/>
      <c r="BJ26" s="648"/>
      <c r="BK26" s="648"/>
      <c r="BL26" s="648"/>
      <c r="BM26" s="648"/>
      <c r="BN26" s="649"/>
      <c r="BO26" s="650" t="s">
        <v>232</v>
      </c>
      <c r="BP26" s="650"/>
      <c r="BQ26" s="650"/>
      <c r="BR26" s="650"/>
      <c r="BS26" s="656" t="s">
        <v>232</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3553161</v>
      </c>
      <c r="CS26" s="648"/>
      <c r="CT26" s="648"/>
      <c r="CU26" s="648"/>
      <c r="CV26" s="648"/>
      <c r="CW26" s="648"/>
      <c r="CX26" s="648"/>
      <c r="CY26" s="649"/>
      <c r="CZ26" s="652">
        <v>10.4</v>
      </c>
      <c r="DA26" s="681"/>
      <c r="DB26" s="681"/>
      <c r="DC26" s="685"/>
      <c r="DD26" s="656">
        <v>3189295</v>
      </c>
      <c r="DE26" s="648"/>
      <c r="DF26" s="648"/>
      <c r="DG26" s="648"/>
      <c r="DH26" s="648"/>
      <c r="DI26" s="648"/>
      <c r="DJ26" s="648"/>
      <c r="DK26" s="649"/>
      <c r="DL26" s="656" t="s">
        <v>232</v>
      </c>
      <c r="DM26" s="648"/>
      <c r="DN26" s="648"/>
      <c r="DO26" s="648"/>
      <c r="DP26" s="648"/>
      <c r="DQ26" s="648"/>
      <c r="DR26" s="648"/>
      <c r="DS26" s="648"/>
      <c r="DT26" s="648"/>
      <c r="DU26" s="648"/>
      <c r="DV26" s="649"/>
      <c r="DW26" s="652" t="s">
        <v>232</v>
      </c>
      <c r="DX26" s="681"/>
      <c r="DY26" s="681"/>
      <c r="DZ26" s="681"/>
      <c r="EA26" s="681"/>
      <c r="EB26" s="681"/>
      <c r="EC26" s="682"/>
    </row>
    <row r="27" spans="2:133" ht="11.25" customHeight="1">
      <c r="B27" s="644" t="s">
        <v>296</v>
      </c>
      <c r="C27" s="645"/>
      <c r="D27" s="645"/>
      <c r="E27" s="645"/>
      <c r="F27" s="645"/>
      <c r="G27" s="645"/>
      <c r="H27" s="645"/>
      <c r="I27" s="645"/>
      <c r="J27" s="645"/>
      <c r="K27" s="645"/>
      <c r="L27" s="645"/>
      <c r="M27" s="645"/>
      <c r="N27" s="645"/>
      <c r="O27" s="645"/>
      <c r="P27" s="645"/>
      <c r="Q27" s="646"/>
      <c r="R27" s="647">
        <v>7238</v>
      </c>
      <c r="S27" s="648"/>
      <c r="T27" s="648"/>
      <c r="U27" s="648"/>
      <c r="V27" s="648"/>
      <c r="W27" s="648"/>
      <c r="X27" s="648"/>
      <c r="Y27" s="649"/>
      <c r="Z27" s="650">
        <v>0</v>
      </c>
      <c r="AA27" s="650"/>
      <c r="AB27" s="650"/>
      <c r="AC27" s="650"/>
      <c r="AD27" s="651">
        <v>7238</v>
      </c>
      <c r="AE27" s="651"/>
      <c r="AF27" s="651"/>
      <c r="AG27" s="651"/>
      <c r="AH27" s="651"/>
      <c r="AI27" s="651"/>
      <c r="AJ27" s="651"/>
      <c r="AK27" s="651"/>
      <c r="AL27" s="652">
        <v>0</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6723827</v>
      </c>
      <c r="BH27" s="648"/>
      <c r="BI27" s="648"/>
      <c r="BJ27" s="648"/>
      <c r="BK27" s="648"/>
      <c r="BL27" s="648"/>
      <c r="BM27" s="648"/>
      <c r="BN27" s="649"/>
      <c r="BO27" s="650">
        <v>100</v>
      </c>
      <c r="BP27" s="650"/>
      <c r="BQ27" s="650"/>
      <c r="BR27" s="650"/>
      <c r="BS27" s="656">
        <v>45777</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6416084</v>
      </c>
      <c r="CS27" s="683"/>
      <c r="CT27" s="683"/>
      <c r="CU27" s="683"/>
      <c r="CV27" s="683"/>
      <c r="CW27" s="683"/>
      <c r="CX27" s="683"/>
      <c r="CY27" s="684"/>
      <c r="CZ27" s="652">
        <v>18.8</v>
      </c>
      <c r="DA27" s="681"/>
      <c r="DB27" s="681"/>
      <c r="DC27" s="685"/>
      <c r="DD27" s="656">
        <v>2035085</v>
      </c>
      <c r="DE27" s="683"/>
      <c r="DF27" s="683"/>
      <c r="DG27" s="683"/>
      <c r="DH27" s="683"/>
      <c r="DI27" s="683"/>
      <c r="DJ27" s="683"/>
      <c r="DK27" s="684"/>
      <c r="DL27" s="656">
        <v>2030954</v>
      </c>
      <c r="DM27" s="683"/>
      <c r="DN27" s="683"/>
      <c r="DO27" s="683"/>
      <c r="DP27" s="683"/>
      <c r="DQ27" s="683"/>
      <c r="DR27" s="683"/>
      <c r="DS27" s="683"/>
      <c r="DT27" s="683"/>
      <c r="DU27" s="683"/>
      <c r="DV27" s="684"/>
      <c r="DW27" s="652">
        <v>13.3</v>
      </c>
      <c r="DX27" s="681"/>
      <c r="DY27" s="681"/>
      <c r="DZ27" s="681"/>
      <c r="EA27" s="681"/>
      <c r="EB27" s="681"/>
      <c r="EC27" s="682"/>
    </row>
    <row r="28" spans="2:133" ht="11.25" customHeight="1">
      <c r="B28" s="644" t="s">
        <v>299</v>
      </c>
      <c r="C28" s="645"/>
      <c r="D28" s="645"/>
      <c r="E28" s="645"/>
      <c r="F28" s="645"/>
      <c r="G28" s="645"/>
      <c r="H28" s="645"/>
      <c r="I28" s="645"/>
      <c r="J28" s="645"/>
      <c r="K28" s="645"/>
      <c r="L28" s="645"/>
      <c r="M28" s="645"/>
      <c r="N28" s="645"/>
      <c r="O28" s="645"/>
      <c r="P28" s="645"/>
      <c r="Q28" s="646"/>
      <c r="R28" s="647">
        <v>183642</v>
      </c>
      <c r="S28" s="648"/>
      <c r="T28" s="648"/>
      <c r="U28" s="648"/>
      <c r="V28" s="648"/>
      <c r="W28" s="648"/>
      <c r="X28" s="648"/>
      <c r="Y28" s="649"/>
      <c r="Z28" s="650">
        <v>0.5</v>
      </c>
      <c r="AA28" s="650"/>
      <c r="AB28" s="650"/>
      <c r="AC28" s="650"/>
      <c r="AD28" s="651" t="s">
        <v>128</v>
      </c>
      <c r="AE28" s="651"/>
      <c r="AF28" s="651"/>
      <c r="AG28" s="651"/>
      <c r="AH28" s="651"/>
      <c r="AI28" s="651"/>
      <c r="AJ28" s="651"/>
      <c r="AK28" s="651"/>
      <c r="AL28" s="652" t="s">
        <v>128</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2125782</v>
      </c>
      <c r="CS28" s="648"/>
      <c r="CT28" s="648"/>
      <c r="CU28" s="648"/>
      <c r="CV28" s="648"/>
      <c r="CW28" s="648"/>
      <c r="CX28" s="648"/>
      <c r="CY28" s="649"/>
      <c r="CZ28" s="652">
        <v>6.2</v>
      </c>
      <c r="DA28" s="681"/>
      <c r="DB28" s="681"/>
      <c r="DC28" s="685"/>
      <c r="DD28" s="656">
        <v>2093490</v>
      </c>
      <c r="DE28" s="648"/>
      <c r="DF28" s="648"/>
      <c r="DG28" s="648"/>
      <c r="DH28" s="648"/>
      <c r="DI28" s="648"/>
      <c r="DJ28" s="648"/>
      <c r="DK28" s="649"/>
      <c r="DL28" s="656">
        <v>2093490</v>
      </c>
      <c r="DM28" s="648"/>
      <c r="DN28" s="648"/>
      <c r="DO28" s="648"/>
      <c r="DP28" s="648"/>
      <c r="DQ28" s="648"/>
      <c r="DR28" s="648"/>
      <c r="DS28" s="648"/>
      <c r="DT28" s="648"/>
      <c r="DU28" s="648"/>
      <c r="DV28" s="649"/>
      <c r="DW28" s="652">
        <v>13.7</v>
      </c>
      <c r="DX28" s="681"/>
      <c r="DY28" s="681"/>
      <c r="DZ28" s="681"/>
      <c r="EA28" s="681"/>
      <c r="EB28" s="681"/>
      <c r="EC28" s="682"/>
    </row>
    <row r="29" spans="2:133" ht="11.25" customHeight="1">
      <c r="B29" s="644" t="s">
        <v>301</v>
      </c>
      <c r="C29" s="645"/>
      <c r="D29" s="645"/>
      <c r="E29" s="645"/>
      <c r="F29" s="645"/>
      <c r="G29" s="645"/>
      <c r="H29" s="645"/>
      <c r="I29" s="645"/>
      <c r="J29" s="645"/>
      <c r="K29" s="645"/>
      <c r="L29" s="645"/>
      <c r="M29" s="645"/>
      <c r="N29" s="645"/>
      <c r="O29" s="645"/>
      <c r="P29" s="645"/>
      <c r="Q29" s="646"/>
      <c r="R29" s="647">
        <v>419430</v>
      </c>
      <c r="S29" s="648"/>
      <c r="T29" s="648"/>
      <c r="U29" s="648"/>
      <c r="V29" s="648"/>
      <c r="W29" s="648"/>
      <c r="X29" s="648"/>
      <c r="Y29" s="649"/>
      <c r="Z29" s="650">
        <v>1.2</v>
      </c>
      <c r="AA29" s="650"/>
      <c r="AB29" s="650"/>
      <c r="AC29" s="650"/>
      <c r="AD29" s="651">
        <v>32439</v>
      </c>
      <c r="AE29" s="651"/>
      <c r="AF29" s="651"/>
      <c r="AG29" s="651"/>
      <c r="AH29" s="651"/>
      <c r="AI29" s="651"/>
      <c r="AJ29" s="651"/>
      <c r="AK29" s="651"/>
      <c r="AL29" s="652">
        <v>0.2</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1" t="s">
        <v>302</v>
      </c>
      <c r="CE29" s="692"/>
      <c r="CF29" s="662" t="s">
        <v>70</v>
      </c>
      <c r="CG29" s="663"/>
      <c r="CH29" s="663"/>
      <c r="CI29" s="663"/>
      <c r="CJ29" s="663"/>
      <c r="CK29" s="663"/>
      <c r="CL29" s="663"/>
      <c r="CM29" s="663"/>
      <c r="CN29" s="663"/>
      <c r="CO29" s="663"/>
      <c r="CP29" s="663"/>
      <c r="CQ29" s="664"/>
      <c r="CR29" s="647">
        <v>2125632</v>
      </c>
      <c r="CS29" s="683"/>
      <c r="CT29" s="683"/>
      <c r="CU29" s="683"/>
      <c r="CV29" s="683"/>
      <c r="CW29" s="683"/>
      <c r="CX29" s="683"/>
      <c r="CY29" s="684"/>
      <c r="CZ29" s="652">
        <v>6.2</v>
      </c>
      <c r="DA29" s="681"/>
      <c r="DB29" s="681"/>
      <c r="DC29" s="685"/>
      <c r="DD29" s="656">
        <v>2093340</v>
      </c>
      <c r="DE29" s="683"/>
      <c r="DF29" s="683"/>
      <c r="DG29" s="683"/>
      <c r="DH29" s="683"/>
      <c r="DI29" s="683"/>
      <c r="DJ29" s="683"/>
      <c r="DK29" s="684"/>
      <c r="DL29" s="656">
        <v>2093340</v>
      </c>
      <c r="DM29" s="683"/>
      <c r="DN29" s="683"/>
      <c r="DO29" s="683"/>
      <c r="DP29" s="683"/>
      <c r="DQ29" s="683"/>
      <c r="DR29" s="683"/>
      <c r="DS29" s="683"/>
      <c r="DT29" s="683"/>
      <c r="DU29" s="683"/>
      <c r="DV29" s="684"/>
      <c r="DW29" s="652">
        <v>13.7</v>
      </c>
      <c r="DX29" s="681"/>
      <c r="DY29" s="681"/>
      <c r="DZ29" s="681"/>
      <c r="EA29" s="681"/>
      <c r="EB29" s="681"/>
      <c r="EC29" s="682"/>
    </row>
    <row r="30" spans="2:133" ht="11.25" customHeight="1">
      <c r="B30" s="644" t="s">
        <v>303</v>
      </c>
      <c r="C30" s="645"/>
      <c r="D30" s="645"/>
      <c r="E30" s="645"/>
      <c r="F30" s="645"/>
      <c r="G30" s="645"/>
      <c r="H30" s="645"/>
      <c r="I30" s="645"/>
      <c r="J30" s="645"/>
      <c r="K30" s="645"/>
      <c r="L30" s="645"/>
      <c r="M30" s="645"/>
      <c r="N30" s="645"/>
      <c r="O30" s="645"/>
      <c r="P30" s="645"/>
      <c r="Q30" s="646"/>
      <c r="R30" s="647">
        <v>284376</v>
      </c>
      <c r="S30" s="648"/>
      <c r="T30" s="648"/>
      <c r="U30" s="648"/>
      <c r="V30" s="648"/>
      <c r="W30" s="648"/>
      <c r="X30" s="648"/>
      <c r="Y30" s="649"/>
      <c r="Z30" s="650">
        <v>0.8</v>
      </c>
      <c r="AA30" s="650"/>
      <c r="AB30" s="650"/>
      <c r="AC30" s="650"/>
      <c r="AD30" s="651" t="s">
        <v>128</v>
      </c>
      <c r="AE30" s="651"/>
      <c r="AF30" s="651"/>
      <c r="AG30" s="651"/>
      <c r="AH30" s="651"/>
      <c r="AI30" s="651"/>
      <c r="AJ30" s="651"/>
      <c r="AK30" s="651"/>
      <c r="AL30" s="652" t="s">
        <v>232</v>
      </c>
      <c r="AM30" s="653"/>
      <c r="AN30" s="653"/>
      <c r="AO30" s="654"/>
      <c r="AP30" s="626" t="s">
        <v>220</v>
      </c>
      <c r="AQ30" s="627"/>
      <c r="AR30" s="627"/>
      <c r="AS30" s="627"/>
      <c r="AT30" s="627"/>
      <c r="AU30" s="627"/>
      <c r="AV30" s="627"/>
      <c r="AW30" s="627"/>
      <c r="AX30" s="627"/>
      <c r="AY30" s="627"/>
      <c r="AZ30" s="627"/>
      <c r="BA30" s="627"/>
      <c r="BB30" s="627"/>
      <c r="BC30" s="627"/>
      <c r="BD30" s="627"/>
      <c r="BE30" s="627"/>
      <c r="BF30" s="628"/>
      <c r="BG30" s="626" t="s">
        <v>304</v>
      </c>
      <c r="BH30" s="700"/>
      <c r="BI30" s="700"/>
      <c r="BJ30" s="700"/>
      <c r="BK30" s="700"/>
      <c r="BL30" s="700"/>
      <c r="BM30" s="700"/>
      <c r="BN30" s="700"/>
      <c r="BO30" s="700"/>
      <c r="BP30" s="700"/>
      <c r="BQ30" s="701"/>
      <c r="BR30" s="626" t="s">
        <v>305</v>
      </c>
      <c r="BS30" s="700"/>
      <c r="BT30" s="700"/>
      <c r="BU30" s="700"/>
      <c r="BV30" s="700"/>
      <c r="BW30" s="700"/>
      <c r="BX30" s="700"/>
      <c r="BY30" s="700"/>
      <c r="BZ30" s="700"/>
      <c r="CA30" s="700"/>
      <c r="CB30" s="701"/>
      <c r="CD30" s="693"/>
      <c r="CE30" s="694"/>
      <c r="CF30" s="662" t="s">
        <v>306</v>
      </c>
      <c r="CG30" s="663"/>
      <c r="CH30" s="663"/>
      <c r="CI30" s="663"/>
      <c r="CJ30" s="663"/>
      <c r="CK30" s="663"/>
      <c r="CL30" s="663"/>
      <c r="CM30" s="663"/>
      <c r="CN30" s="663"/>
      <c r="CO30" s="663"/>
      <c r="CP30" s="663"/>
      <c r="CQ30" s="664"/>
      <c r="CR30" s="647">
        <v>2017584</v>
      </c>
      <c r="CS30" s="648"/>
      <c r="CT30" s="648"/>
      <c r="CU30" s="648"/>
      <c r="CV30" s="648"/>
      <c r="CW30" s="648"/>
      <c r="CX30" s="648"/>
      <c r="CY30" s="649"/>
      <c r="CZ30" s="652">
        <v>5.9</v>
      </c>
      <c r="DA30" s="681"/>
      <c r="DB30" s="681"/>
      <c r="DC30" s="685"/>
      <c r="DD30" s="656">
        <v>1992427</v>
      </c>
      <c r="DE30" s="648"/>
      <c r="DF30" s="648"/>
      <c r="DG30" s="648"/>
      <c r="DH30" s="648"/>
      <c r="DI30" s="648"/>
      <c r="DJ30" s="648"/>
      <c r="DK30" s="649"/>
      <c r="DL30" s="656">
        <v>1992427</v>
      </c>
      <c r="DM30" s="648"/>
      <c r="DN30" s="648"/>
      <c r="DO30" s="648"/>
      <c r="DP30" s="648"/>
      <c r="DQ30" s="648"/>
      <c r="DR30" s="648"/>
      <c r="DS30" s="648"/>
      <c r="DT30" s="648"/>
      <c r="DU30" s="648"/>
      <c r="DV30" s="649"/>
      <c r="DW30" s="652">
        <v>13</v>
      </c>
      <c r="DX30" s="681"/>
      <c r="DY30" s="681"/>
      <c r="DZ30" s="681"/>
      <c r="EA30" s="681"/>
      <c r="EB30" s="681"/>
      <c r="EC30" s="682"/>
    </row>
    <row r="31" spans="2:133" ht="11.25" customHeight="1">
      <c r="B31" s="644" t="s">
        <v>307</v>
      </c>
      <c r="C31" s="645"/>
      <c r="D31" s="645"/>
      <c r="E31" s="645"/>
      <c r="F31" s="645"/>
      <c r="G31" s="645"/>
      <c r="H31" s="645"/>
      <c r="I31" s="645"/>
      <c r="J31" s="645"/>
      <c r="K31" s="645"/>
      <c r="L31" s="645"/>
      <c r="M31" s="645"/>
      <c r="N31" s="645"/>
      <c r="O31" s="645"/>
      <c r="P31" s="645"/>
      <c r="Q31" s="646"/>
      <c r="R31" s="647">
        <v>12198479</v>
      </c>
      <c r="S31" s="648"/>
      <c r="T31" s="648"/>
      <c r="U31" s="648"/>
      <c r="V31" s="648"/>
      <c r="W31" s="648"/>
      <c r="X31" s="648"/>
      <c r="Y31" s="649"/>
      <c r="Z31" s="650">
        <v>35.5</v>
      </c>
      <c r="AA31" s="650"/>
      <c r="AB31" s="650"/>
      <c r="AC31" s="650"/>
      <c r="AD31" s="651" t="s">
        <v>128</v>
      </c>
      <c r="AE31" s="651"/>
      <c r="AF31" s="651"/>
      <c r="AG31" s="651"/>
      <c r="AH31" s="651"/>
      <c r="AI31" s="651"/>
      <c r="AJ31" s="651"/>
      <c r="AK31" s="651"/>
      <c r="AL31" s="652" t="s">
        <v>232</v>
      </c>
      <c r="AM31" s="653"/>
      <c r="AN31" s="653"/>
      <c r="AO31" s="654"/>
      <c r="AP31" s="704" t="s">
        <v>308</v>
      </c>
      <c r="AQ31" s="705"/>
      <c r="AR31" s="705"/>
      <c r="AS31" s="705"/>
      <c r="AT31" s="710" t="s">
        <v>309</v>
      </c>
      <c r="AU31" s="227"/>
      <c r="AV31" s="227"/>
      <c r="AW31" s="227"/>
      <c r="AX31" s="633" t="s">
        <v>185</v>
      </c>
      <c r="AY31" s="634"/>
      <c r="AZ31" s="634"/>
      <c r="BA31" s="634"/>
      <c r="BB31" s="634"/>
      <c r="BC31" s="634"/>
      <c r="BD31" s="634"/>
      <c r="BE31" s="634"/>
      <c r="BF31" s="635"/>
      <c r="BG31" s="715">
        <v>98.8</v>
      </c>
      <c r="BH31" s="702"/>
      <c r="BI31" s="702"/>
      <c r="BJ31" s="702"/>
      <c r="BK31" s="702"/>
      <c r="BL31" s="702"/>
      <c r="BM31" s="642">
        <v>96.6</v>
      </c>
      <c r="BN31" s="702"/>
      <c r="BO31" s="702"/>
      <c r="BP31" s="702"/>
      <c r="BQ31" s="703"/>
      <c r="BR31" s="715">
        <v>99.1</v>
      </c>
      <c r="BS31" s="702"/>
      <c r="BT31" s="702"/>
      <c r="BU31" s="702"/>
      <c r="BV31" s="702"/>
      <c r="BW31" s="702"/>
      <c r="BX31" s="642">
        <v>96.3</v>
      </c>
      <c r="BY31" s="702"/>
      <c r="BZ31" s="702"/>
      <c r="CA31" s="702"/>
      <c r="CB31" s="703"/>
      <c r="CD31" s="693"/>
      <c r="CE31" s="694"/>
      <c r="CF31" s="662" t="s">
        <v>310</v>
      </c>
      <c r="CG31" s="663"/>
      <c r="CH31" s="663"/>
      <c r="CI31" s="663"/>
      <c r="CJ31" s="663"/>
      <c r="CK31" s="663"/>
      <c r="CL31" s="663"/>
      <c r="CM31" s="663"/>
      <c r="CN31" s="663"/>
      <c r="CO31" s="663"/>
      <c r="CP31" s="663"/>
      <c r="CQ31" s="664"/>
      <c r="CR31" s="647">
        <v>108048</v>
      </c>
      <c r="CS31" s="683"/>
      <c r="CT31" s="683"/>
      <c r="CU31" s="683"/>
      <c r="CV31" s="683"/>
      <c r="CW31" s="683"/>
      <c r="CX31" s="683"/>
      <c r="CY31" s="684"/>
      <c r="CZ31" s="652">
        <v>0.3</v>
      </c>
      <c r="DA31" s="681"/>
      <c r="DB31" s="681"/>
      <c r="DC31" s="685"/>
      <c r="DD31" s="656">
        <v>100913</v>
      </c>
      <c r="DE31" s="683"/>
      <c r="DF31" s="683"/>
      <c r="DG31" s="683"/>
      <c r="DH31" s="683"/>
      <c r="DI31" s="683"/>
      <c r="DJ31" s="683"/>
      <c r="DK31" s="684"/>
      <c r="DL31" s="656">
        <v>100913</v>
      </c>
      <c r="DM31" s="683"/>
      <c r="DN31" s="683"/>
      <c r="DO31" s="683"/>
      <c r="DP31" s="683"/>
      <c r="DQ31" s="683"/>
      <c r="DR31" s="683"/>
      <c r="DS31" s="683"/>
      <c r="DT31" s="683"/>
      <c r="DU31" s="683"/>
      <c r="DV31" s="684"/>
      <c r="DW31" s="652">
        <v>0.7</v>
      </c>
      <c r="DX31" s="681"/>
      <c r="DY31" s="681"/>
      <c r="DZ31" s="681"/>
      <c r="EA31" s="681"/>
      <c r="EB31" s="681"/>
      <c r="EC31" s="682"/>
    </row>
    <row r="32" spans="2:133" ht="11.25" customHeight="1">
      <c r="B32" s="697" t="s">
        <v>311</v>
      </c>
      <c r="C32" s="698"/>
      <c r="D32" s="698"/>
      <c r="E32" s="698"/>
      <c r="F32" s="698"/>
      <c r="G32" s="698"/>
      <c r="H32" s="698"/>
      <c r="I32" s="698"/>
      <c r="J32" s="698"/>
      <c r="K32" s="698"/>
      <c r="L32" s="698"/>
      <c r="M32" s="698"/>
      <c r="N32" s="698"/>
      <c r="O32" s="698"/>
      <c r="P32" s="698"/>
      <c r="Q32" s="699"/>
      <c r="R32" s="647" t="s">
        <v>232</v>
      </c>
      <c r="S32" s="648"/>
      <c r="T32" s="648"/>
      <c r="U32" s="648"/>
      <c r="V32" s="648"/>
      <c r="W32" s="648"/>
      <c r="X32" s="648"/>
      <c r="Y32" s="649"/>
      <c r="Z32" s="650" t="s">
        <v>128</v>
      </c>
      <c r="AA32" s="650"/>
      <c r="AB32" s="650"/>
      <c r="AC32" s="650"/>
      <c r="AD32" s="651" t="s">
        <v>232</v>
      </c>
      <c r="AE32" s="651"/>
      <c r="AF32" s="651"/>
      <c r="AG32" s="651"/>
      <c r="AH32" s="651"/>
      <c r="AI32" s="651"/>
      <c r="AJ32" s="651"/>
      <c r="AK32" s="651"/>
      <c r="AL32" s="652" t="s">
        <v>232</v>
      </c>
      <c r="AM32" s="653"/>
      <c r="AN32" s="653"/>
      <c r="AO32" s="654"/>
      <c r="AP32" s="706"/>
      <c r="AQ32" s="707"/>
      <c r="AR32" s="707"/>
      <c r="AS32" s="707"/>
      <c r="AT32" s="711"/>
      <c r="AU32" s="226" t="s">
        <v>312</v>
      </c>
      <c r="AV32" s="226"/>
      <c r="AW32" s="226"/>
      <c r="AX32" s="644" t="s">
        <v>313</v>
      </c>
      <c r="AY32" s="645"/>
      <c r="AZ32" s="645"/>
      <c r="BA32" s="645"/>
      <c r="BB32" s="645"/>
      <c r="BC32" s="645"/>
      <c r="BD32" s="645"/>
      <c r="BE32" s="645"/>
      <c r="BF32" s="646"/>
      <c r="BG32" s="716">
        <v>99</v>
      </c>
      <c r="BH32" s="683"/>
      <c r="BI32" s="683"/>
      <c r="BJ32" s="683"/>
      <c r="BK32" s="683"/>
      <c r="BL32" s="683"/>
      <c r="BM32" s="653">
        <v>97.3</v>
      </c>
      <c r="BN32" s="713"/>
      <c r="BO32" s="713"/>
      <c r="BP32" s="713"/>
      <c r="BQ32" s="714"/>
      <c r="BR32" s="716">
        <v>99</v>
      </c>
      <c r="BS32" s="683"/>
      <c r="BT32" s="683"/>
      <c r="BU32" s="683"/>
      <c r="BV32" s="683"/>
      <c r="BW32" s="683"/>
      <c r="BX32" s="653">
        <v>97.1</v>
      </c>
      <c r="BY32" s="713"/>
      <c r="BZ32" s="713"/>
      <c r="CA32" s="713"/>
      <c r="CB32" s="714"/>
      <c r="CD32" s="695"/>
      <c r="CE32" s="696"/>
      <c r="CF32" s="662" t="s">
        <v>314</v>
      </c>
      <c r="CG32" s="663"/>
      <c r="CH32" s="663"/>
      <c r="CI32" s="663"/>
      <c r="CJ32" s="663"/>
      <c r="CK32" s="663"/>
      <c r="CL32" s="663"/>
      <c r="CM32" s="663"/>
      <c r="CN32" s="663"/>
      <c r="CO32" s="663"/>
      <c r="CP32" s="663"/>
      <c r="CQ32" s="664"/>
      <c r="CR32" s="647">
        <v>150</v>
      </c>
      <c r="CS32" s="648"/>
      <c r="CT32" s="648"/>
      <c r="CU32" s="648"/>
      <c r="CV32" s="648"/>
      <c r="CW32" s="648"/>
      <c r="CX32" s="648"/>
      <c r="CY32" s="649"/>
      <c r="CZ32" s="652">
        <v>0</v>
      </c>
      <c r="DA32" s="681"/>
      <c r="DB32" s="681"/>
      <c r="DC32" s="685"/>
      <c r="DD32" s="656">
        <v>150</v>
      </c>
      <c r="DE32" s="648"/>
      <c r="DF32" s="648"/>
      <c r="DG32" s="648"/>
      <c r="DH32" s="648"/>
      <c r="DI32" s="648"/>
      <c r="DJ32" s="648"/>
      <c r="DK32" s="649"/>
      <c r="DL32" s="656">
        <v>150</v>
      </c>
      <c r="DM32" s="648"/>
      <c r="DN32" s="648"/>
      <c r="DO32" s="648"/>
      <c r="DP32" s="648"/>
      <c r="DQ32" s="648"/>
      <c r="DR32" s="648"/>
      <c r="DS32" s="648"/>
      <c r="DT32" s="648"/>
      <c r="DU32" s="648"/>
      <c r="DV32" s="649"/>
      <c r="DW32" s="652">
        <v>0</v>
      </c>
      <c r="DX32" s="681"/>
      <c r="DY32" s="681"/>
      <c r="DZ32" s="681"/>
      <c r="EA32" s="681"/>
      <c r="EB32" s="681"/>
      <c r="EC32" s="682"/>
    </row>
    <row r="33" spans="2:133" ht="11.25" customHeight="1">
      <c r="B33" s="644" t="s">
        <v>315</v>
      </c>
      <c r="C33" s="645"/>
      <c r="D33" s="645"/>
      <c r="E33" s="645"/>
      <c r="F33" s="645"/>
      <c r="G33" s="645"/>
      <c r="H33" s="645"/>
      <c r="I33" s="645"/>
      <c r="J33" s="645"/>
      <c r="K33" s="645"/>
      <c r="L33" s="645"/>
      <c r="M33" s="645"/>
      <c r="N33" s="645"/>
      <c r="O33" s="645"/>
      <c r="P33" s="645"/>
      <c r="Q33" s="646"/>
      <c r="R33" s="647">
        <v>1725540</v>
      </c>
      <c r="S33" s="648"/>
      <c r="T33" s="648"/>
      <c r="U33" s="648"/>
      <c r="V33" s="648"/>
      <c r="W33" s="648"/>
      <c r="X33" s="648"/>
      <c r="Y33" s="649"/>
      <c r="Z33" s="650">
        <v>5</v>
      </c>
      <c r="AA33" s="650"/>
      <c r="AB33" s="650"/>
      <c r="AC33" s="650"/>
      <c r="AD33" s="651" t="s">
        <v>232</v>
      </c>
      <c r="AE33" s="651"/>
      <c r="AF33" s="651"/>
      <c r="AG33" s="651"/>
      <c r="AH33" s="651"/>
      <c r="AI33" s="651"/>
      <c r="AJ33" s="651"/>
      <c r="AK33" s="651"/>
      <c r="AL33" s="652" t="s">
        <v>232</v>
      </c>
      <c r="AM33" s="653"/>
      <c r="AN33" s="653"/>
      <c r="AO33" s="654"/>
      <c r="AP33" s="708"/>
      <c r="AQ33" s="709"/>
      <c r="AR33" s="709"/>
      <c r="AS33" s="709"/>
      <c r="AT33" s="712"/>
      <c r="AU33" s="228"/>
      <c r="AV33" s="228"/>
      <c r="AW33" s="228"/>
      <c r="AX33" s="688" t="s">
        <v>316</v>
      </c>
      <c r="AY33" s="689"/>
      <c r="AZ33" s="689"/>
      <c r="BA33" s="689"/>
      <c r="BB33" s="689"/>
      <c r="BC33" s="689"/>
      <c r="BD33" s="689"/>
      <c r="BE33" s="689"/>
      <c r="BF33" s="690"/>
      <c r="BG33" s="717">
        <v>98.5</v>
      </c>
      <c r="BH33" s="718"/>
      <c r="BI33" s="718"/>
      <c r="BJ33" s="718"/>
      <c r="BK33" s="718"/>
      <c r="BL33" s="718"/>
      <c r="BM33" s="719">
        <v>95.7</v>
      </c>
      <c r="BN33" s="718"/>
      <c r="BO33" s="718"/>
      <c r="BP33" s="718"/>
      <c r="BQ33" s="720"/>
      <c r="BR33" s="717">
        <v>99.1</v>
      </c>
      <c r="BS33" s="718"/>
      <c r="BT33" s="718"/>
      <c r="BU33" s="718"/>
      <c r="BV33" s="718"/>
      <c r="BW33" s="718"/>
      <c r="BX33" s="719">
        <v>95.3</v>
      </c>
      <c r="BY33" s="718"/>
      <c r="BZ33" s="718"/>
      <c r="CA33" s="718"/>
      <c r="CB33" s="720"/>
      <c r="CD33" s="662" t="s">
        <v>317</v>
      </c>
      <c r="CE33" s="663"/>
      <c r="CF33" s="663"/>
      <c r="CG33" s="663"/>
      <c r="CH33" s="663"/>
      <c r="CI33" s="663"/>
      <c r="CJ33" s="663"/>
      <c r="CK33" s="663"/>
      <c r="CL33" s="663"/>
      <c r="CM33" s="663"/>
      <c r="CN33" s="663"/>
      <c r="CO33" s="663"/>
      <c r="CP33" s="663"/>
      <c r="CQ33" s="664"/>
      <c r="CR33" s="647">
        <v>17386169</v>
      </c>
      <c r="CS33" s="683"/>
      <c r="CT33" s="683"/>
      <c r="CU33" s="683"/>
      <c r="CV33" s="683"/>
      <c r="CW33" s="683"/>
      <c r="CX33" s="683"/>
      <c r="CY33" s="684"/>
      <c r="CZ33" s="652">
        <v>51.1</v>
      </c>
      <c r="DA33" s="681"/>
      <c r="DB33" s="681"/>
      <c r="DC33" s="685"/>
      <c r="DD33" s="656">
        <v>7913323</v>
      </c>
      <c r="DE33" s="683"/>
      <c r="DF33" s="683"/>
      <c r="DG33" s="683"/>
      <c r="DH33" s="683"/>
      <c r="DI33" s="683"/>
      <c r="DJ33" s="683"/>
      <c r="DK33" s="684"/>
      <c r="DL33" s="656">
        <v>6467068</v>
      </c>
      <c r="DM33" s="683"/>
      <c r="DN33" s="683"/>
      <c r="DO33" s="683"/>
      <c r="DP33" s="683"/>
      <c r="DQ33" s="683"/>
      <c r="DR33" s="683"/>
      <c r="DS33" s="683"/>
      <c r="DT33" s="683"/>
      <c r="DU33" s="683"/>
      <c r="DV33" s="684"/>
      <c r="DW33" s="652">
        <v>42.3</v>
      </c>
      <c r="DX33" s="681"/>
      <c r="DY33" s="681"/>
      <c r="DZ33" s="681"/>
      <c r="EA33" s="681"/>
      <c r="EB33" s="681"/>
      <c r="EC33" s="682"/>
    </row>
    <row r="34" spans="2:133" ht="11.25" customHeight="1">
      <c r="B34" s="644" t="s">
        <v>318</v>
      </c>
      <c r="C34" s="645"/>
      <c r="D34" s="645"/>
      <c r="E34" s="645"/>
      <c r="F34" s="645"/>
      <c r="G34" s="645"/>
      <c r="H34" s="645"/>
      <c r="I34" s="645"/>
      <c r="J34" s="645"/>
      <c r="K34" s="645"/>
      <c r="L34" s="645"/>
      <c r="M34" s="645"/>
      <c r="N34" s="645"/>
      <c r="O34" s="645"/>
      <c r="P34" s="645"/>
      <c r="Q34" s="646"/>
      <c r="R34" s="647">
        <v>32607</v>
      </c>
      <c r="S34" s="648"/>
      <c r="T34" s="648"/>
      <c r="U34" s="648"/>
      <c r="V34" s="648"/>
      <c r="W34" s="648"/>
      <c r="X34" s="648"/>
      <c r="Y34" s="649"/>
      <c r="Z34" s="650">
        <v>0.1</v>
      </c>
      <c r="AA34" s="650"/>
      <c r="AB34" s="650"/>
      <c r="AC34" s="650"/>
      <c r="AD34" s="651" t="s">
        <v>128</v>
      </c>
      <c r="AE34" s="651"/>
      <c r="AF34" s="651"/>
      <c r="AG34" s="651"/>
      <c r="AH34" s="651"/>
      <c r="AI34" s="651"/>
      <c r="AJ34" s="651"/>
      <c r="AK34" s="651"/>
      <c r="AL34" s="652" t="s">
        <v>232</v>
      </c>
      <c r="AM34" s="653"/>
      <c r="AN34" s="653"/>
      <c r="AO34" s="654"/>
      <c r="AP34" s="229"/>
      <c r="AQ34" s="230"/>
      <c r="AR34" s="226"/>
      <c r="AS34" s="227"/>
      <c r="AT34" s="227"/>
      <c r="AU34" s="227"/>
      <c r="AV34" s="227"/>
      <c r="AW34" s="227"/>
      <c r="AX34" s="227"/>
      <c r="AY34" s="227"/>
      <c r="AZ34" s="227"/>
      <c r="BA34" s="227"/>
      <c r="BB34" s="227"/>
      <c r="BC34" s="227"/>
      <c r="BD34" s="227"/>
      <c r="BE34" s="227"/>
      <c r="BF34" s="227"/>
      <c r="BG34" s="230"/>
      <c r="BH34" s="230"/>
      <c r="BI34" s="230"/>
      <c r="BJ34" s="230"/>
      <c r="BK34" s="230"/>
      <c r="BL34" s="230"/>
      <c r="BM34" s="230"/>
      <c r="BN34" s="230"/>
      <c r="BO34" s="230"/>
      <c r="BP34" s="230"/>
      <c r="BQ34" s="230"/>
      <c r="BR34" s="230"/>
      <c r="BS34" s="230"/>
      <c r="BT34" s="230"/>
      <c r="BU34" s="230"/>
      <c r="BV34" s="230"/>
      <c r="BW34" s="230"/>
      <c r="BX34" s="230"/>
      <c r="BY34" s="230"/>
      <c r="BZ34" s="230"/>
      <c r="CA34" s="230"/>
      <c r="CB34" s="230"/>
      <c r="CD34" s="662" t="s">
        <v>319</v>
      </c>
      <c r="CE34" s="663"/>
      <c r="CF34" s="663"/>
      <c r="CG34" s="663"/>
      <c r="CH34" s="663"/>
      <c r="CI34" s="663"/>
      <c r="CJ34" s="663"/>
      <c r="CK34" s="663"/>
      <c r="CL34" s="663"/>
      <c r="CM34" s="663"/>
      <c r="CN34" s="663"/>
      <c r="CO34" s="663"/>
      <c r="CP34" s="663"/>
      <c r="CQ34" s="664"/>
      <c r="CR34" s="647">
        <v>3441125</v>
      </c>
      <c r="CS34" s="648"/>
      <c r="CT34" s="648"/>
      <c r="CU34" s="648"/>
      <c r="CV34" s="648"/>
      <c r="CW34" s="648"/>
      <c r="CX34" s="648"/>
      <c r="CY34" s="649"/>
      <c r="CZ34" s="652">
        <v>10.1</v>
      </c>
      <c r="DA34" s="681"/>
      <c r="DB34" s="681"/>
      <c r="DC34" s="685"/>
      <c r="DD34" s="656">
        <v>2302546</v>
      </c>
      <c r="DE34" s="648"/>
      <c r="DF34" s="648"/>
      <c r="DG34" s="648"/>
      <c r="DH34" s="648"/>
      <c r="DI34" s="648"/>
      <c r="DJ34" s="648"/>
      <c r="DK34" s="649"/>
      <c r="DL34" s="656">
        <v>1941409</v>
      </c>
      <c r="DM34" s="648"/>
      <c r="DN34" s="648"/>
      <c r="DO34" s="648"/>
      <c r="DP34" s="648"/>
      <c r="DQ34" s="648"/>
      <c r="DR34" s="648"/>
      <c r="DS34" s="648"/>
      <c r="DT34" s="648"/>
      <c r="DU34" s="648"/>
      <c r="DV34" s="649"/>
      <c r="DW34" s="652">
        <v>12.7</v>
      </c>
      <c r="DX34" s="681"/>
      <c r="DY34" s="681"/>
      <c r="DZ34" s="681"/>
      <c r="EA34" s="681"/>
      <c r="EB34" s="681"/>
      <c r="EC34" s="682"/>
    </row>
    <row r="35" spans="2:133" ht="11.25" customHeight="1">
      <c r="B35" s="644" t="s">
        <v>320</v>
      </c>
      <c r="C35" s="645"/>
      <c r="D35" s="645"/>
      <c r="E35" s="645"/>
      <c r="F35" s="645"/>
      <c r="G35" s="645"/>
      <c r="H35" s="645"/>
      <c r="I35" s="645"/>
      <c r="J35" s="645"/>
      <c r="K35" s="645"/>
      <c r="L35" s="645"/>
      <c r="M35" s="645"/>
      <c r="N35" s="645"/>
      <c r="O35" s="645"/>
      <c r="P35" s="645"/>
      <c r="Q35" s="646"/>
      <c r="R35" s="647">
        <v>276220</v>
      </c>
      <c r="S35" s="648"/>
      <c r="T35" s="648"/>
      <c r="U35" s="648"/>
      <c r="V35" s="648"/>
      <c r="W35" s="648"/>
      <c r="X35" s="648"/>
      <c r="Y35" s="649"/>
      <c r="Z35" s="650">
        <v>0.8</v>
      </c>
      <c r="AA35" s="650"/>
      <c r="AB35" s="650"/>
      <c r="AC35" s="650"/>
      <c r="AD35" s="651" t="s">
        <v>232</v>
      </c>
      <c r="AE35" s="651"/>
      <c r="AF35" s="651"/>
      <c r="AG35" s="651"/>
      <c r="AH35" s="651"/>
      <c r="AI35" s="651"/>
      <c r="AJ35" s="651"/>
      <c r="AK35" s="651"/>
      <c r="AL35" s="652" t="s">
        <v>232</v>
      </c>
      <c r="AM35" s="653"/>
      <c r="AN35" s="653"/>
      <c r="AO35" s="654"/>
      <c r="AP35" s="231"/>
      <c r="AQ35" s="626" t="s">
        <v>321</v>
      </c>
      <c r="AR35" s="627"/>
      <c r="AS35" s="627"/>
      <c r="AT35" s="627"/>
      <c r="AU35" s="627"/>
      <c r="AV35" s="627"/>
      <c r="AW35" s="627"/>
      <c r="AX35" s="627"/>
      <c r="AY35" s="627"/>
      <c r="AZ35" s="627"/>
      <c r="BA35" s="627"/>
      <c r="BB35" s="627"/>
      <c r="BC35" s="627"/>
      <c r="BD35" s="627"/>
      <c r="BE35" s="627"/>
      <c r="BF35" s="628"/>
      <c r="BG35" s="626" t="s">
        <v>322</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323</v>
      </c>
      <c r="CE35" s="663"/>
      <c r="CF35" s="663"/>
      <c r="CG35" s="663"/>
      <c r="CH35" s="663"/>
      <c r="CI35" s="663"/>
      <c r="CJ35" s="663"/>
      <c r="CK35" s="663"/>
      <c r="CL35" s="663"/>
      <c r="CM35" s="663"/>
      <c r="CN35" s="663"/>
      <c r="CO35" s="663"/>
      <c r="CP35" s="663"/>
      <c r="CQ35" s="664"/>
      <c r="CR35" s="647">
        <v>94801</v>
      </c>
      <c r="CS35" s="683"/>
      <c r="CT35" s="683"/>
      <c r="CU35" s="683"/>
      <c r="CV35" s="683"/>
      <c r="CW35" s="683"/>
      <c r="CX35" s="683"/>
      <c r="CY35" s="684"/>
      <c r="CZ35" s="652">
        <v>0.3</v>
      </c>
      <c r="DA35" s="681"/>
      <c r="DB35" s="681"/>
      <c r="DC35" s="685"/>
      <c r="DD35" s="656">
        <v>40391</v>
      </c>
      <c r="DE35" s="683"/>
      <c r="DF35" s="683"/>
      <c r="DG35" s="683"/>
      <c r="DH35" s="683"/>
      <c r="DI35" s="683"/>
      <c r="DJ35" s="683"/>
      <c r="DK35" s="684"/>
      <c r="DL35" s="656">
        <v>34712</v>
      </c>
      <c r="DM35" s="683"/>
      <c r="DN35" s="683"/>
      <c r="DO35" s="683"/>
      <c r="DP35" s="683"/>
      <c r="DQ35" s="683"/>
      <c r="DR35" s="683"/>
      <c r="DS35" s="683"/>
      <c r="DT35" s="683"/>
      <c r="DU35" s="683"/>
      <c r="DV35" s="684"/>
      <c r="DW35" s="652">
        <v>0.2</v>
      </c>
      <c r="DX35" s="681"/>
      <c r="DY35" s="681"/>
      <c r="DZ35" s="681"/>
      <c r="EA35" s="681"/>
      <c r="EB35" s="681"/>
      <c r="EC35" s="682"/>
    </row>
    <row r="36" spans="2:133" ht="11.25" customHeight="1">
      <c r="B36" s="644" t="s">
        <v>324</v>
      </c>
      <c r="C36" s="645"/>
      <c r="D36" s="645"/>
      <c r="E36" s="645"/>
      <c r="F36" s="645"/>
      <c r="G36" s="645"/>
      <c r="H36" s="645"/>
      <c r="I36" s="645"/>
      <c r="J36" s="645"/>
      <c r="K36" s="645"/>
      <c r="L36" s="645"/>
      <c r="M36" s="645"/>
      <c r="N36" s="645"/>
      <c r="O36" s="645"/>
      <c r="P36" s="645"/>
      <c r="Q36" s="646"/>
      <c r="R36" s="647">
        <v>696442</v>
      </c>
      <c r="S36" s="648"/>
      <c r="T36" s="648"/>
      <c r="U36" s="648"/>
      <c r="V36" s="648"/>
      <c r="W36" s="648"/>
      <c r="X36" s="648"/>
      <c r="Y36" s="649"/>
      <c r="Z36" s="650">
        <v>2</v>
      </c>
      <c r="AA36" s="650"/>
      <c r="AB36" s="650"/>
      <c r="AC36" s="650"/>
      <c r="AD36" s="651" t="s">
        <v>232</v>
      </c>
      <c r="AE36" s="651"/>
      <c r="AF36" s="651"/>
      <c r="AG36" s="651"/>
      <c r="AH36" s="651"/>
      <c r="AI36" s="651"/>
      <c r="AJ36" s="651"/>
      <c r="AK36" s="651"/>
      <c r="AL36" s="652" t="s">
        <v>232</v>
      </c>
      <c r="AM36" s="653"/>
      <c r="AN36" s="653"/>
      <c r="AO36" s="654"/>
      <c r="AP36" s="231"/>
      <c r="AQ36" s="721" t="s">
        <v>325</v>
      </c>
      <c r="AR36" s="722"/>
      <c r="AS36" s="722"/>
      <c r="AT36" s="722"/>
      <c r="AU36" s="722"/>
      <c r="AV36" s="722"/>
      <c r="AW36" s="722"/>
      <c r="AX36" s="722"/>
      <c r="AY36" s="723"/>
      <c r="AZ36" s="636">
        <v>4011911</v>
      </c>
      <c r="BA36" s="637"/>
      <c r="BB36" s="637"/>
      <c r="BC36" s="637"/>
      <c r="BD36" s="637"/>
      <c r="BE36" s="637"/>
      <c r="BF36" s="724"/>
      <c r="BG36" s="658" t="s">
        <v>326</v>
      </c>
      <c r="BH36" s="659"/>
      <c r="BI36" s="659"/>
      <c r="BJ36" s="659"/>
      <c r="BK36" s="659"/>
      <c r="BL36" s="659"/>
      <c r="BM36" s="659"/>
      <c r="BN36" s="659"/>
      <c r="BO36" s="659"/>
      <c r="BP36" s="659"/>
      <c r="BQ36" s="659"/>
      <c r="BR36" s="659"/>
      <c r="BS36" s="659"/>
      <c r="BT36" s="659"/>
      <c r="BU36" s="660"/>
      <c r="BV36" s="636">
        <v>299205</v>
      </c>
      <c r="BW36" s="637"/>
      <c r="BX36" s="637"/>
      <c r="BY36" s="637"/>
      <c r="BZ36" s="637"/>
      <c r="CA36" s="637"/>
      <c r="CB36" s="724"/>
      <c r="CD36" s="662" t="s">
        <v>327</v>
      </c>
      <c r="CE36" s="663"/>
      <c r="CF36" s="663"/>
      <c r="CG36" s="663"/>
      <c r="CH36" s="663"/>
      <c r="CI36" s="663"/>
      <c r="CJ36" s="663"/>
      <c r="CK36" s="663"/>
      <c r="CL36" s="663"/>
      <c r="CM36" s="663"/>
      <c r="CN36" s="663"/>
      <c r="CO36" s="663"/>
      <c r="CP36" s="663"/>
      <c r="CQ36" s="664"/>
      <c r="CR36" s="647">
        <v>10706001</v>
      </c>
      <c r="CS36" s="648"/>
      <c r="CT36" s="648"/>
      <c r="CU36" s="648"/>
      <c r="CV36" s="648"/>
      <c r="CW36" s="648"/>
      <c r="CX36" s="648"/>
      <c r="CY36" s="649"/>
      <c r="CZ36" s="652">
        <v>31.4</v>
      </c>
      <c r="DA36" s="681"/>
      <c r="DB36" s="681"/>
      <c r="DC36" s="685"/>
      <c r="DD36" s="656">
        <v>3495951</v>
      </c>
      <c r="DE36" s="648"/>
      <c r="DF36" s="648"/>
      <c r="DG36" s="648"/>
      <c r="DH36" s="648"/>
      <c r="DI36" s="648"/>
      <c r="DJ36" s="648"/>
      <c r="DK36" s="649"/>
      <c r="DL36" s="656">
        <v>2520976</v>
      </c>
      <c r="DM36" s="648"/>
      <c r="DN36" s="648"/>
      <c r="DO36" s="648"/>
      <c r="DP36" s="648"/>
      <c r="DQ36" s="648"/>
      <c r="DR36" s="648"/>
      <c r="DS36" s="648"/>
      <c r="DT36" s="648"/>
      <c r="DU36" s="648"/>
      <c r="DV36" s="649"/>
      <c r="DW36" s="652">
        <v>16.5</v>
      </c>
      <c r="DX36" s="681"/>
      <c r="DY36" s="681"/>
      <c r="DZ36" s="681"/>
      <c r="EA36" s="681"/>
      <c r="EB36" s="681"/>
      <c r="EC36" s="682"/>
    </row>
    <row r="37" spans="2:133" ht="11.25" customHeight="1">
      <c r="B37" s="644" t="s">
        <v>328</v>
      </c>
      <c r="C37" s="645"/>
      <c r="D37" s="645"/>
      <c r="E37" s="645"/>
      <c r="F37" s="645"/>
      <c r="G37" s="645"/>
      <c r="H37" s="645"/>
      <c r="I37" s="645"/>
      <c r="J37" s="645"/>
      <c r="K37" s="645"/>
      <c r="L37" s="645"/>
      <c r="M37" s="645"/>
      <c r="N37" s="645"/>
      <c r="O37" s="645"/>
      <c r="P37" s="645"/>
      <c r="Q37" s="646"/>
      <c r="R37" s="647">
        <v>301166</v>
      </c>
      <c r="S37" s="648"/>
      <c r="T37" s="648"/>
      <c r="U37" s="648"/>
      <c r="V37" s="648"/>
      <c r="W37" s="648"/>
      <c r="X37" s="648"/>
      <c r="Y37" s="649"/>
      <c r="Z37" s="650">
        <v>0.9</v>
      </c>
      <c r="AA37" s="650"/>
      <c r="AB37" s="650"/>
      <c r="AC37" s="650"/>
      <c r="AD37" s="651" t="s">
        <v>232</v>
      </c>
      <c r="AE37" s="651"/>
      <c r="AF37" s="651"/>
      <c r="AG37" s="651"/>
      <c r="AH37" s="651"/>
      <c r="AI37" s="651"/>
      <c r="AJ37" s="651"/>
      <c r="AK37" s="651"/>
      <c r="AL37" s="652" t="s">
        <v>232</v>
      </c>
      <c r="AM37" s="653"/>
      <c r="AN37" s="653"/>
      <c r="AO37" s="654"/>
      <c r="AQ37" s="725" t="s">
        <v>329</v>
      </c>
      <c r="AR37" s="726"/>
      <c r="AS37" s="726"/>
      <c r="AT37" s="726"/>
      <c r="AU37" s="726"/>
      <c r="AV37" s="726"/>
      <c r="AW37" s="726"/>
      <c r="AX37" s="726"/>
      <c r="AY37" s="727"/>
      <c r="AZ37" s="647">
        <v>670000</v>
      </c>
      <c r="BA37" s="648"/>
      <c r="BB37" s="648"/>
      <c r="BC37" s="648"/>
      <c r="BD37" s="683"/>
      <c r="BE37" s="683"/>
      <c r="BF37" s="714"/>
      <c r="BG37" s="662" t="s">
        <v>330</v>
      </c>
      <c r="BH37" s="663"/>
      <c r="BI37" s="663"/>
      <c r="BJ37" s="663"/>
      <c r="BK37" s="663"/>
      <c r="BL37" s="663"/>
      <c r="BM37" s="663"/>
      <c r="BN37" s="663"/>
      <c r="BO37" s="663"/>
      <c r="BP37" s="663"/>
      <c r="BQ37" s="663"/>
      <c r="BR37" s="663"/>
      <c r="BS37" s="663"/>
      <c r="BT37" s="663"/>
      <c r="BU37" s="664"/>
      <c r="BV37" s="647">
        <v>239205</v>
      </c>
      <c r="BW37" s="648"/>
      <c r="BX37" s="648"/>
      <c r="BY37" s="648"/>
      <c r="BZ37" s="648"/>
      <c r="CA37" s="648"/>
      <c r="CB37" s="657"/>
      <c r="CD37" s="662" t="s">
        <v>331</v>
      </c>
      <c r="CE37" s="663"/>
      <c r="CF37" s="663"/>
      <c r="CG37" s="663"/>
      <c r="CH37" s="663"/>
      <c r="CI37" s="663"/>
      <c r="CJ37" s="663"/>
      <c r="CK37" s="663"/>
      <c r="CL37" s="663"/>
      <c r="CM37" s="663"/>
      <c r="CN37" s="663"/>
      <c r="CO37" s="663"/>
      <c r="CP37" s="663"/>
      <c r="CQ37" s="664"/>
      <c r="CR37" s="647">
        <v>1355480</v>
      </c>
      <c r="CS37" s="683"/>
      <c r="CT37" s="683"/>
      <c r="CU37" s="683"/>
      <c r="CV37" s="683"/>
      <c r="CW37" s="683"/>
      <c r="CX37" s="683"/>
      <c r="CY37" s="684"/>
      <c r="CZ37" s="652">
        <v>4</v>
      </c>
      <c r="DA37" s="681"/>
      <c r="DB37" s="681"/>
      <c r="DC37" s="685"/>
      <c r="DD37" s="656">
        <v>1348492</v>
      </c>
      <c r="DE37" s="683"/>
      <c r="DF37" s="683"/>
      <c r="DG37" s="683"/>
      <c r="DH37" s="683"/>
      <c r="DI37" s="683"/>
      <c r="DJ37" s="683"/>
      <c r="DK37" s="684"/>
      <c r="DL37" s="656">
        <v>1225024</v>
      </c>
      <c r="DM37" s="683"/>
      <c r="DN37" s="683"/>
      <c r="DO37" s="683"/>
      <c r="DP37" s="683"/>
      <c r="DQ37" s="683"/>
      <c r="DR37" s="683"/>
      <c r="DS37" s="683"/>
      <c r="DT37" s="683"/>
      <c r="DU37" s="683"/>
      <c r="DV37" s="684"/>
      <c r="DW37" s="652">
        <v>8</v>
      </c>
      <c r="DX37" s="681"/>
      <c r="DY37" s="681"/>
      <c r="DZ37" s="681"/>
      <c r="EA37" s="681"/>
      <c r="EB37" s="681"/>
      <c r="EC37" s="682"/>
    </row>
    <row r="38" spans="2:133" ht="11.25" customHeight="1">
      <c r="B38" s="644" t="s">
        <v>332</v>
      </c>
      <c r="C38" s="645"/>
      <c r="D38" s="645"/>
      <c r="E38" s="645"/>
      <c r="F38" s="645"/>
      <c r="G38" s="645"/>
      <c r="H38" s="645"/>
      <c r="I38" s="645"/>
      <c r="J38" s="645"/>
      <c r="K38" s="645"/>
      <c r="L38" s="645"/>
      <c r="M38" s="645"/>
      <c r="N38" s="645"/>
      <c r="O38" s="645"/>
      <c r="P38" s="645"/>
      <c r="Q38" s="646"/>
      <c r="R38" s="647">
        <v>404781</v>
      </c>
      <c r="S38" s="648"/>
      <c r="T38" s="648"/>
      <c r="U38" s="648"/>
      <c r="V38" s="648"/>
      <c r="W38" s="648"/>
      <c r="X38" s="648"/>
      <c r="Y38" s="649"/>
      <c r="Z38" s="650">
        <v>1.2</v>
      </c>
      <c r="AA38" s="650"/>
      <c r="AB38" s="650"/>
      <c r="AC38" s="650"/>
      <c r="AD38" s="651">
        <v>285</v>
      </c>
      <c r="AE38" s="651"/>
      <c r="AF38" s="651"/>
      <c r="AG38" s="651"/>
      <c r="AH38" s="651"/>
      <c r="AI38" s="651"/>
      <c r="AJ38" s="651"/>
      <c r="AK38" s="651"/>
      <c r="AL38" s="652">
        <v>0</v>
      </c>
      <c r="AM38" s="653"/>
      <c r="AN38" s="653"/>
      <c r="AO38" s="654"/>
      <c r="AQ38" s="725" t="s">
        <v>333</v>
      </c>
      <c r="AR38" s="726"/>
      <c r="AS38" s="726"/>
      <c r="AT38" s="726"/>
      <c r="AU38" s="726"/>
      <c r="AV38" s="726"/>
      <c r="AW38" s="726"/>
      <c r="AX38" s="726"/>
      <c r="AY38" s="727"/>
      <c r="AZ38" s="647">
        <v>598100</v>
      </c>
      <c r="BA38" s="648"/>
      <c r="BB38" s="648"/>
      <c r="BC38" s="648"/>
      <c r="BD38" s="683"/>
      <c r="BE38" s="683"/>
      <c r="BF38" s="714"/>
      <c r="BG38" s="662" t="s">
        <v>334</v>
      </c>
      <c r="BH38" s="663"/>
      <c r="BI38" s="663"/>
      <c r="BJ38" s="663"/>
      <c r="BK38" s="663"/>
      <c r="BL38" s="663"/>
      <c r="BM38" s="663"/>
      <c r="BN38" s="663"/>
      <c r="BO38" s="663"/>
      <c r="BP38" s="663"/>
      <c r="BQ38" s="663"/>
      <c r="BR38" s="663"/>
      <c r="BS38" s="663"/>
      <c r="BT38" s="663"/>
      <c r="BU38" s="664"/>
      <c r="BV38" s="647">
        <v>9637</v>
      </c>
      <c r="BW38" s="648"/>
      <c r="BX38" s="648"/>
      <c r="BY38" s="648"/>
      <c r="BZ38" s="648"/>
      <c r="CA38" s="648"/>
      <c r="CB38" s="657"/>
      <c r="CD38" s="662" t="s">
        <v>335</v>
      </c>
      <c r="CE38" s="663"/>
      <c r="CF38" s="663"/>
      <c r="CG38" s="663"/>
      <c r="CH38" s="663"/>
      <c r="CI38" s="663"/>
      <c r="CJ38" s="663"/>
      <c r="CK38" s="663"/>
      <c r="CL38" s="663"/>
      <c r="CM38" s="663"/>
      <c r="CN38" s="663"/>
      <c r="CO38" s="663"/>
      <c r="CP38" s="663"/>
      <c r="CQ38" s="664"/>
      <c r="CR38" s="647">
        <v>2669467</v>
      </c>
      <c r="CS38" s="648"/>
      <c r="CT38" s="648"/>
      <c r="CU38" s="648"/>
      <c r="CV38" s="648"/>
      <c r="CW38" s="648"/>
      <c r="CX38" s="648"/>
      <c r="CY38" s="649"/>
      <c r="CZ38" s="652">
        <v>7.8</v>
      </c>
      <c r="DA38" s="681"/>
      <c r="DB38" s="681"/>
      <c r="DC38" s="685"/>
      <c r="DD38" s="656">
        <v>2070037</v>
      </c>
      <c r="DE38" s="648"/>
      <c r="DF38" s="648"/>
      <c r="DG38" s="648"/>
      <c r="DH38" s="648"/>
      <c r="DI38" s="648"/>
      <c r="DJ38" s="648"/>
      <c r="DK38" s="649"/>
      <c r="DL38" s="656">
        <v>1969971</v>
      </c>
      <c r="DM38" s="648"/>
      <c r="DN38" s="648"/>
      <c r="DO38" s="648"/>
      <c r="DP38" s="648"/>
      <c r="DQ38" s="648"/>
      <c r="DR38" s="648"/>
      <c r="DS38" s="648"/>
      <c r="DT38" s="648"/>
      <c r="DU38" s="648"/>
      <c r="DV38" s="649"/>
      <c r="DW38" s="652">
        <v>12.9</v>
      </c>
      <c r="DX38" s="681"/>
      <c r="DY38" s="681"/>
      <c r="DZ38" s="681"/>
      <c r="EA38" s="681"/>
      <c r="EB38" s="681"/>
      <c r="EC38" s="682"/>
    </row>
    <row r="39" spans="2:133" ht="11.25" customHeight="1">
      <c r="B39" s="644" t="s">
        <v>336</v>
      </c>
      <c r="C39" s="645"/>
      <c r="D39" s="645"/>
      <c r="E39" s="645"/>
      <c r="F39" s="645"/>
      <c r="G39" s="645"/>
      <c r="H39" s="645"/>
      <c r="I39" s="645"/>
      <c r="J39" s="645"/>
      <c r="K39" s="645"/>
      <c r="L39" s="645"/>
      <c r="M39" s="645"/>
      <c r="N39" s="645"/>
      <c r="O39" s="645"/>
      <c r="P39" s="645"/>
      <c r="Q39" s="646"/>
      <c r="R39" s="647">
        <v>2052000</v>
      </c>
      <c r="S39" s="648"/>
      <c r="T39" s="648"/>
      <c r="U39" s="648"/>
      <c r="V39" s="648"/>
      <c r="W39" s="648"/>
      <c r="X39" s="648"/>
      <c r="Y39" s="649"/>
      <c r="Z39" s="650">
        <v>6</v>
      </c>
      <c r="AA39" s="650"/>
      <c r="AB39" s="650"/>
      <c r="AC39" s="650"/>
      <c r="AD39" s="651" t="s">
        <v>232</v>
      </c>
      <c r="AE39" s="651"/>
      <c r="AF39" s="651"/>
      <c r="AG39" s="651"/>
      <c r="AH39" s="651"/>
      <c r="AI39" s="651"/>
      <c r="AJ39" s="651"/>
      <c r="AK39" s="651"/>
      <c r="AL39" s="652" t="s">
        <v>128</v>
      </c>
      <c r="AM39" s="653"/>
      <c r="AN39" s="653"/>
      <c r="AO39" s="654"/>
      <c r="AQ39" s="725" t="s">
        <v>337</v>
      </c>
      <c r="AR39" s="726"/>
      <c r="AS39" s="726"/>
      <c r="AT39" s="726"/>
      <c r="AU39" s="726"/>
      <c r="AV39" s="726"/>
      <c r="AW39" s="726"/>
      <c r="AX39" s="726"/>
      <c r="AY39" s="727"/>
      <c r="AZ39" s="647">
        <v>74344</v>
      </c>
      <c r="BA39" s="648"/>
      <c r="BB39" s="648"/>
      <c r="BC39" s="648"/>
      <c r="BD39" s="683"/>
      <c r="BE39" s="683"/>
      <c r="BF39" s="714"/>
      <c r="BG39" s="662" t="s">
        <v>338</v>
      </c>
      <c r="BH39" s="663"/>
      <c r="BI39" s="663"/>
      <c r="BJ39" s="663"/>
      <c r="BK39" s="663"/>
      <c r="BL39" s="663"/>
      <c r="BM39" s="663"/>
      <c r="BN39" s="663"/>
      <c r="BO39" s="663"/>
      <c r="BP39" s="663"/>
      <c r="BQ39" s="663"/>
      <c r="BR39" s="663"/>
      <c r="BS39" s="663"/>
      <c r="BT39" s="663"/>
      <c r="BU39" s="664"/>
      <c r="BV39" s="647">
        <v>15327</v>
      </c>
      <c r="BW39" s="648"/>
      <c r="BX39" s="648"/>
      <c r="BY39" s="648"/>
      <c r="BZ39" s="648"/>
      <c r="CA39" s="648"/>
      <c r="CB39" s="657"/>
      <c r="CD39" s="662" t="s">
        <v>339</v>
      </c>
      <c r="CE39" s="663"/>
      <c r="CF39" s="663"/>
      <c r="CG39" s="663"/>
      <c r="CH39" s="663"/>
      <c r="CI39" s="663"/>
      <c r="CJ39" s="663"/>
      <c r="CK39" s="663"/>
      <c r="CL39" s="663"/>
      <c r="CM39" s="663"/>
      <c r="CN39" s="663"/>
      <c r="CO39" s="663"/>
      <c r="CP39" s="663"/>
      <c r="CQ39" s="664"/>
      <c r="CR39" s="647">
        <v>474775</v>
      </c>
      <c r="CS39" s="683"/>
      <c r="CT39" s="683"/>
      <c r="CU39" s="683"/>
      <c r="CV39" s="683"/>
      <c r="CW39" s="683"/>
      <c r="CX39" s="683"/>
      <c r="CY39" s="684"/>
      <c r="CZ39" s="652">
        <v>1.4</v>
      </c>
      <c r="DA39" s="681"/>
      <c r="DB39" s="681"/>
      <c r="DC39" s="685"/>
      <c r="DD39" s="656">
        <v>4398</v>
      </c>
      <c r="DE39" s="683"/>
      <c r="DF39" s="683"/>
      <c r="DG39" s="683"/>
      <c r="DH39" s="683"/>
      <c r="DI39" s="683"/>
      <c r="DJ39" s="683"/>
      <c r="DK39" s="684"/>
      <c r="DL39" s="656" t="s">
        <v>232</v>
      </c>
      <c r="DM39" s="683"/>
      <c r="DN39" s="683"/>
      <c r="DO39" s="683"/>
      <c r="DP39" s="683"/>
      <c r="DQ39" s="683"/>
      <c r="DR39" s="683"/>
      <c r="DS39" s="683"/>
      <c r="DT39" s="683"/>
      <c r="DU39" s="683"/>
      <c r="DV39" s="684"/>
      <c r="DW39" s="652" t="s">
        <v>232</v>
      </c>
      <c r="DX39" s="681"/>
      <c r="DY39" s="681"/>
      <c r="DZ39" s="681"/>
      <c r="EA39" s="681"/>
      <c r="EB39" s="681"/>
      <c r="EC39" s="682"/>
    </row>
    <row r="40" spans="2:133" ht="11.25" customHeight="1">
      <c r="B40" s="644" t="s">
        <v>340</v>
      </c>
      <c r="C40" s="645"/>
      <c r="D40" s="645"/>
      <c r="E40" s="645"/>
      <c r="F40" s="645"/>
      <c r="G40" s="645"/>
      <c r="H40" s="645"/>
      <c r="I40" s="645"/>
      <c r="J40" s="645"/>
      <c r="K40" s="645"/>
      <c r="L40" s="645"/>
      <c r="M40" s="645"/>
      <c r="N40" s="645"/>
      <c r="O40" s="645"/>
      <c r="P40" s="645"/>
      <c r="Q40" s="646"/>
      <c r="R40" s="647">
        <v>43700</v>
      </c>
      <c r="S40" s="648"/>
      <c r="T40" s="648"/>
      <c r="U40" s="648"/>
      <c r="V40" s="648"/>
      <c r="W40" s="648"/>
      <c r="X40" s="648"/>
      <c r="Y40" s="649"/>
      <c r="Z40" s="650">
        <v>0.1</v>
      </c>
      <c r="AA40" s="650"/>
      <c r="AB40" s="650"/>
      <c r="AC40" s="650"/>
      <c r="AD40" s="651" t="s">
        <v>128</v>
      </c>
      <c r="AE40" s="651"/>
      <c r="AF40" s="651"/>
      <c r="AG40" s="651"/>
      <c r="AH40" s="651"/>
      <c r="AI40" s="651"/>
      <c r="AJ40" s="651"/>
      <c r="AK40" s="651"/>
      <c r="AL40" s="652" t="s">
        <v>232</v>
      </c>
      <c r="AM40" s="653"/>
      <c r="AN40" s="653"/>
      <c r="AO40" s="654"/>
      <c r="AQ40" s="725" t="s">
        <v>341</v>
      </c>
      <c r="AR40" s="726"/>
      <c r="AS40" s="726"/>
      <c r="AT40" s="726"/>
      <c r="AU40" s="726"/>
      <c r="AV40" s="726"/>
      <c r="AW40" s="726"/>
      <c r="AX40" s="726"/>
      <c r="AY40" s="727"/>
      <c r="AZ40" s="647" t="s">
        <v>232</v>
      </c>
      <c r="BA40" s="648"/>
      <c r="BB40" s="648"/>
      <c r="BC40" s="648"/>
      <c r="BD40" s="683"/>
      <c r="BE40" s="683"/>
      <c r="BF40" s="714"/>
      <c r="BG40" s="734" t="s">
        <v>342</v>
      </c>
      <c r="BH40" s="735"/>
      <c r="BI40" s="735"/>
      <c r="BJ40" s="735"/>
      <c r="BK40" s="735"/>
      <c r="BL40" s="232"/>
      <c r="BM40" s="663" t="s">
        <v>343</v>
      </c>
      <c r="BN40" s="663"/>
      <c r="BO40" s="663"/>
      <c r="BP40" s="663"/>
      <c r="BQ40" s="663"/>
      <c r="BR40" s="663"/>
      <c r="BS40" s="663"/>
      <c r="BT40" s="663"/>
      <c r="BU40" s="664"/>
      <c r="BV40" s="647">
        <v>84</v>
      </c>
      <c r="BW40" s="648"/>
      <c r="BX40" s="648"/>
      <c r="BY40" s="648"/>
      <c r="BZ40" s="648"/>
      <c r="CA40" s="648"/>
      <c r="CB40" s="657"/>
      <c r="CD40" s="662" t="s">
        <v>344</v>
      </c>
      <c r="CE40" s="663"/>
      <c r="CF40" s="663"/>
      <c r="CG40" s="663"/>
      <c r="CH40" s="663"/>
      <c r="CI40" s="663"/>
      <c r="CJ40" s="663"/>
      <c r="CK40" s="663"/>
      <c r="CL40" s="663"/>
      <c r="CM40" s="663"/>
      <c r="CN40" s="663"/>
      <c r="CO40" s="663"/>
      <c r="CP40" s="663"/>
      <c r="CQ40" s="664"/>
      <c r="CR40" s="647" t="s">
        <v>128</v>
      </c>
      <c r="CS40" s="648"/>
      <c r="CT40" s="648"/>
      <c r="CU40" s="648"/>
      <c r="CV40" s="648"/>
      <c r="CW40" s="648"/>
      <c r="CX40" s="648"/>
      <c r="CY40" s="649"/>
      <c r="CZ40" s="652" t="s">
        <v>232</v>
      </c>
      <c r="DA40" s="681"/>
      <c r="DB40" s="681"/>
      <c r="DC40" s="685"/>
      <c r="DD40" s="656" t="s">
        <v>128</v>
      </c>
      <c r="DE40" s="648"/>
      <c r="DF40" s="648"/>
      <c r="DG40" s="648"/>
      <c r="DH40" s="648"/>
      <c r="DI40" s="648"/>
      <c r="DJ40" s="648"/>
      <c r="DK40" s="649"/>
      <c r="DL40" s="656" t="s">
        <v>232</v>
      </c>
      <c r="DM40" s="648"/>
      <c r="DN40" s="648"/>
      <c r="DO40" s="648"/>
      <c r="DP40" s="648"/>
      <c r="DQ40" s="648"/>
      <c r="DR40" s="648"/>
      <c r="DS40" s="648"/>
      <c r="DT40" s="648"/>
      <c r="DU40" s="648"/>
      <c r="DV40" s="649"/>
      <c r="DW40" s="652" t="s">
        <v>232</v>
      </c>
      <c r="DX40" s="681"/>
      <c r="DY40" s="681"/>
      <c r="DZ40" s="681"/>
      <c r="EA40" s="681"/>
      <c r="EB40" s="681"/>
      <c r="EC40" s="682"/>
    </row>
    <row r="41" spans="2:133" ht="11.25" customHeight="1">
      <c r="B41" s="644" t="s">
        <v>345</v>
      </c>
      <c r="C41" s="645"/>
      <c r="D41" s="645"/>
      <c r="E41" s="645"/>
      <c r="F41" s="645"/>
      <c r="G41" s="645"/>
      <c r="H41" s="645"/>
      <c r="I41" s="645"/>
      <c r="J41" s="645"/>
      <c r="K41" s="645"/>
      <c r="L41" s="645"/>
      <c r="M41" s="645"/>
      <c r="N41" s="645"/>
      <c r="O41" s="645"/>
      <c r="P41" s="645"/>
      <c r="Q41" s="646"/>
      <c r="R41" s="647">
        <v>51000</v>
      </c>
      <c r="S41" s="648"/>
      <c r="T41" s="648"/>
      <c r="U41" s="648"/>
      <c r="V41" s="648"/>
      <c r="W41" s="648"/>
      <c r="X41" s="648"/>
      <c r="Y41" s="649"/>
      <c r="Z41" s="650">
        <v>0.1</v>
      </c>
      <c r="AA41" s="650"/>
      <c r="AB41" s="650"/>
      <c r="AC41" s="650"/>
      <c r="AD41" s="651" t="s">
        <v>232</v>
      </c>
      <c r="AE41" s="651"/>
      <c r="AF41" s="651"/>
      <c r="AG41" s="651"/>
      <c r="AH41" s="651"/>
      <c r="AI41" s="651"/>
      <c r="AJ41" s="651"/>
      <c r="AK41" s="651"/>
      <c r="AL41" s="652" t="s">
        <v>128</v>
      </c>
      <c r="AM41" s="653"/>
      <c r="AN41" s="653"/>
      <c r="AO41" s="654"/>
      <c r="AQ41" s="725" t="s">
        <v>346</v>
      </c>
      <c r="AR41" s="726"/>
      <c r="AS41" s="726"/>
      <c r="AT41" s="726"/>
      <c r="AU41" s="726"/>
      <c r="AV41" s="726"/>
      <c r="AW41" s="726"/>
      <c r="AX41" s="726"/>
      <c r="AY41" s="727"/>
      <c r="AZ41" s="647">
        <v>626843</v>
      </c>
      <c r="BA41" s="648"/>
      <c r="BB41" s="648"/>
      <c r="BC41" s="648"/>
      <c r="BD41" s="683"/>
      <c r="BE41" s="683"/>
      <c r="BF41" s="714"/>
      <c r="BG41" s="734"/>
      <c r="BH41" s="735"/>
      <c r="BI41" s="735"/>
      <c r="BJ41" s="735"/>
      <c r="BK41" s="735"/>
      <c r="BL41" s="232"/>
      <c r="BM41" s="663" t="s">
        <v>347</v>
      </c>
      <c r="BN41" s="663"/>
      <c r="BO41" s="663"/>
      <c r="BP41" s="663"/>
      <c r="BQ41" s="663"/>
      <c r="BR41" s="663"/>
      <c r="BS41" s="663"/>
      <c r="BT41" s="663"/>
      <c r="BU41" s="664"/>
      <c r="BV41" s="647">
        <v>1</v>
      </c>
      <c r="BW41" s="648"/>
      <c r="BX41" s="648"/>
      <c r="BY41" s="648"/>
      <c r="BZ41" s="648"/>
      <c r="CA41" s="648"/>
      <c r="CB41" s="657"/>
      <c r="CD41" s="662" t="s">
        <v>348</v>
      </c>
      <c r="CE41" s="663"/>
      <c r="CF41" s="663"/>
      <c r="CG41" s="663"/>
      <c r="CH41" s="663"/>
      <c r="CI41" s="663"/>
      <c r="CJ41" s="663"/>
      <c r="CK41" s="663"/>
      <c r="CL41" s="663"/>
      <c r="CM41" s="663"/>
      <c r="CN41" s="663"/>
      <c r="CO41" s="663"/>
      <c r="CP41" s="663"/>
      <c r="CQ41" s="664"/>
      <c r="CR41" s="647" t="s">
        <v>128</v>
      </c>
      <c r="CS41" s="683"/>
      <c r="CT41" s="683"/>
      <c r="CU41" s="683"/>
      <c r="CV41" s="683"/>
      <c r="CW41" s="683"/>
      <c r="CX41" s="683"/>
      <c r="CY41" s="684"/>
      <c r="CZ41" s="652" t="s">
        <v>232</v>
      </c>
      <c r="DA41" s="681"/>
      <c r="DB41" s="681"/>
      <c r="DC41" s="685"/>
      <c r="DD41" s="656" t="s">
        <v>128</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c r="B42" s="644" t="s">
        <v>349</v>
      </c>
      <c r="C42" s="645"/>
      <c r="D42" s="645"/>
      <c r="E42" s="645"/>
      <c r="F42" s="645"/>
      <c r="G42" s="645"/>
      <c r="H42" s="645"/>
      <c r="I42" s="645"/>
      <c r="J42" s="645"/>
      <c r="K42" s="645"/>
      <c r="L42" s="645"/>
      <c r="M42" s="645"/>
      <c r="N42" s="645"/>
      <c r="O42" s="645"/>
      <c r="P42" s="645"/>
      <c r="Q42" s="646"/>
      <c r="R42" s="647">
        <v>646100</v>
      </c>
      <c r="S42" s="648"/>
      <c r="T42" s="648"/>
      <c r="U42" s="648"/>
      <c r="V42" s="648"/>
      <c r="W42" s="648"/>
      <c r="X42" s="648"/>
      <c r="Y42" s="649"/>
      <c r="Z42" s="650">
        <v>1.9</v>
      </c>
      <c r="AA42" s="650"/>
      <c r="AB42" s="650"/>
      <c r="AC42" s="650"/>
      <c r="AD42" s="651" t="s">
        <v>128</v>
      </c>
      <c r="AE42" s="651"/>
      <c r="AF42" s="651"/>
      <c r="AG42" s="651"/>
      <c r="AH42" s="651"/>
      <c r="AI42" s="651"/>
      <c r="AJ42" s="651"/>
      <c r="AK42" s="651"/>
      <c r="AL42" s="652" t="s">
        <v>128</v>
      </c>
      <c r="AM42" s="653"/>
      <c r="AN42" s="653"/>
      <c r="AO42" s="654"/>
      <c r="AQ42" s="746" t="s">
        <v>350</v>
      </c>
      <c r="AR42" s="747"/>
      <c r="AS42" s="747"/>
      <c r="AT42" s="747"/>
      <c r="AU42" s="747"/>
      <c r="AV42" s="747"/>
      <c r="AW42" s="747"/>
      <c r="AX42" s="747"/>
      <c r="AY42" s="748"/>
      <c r="AZ42" s="738">
        <v>2042624</v>
      </c>
      <c r="BA42" s="739"/>
      <c r="BB42" s="739"/>
      <c r="BC42" s="739"/>
      <c r="BD42" s="718"/>
      <c r="BE42" s="718"/>
      <c r="BF42" s="720"/>
      <c r="BG42" s="736"/>
      <c r="BH42" s="737"/>
      <c r="BI42" s="737"/>
      <c r="BJ42" s="737"/>
      <c r="BK42" s="737"/>
      <c r="BL42" s="233"/>
      <c r="BM42" s="673" t="s">
        <v>351</v>
      </c>
      <c r="BN42" s="673"/>
      <c r="BO42" s="673"/>
      <c r="BP42" s="673"/>
      <c r="BQ42" s="673"/>
      <c r="BR42" s="673"/>
      <c r="BS42" s="673"/>
      <c r="BT42" s="673"/>
      <c r="BU42" s="674"/>
      <c r="BV42" s="738">
        <v>339</v>
      </c>
      <c r="BW42" s="739"/>
      <c r="BX42" s="739"/>
      <c r="BY42" s="739"/>
      <c r="BZ42" s="739"/>
      <c r="CA42" s="739"/>
      <c r="CB42" s="745"/>
      <c r="CD42" s="644" t="s">
        <v>352</v>
      </c>
      <c r="CE42" s="645"/>
      <c r="CF42" s="645"/>
      <c r="CG42" s="645"/>
      <c r="CH42" s="645"/>
      <c r="CI42" s="645"/>
      <c r="CJ42" s="645"/>
      <c r="CK42" s="645"/>
      <c r="CL42" s="645"/>
      <c r="CM42" s="645"/>
      <c r="CN42" s="645"/>
      <c r="CO42" s="645"/>
      <c r="CP42" s="645"/>
      <c r="CQ42" s="646"/>
      <c r="CR42" s="647">
        <v>2835960</v>
      </c>
      <c r="CS42" s="648"/>
      <c r="CT42" s="648"/>
      <c r="CU42" s="648"/>
      <c r="CV42" s="648"/>
      <c r="CW42" s="648"/>
      <c r="CX42" s="648"/>
      <c r="CY42" s="649"/>
      <c r="CZ42" s="652">
        <v>8.3000000000000007</v>
      </c>
      <c r="DA42" s="653"/>
      <c r="DB42" s="653"/>
      <c r="DC42" s="665"/>
      <c r="DD42" s="656">
        <v>666999</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c r="B43" s="688" t="s">
        <v>353</v>
      </c>
      <c r="C43" s="689"/>
      <c r="D43" s="689"/>
      <c r="E43" s="689"/>
      <c r="F43" s="689"/>
      <c r="G43" s="689"/>
      <c r="H43" s="689"/>
      <c r="I43" s="689"/>
      <c r="J43" s="689"/>
      <c r="K43" s="689"/>
      <c r="L43" s="689"/>
      <c r="M43" s="689"/>
      <c r="N43" s="689"/>
      <c r="O43" s="689"/>
      <c r="P43" s="689"/>
      <c r="Q43" s="690"/>
      <c r="R43" s="738">
        <v>34362652</v>
      </c>
      <c r="S43" s="739"/>
      <c r="T43" s="739"/>
      <c r="U43" s="739"/>
      <c r="V43" s="739"/>
      <c r="W43" s="739"/>
      <c r="X43" s="739"/>
      <c r="Y43" s="740"/>
      <c r="Z43" s="741">
        <v>100</v>
      </c>
      <c r="AA43" s="741"/>
      <c r="AB43" s="741"/>
      <c r="AC43" s="741"/>
      <c r="AD43" s="742">
        <v>14551898</v>
      </c>
      <c r="AE43" s="742"/>
      <c r="AF43" s="742"/>
      <c r="AG43" s="742"/>
      <c r="AH43" s="742"/>
      <c r="AI43" s="742"/>
      <c r="AJ43" s="742"/>
      <c r="AK43" s="742"/>
      <c r="AL43" s="743">
        <v>100</v>
      </c>
      <c r="AM43" s="719"/>
      <c r="AN43" s="719"/>
      <c r="AO43" s="744"/>
      <c r="BV43" s="234"/>
      <c r="BW43" s="234"/>
      <c r="BX43" s="234"/>
      <c r="BY43" s="234"/>
      <c r="BZ43" s="234"/>
      <c r="CA43" s="234"/>
      <c r="CB43" s="234"/>
      <c r="CD43" s="644" t="s">
        <v>354</v>
      </c>
      <c r="CE43" s="645"/>
      <c r="CF43" s="645"/>
      <c r="CG43" s="645"/>
      <c r="CH43" s="645"/>
      <c r="CI43" s="645"/>
      <c r="CJ43" s="645"/>
      <c r="CK43" s="645"/>
      <c r="CL43" s="645"/>
      <c r="CM43" s="645"/>
      <c r="CN43" s="645"/>
      <c r="CO43" s="645"/>
      <c r="CP43" s="645"/>
      <c r="CQ43" s="646"/>
      <c r="CR43" s="647">
        <v>136325</v>
      </c>
      <c r="CS43" s="683"/>
      <c r="CT43" s="683"/>
      <c r="CU43" s="683"/>
      <c r="CV43" s="683"/>
      <c r="CW43" s="683"/>
      <c r="CX43" s="683"/>
      <c r="CY43" s="684"/>
      <c r="CZ43" s="652">
        <v>0.4</v>
      </c>
      <c r="DA43" s="681"/>
      <c r="DB43" s="681"/>
      <c r="DC43" s="685"/>
      <c r="DD43" s="656">
        <v>108310</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c r="B44" s="235"/>
      <c r="C44" s="235"/>
      <c r="D44" s="235"/>
      <c r="E44" s="235"/>
      <c r="F44" s="235"/>
      <c r="G44" s="235"/>
      <c r="H44" s="235"/>
      <c r="I44" s="235"/>
      <c r="J44" s="235"/>
      <c r="K44" s="235"/>
      <c r="L44" s="235"/>
      <c r="M44" s="235"/>
      <c r="N44" s="235"/>
      <c r="O44" s="235"/>
      <c r="P44" s="235"/>
      <c r="Q44" s="235"/>
      <c r="R44" s="235"/>
      <c r="S44" s="235"/>
      <c r="T44" s="235"/>
      <c r="U44" s="235"/>
      <c r="V44" s="235"/>
      <c r="W44" s="235"/>
      <c r="X44" s="235"/>
      <c r="Y44" s="235"/>
      <c r="Z44" s="235"/>
      <c r="AA44" s="235"/>
      <c r="AB44" s="235"/>
      <c r="AC44" s="235"/>
      <c r="AD44" s="235"/>
      <c r="AE44" s="235"/>
      <c r="AF44" s="235"/>
      <c r="AG44" s="235"/>
      <c r="AH44" s="235"/>
      <c r="AI44" s="235"/>
      <c r="AJ44" s="235"/>
      <c r="AK44" s="235"/>
      <c r="AL44" s="235"/>
      <c r="AM44" s="235"/>
      <c r="AN44" s="235"/>
      <c r="AO44" s="235"/>
      <c r="CD44" s="759" t="s">
        <v>302</v>
      </c>
      <c r="CE44" s="760"/>
      <c r="CF44" s="644" t="s">
        <v>355</v>
      </c>
      <c r="CG44" s="645"/>
      <c r="CH44" s="645"/>
      <c r="CI44" s="645"/>
      <c r="CJ44" s="645"/>
      <c r="CK44" s="645"/>
      <c r="CL44" s="645"/>
      <c r="CM44" s="645"/>
      <c r="CN44" s="645"/>
      <c r="CO44" s="645"/>
      <c r="CP44" s="645"/>
      <c r="CQ44" s="646"/>
      <c r="CR44" s="647">
        <v>2835960</v>
      </c>
      <c r="CS44" s="648"/>
      <c r="CT44" s="648"/>
      <c r="CU44" s="648"/>
      <c r="CV44" s="648"/>
      <c r="CW44" s="648"/>
      <c r="CX44" s="648"/>
      <c r="CY44" s="649"/>
      <c r="CZ44" s="652">
        <v>8.3000000000000007</v>
      </c>
      <c r="DA44" s="653"/>
      <c r="DB44" s="653"/>
      <c r="DC44" s="665"/>
      <c r="DD44" s="656">
        <v>666999</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c r="B45" s="236" t="s">
        <v>356</v>
      </c>
      <c r="C45" s="236"/>
      <c r="D45" s="236"/>
      <c r="E45" s="236"/>
      <c r="F45" s="236"/>
      <c r="G45" s="236"/>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CD45" s="761"/>
      <c r="CE45" s="762"/>
      <c r="CF45" s="644" t="s">
        <v>357</v>
      </c>
      <c r="CG45" s="645"/>
      <c r="CH45" s="645"/>
      <c r="CI45" s="645"/>
      <c r="CJ45" s="645"/>
      <c r="CK45" s="645"/>
      <c r="CL45" s="645"/>
      <c r="CM45" s="645"/>
      <c r="CN45" s="645"/>
      <c r="CO45" s="645"/>
      <c r="CP45" s="645"/>
      <c r="CQ45" s="646"/>
      <c r="CR45" s="647">
        <v>927271</v>
      </c>
      <c r="CS45" s="683"/>
      <c r="CT45" s="683"/>
      <c r="CU45" s="683"/>
      <c r="CV45" s="683"/>
      <c r="CW45" s="683"/>
      <c r="CX45" s="683"/>
      <c r="CY45" s="684"/>
      <c r="CZ45" s="652">
        <v>2.7</v>
      </c>
      <c r="DA45" s="681"/>
      <c r="DB45" s="681"/>
      <c r="DC45" s="685"/>
      <c r="DD45" s="656">
        <v>22244</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c r="B46" s="237" t="s">
        <v>358</v>
      </c>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236"/>
      <c r="AI46" s="236"/>
      <c r="AJ46" s="236"/>
      <c r="AK46" s="236"/>
      <c r="AL46" s="236"/>
      <c r="AM46" s="236"/>
      <c r="AN46" s="236"/>
      <c r="AO46" s="236"/>
      <c r="CD46" s="761"/>
      <c r="CE46" s="762"/>
      <c r="CF46" s="644" t="s">
        <v>359</v>
      </c>
      <c r="CG46" s="645"/>
      <c r="CH46" s="645"/>
      <c r="CI46" s="645"/>
      <c r="CJ46" s="645"/>
      <c r="CK46" s="645"/>
      <c r="CL46" s="645"/>
      <c r="CM46" s="645"/>
      <c r="CN46" s="645"/>
      <c r="CO46" s="645"/>
      <c r="CP46" s="645"/>
      <c r="CQ46" s="646"/>
      <c r="CR46" s="647">
        <v>1908689</v>
      </c>
      <c r="CS46" s="648"/>
      <c r="CT46" s="648"/>
      <c r="CU46" s="648"/>
      <c r="CV46" s="648"/>
      <c r="CW46" s="648"/>
      <c r="CX46" s="648"/>
      <c r="CY46" s="649"/>
      <c r="CZ46" s="652">
        <v>5.6</v>
      </c>
      <c r="DA46" s="653"/>
      <c r="DB46" s="653"/>
      <c r="DC46" s="665"/>
      <c r="DD46" s="656">
        <v>644755</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c r="B47" s="238" t="s">
        <v>360</v>
      </c>
      <c r="C47" s="235"/>
      <c r="D47" s="235"/>
      <c r="E47" s="235"/>
      <c r="F47" s="235"/>
      <c r="G47" s="235"/>
      <c r="H47" s="235"/>
      <c r="I47" s="235"/>
      <c r="J47" s="235"/>
      <c r="K47" s="235"/>
      <c r="L47" s="235"/>
      <c r="M47" s="235"/>
      <c r="N47" s="235"/>
      <c r="O47" s="235"/>
      <c r="P47" s="235"/>
      <c r="Q47" s="235"/>
      <c r="R47" s="235"/>
      <c r="S47" s="235"/>
      <c r="T47" s="235"/>
      <c r="U47" s="235"/>
      <c r="V47" s="235"/>
      <c r="W47" s="235"/>
      <c r="X47" s="235"/>
      <c r="Y47" s="235"/>
      <c r="Z47" s="235"/>
      <c r="AA47" s="235"/>
      <c r="AB47" s="235"/>
      <c r="AC47" s="235"/>
      <c r="AD47" s="235"/>
      <c r="AE47" s="235"/>
      <c r="AF47" s="235"/>
      <c r="AG47" s="235"/>
      <c r="AH47" s="235"/>
      <c r="AI47" s="235"/>
      <c r="AJ47" s="235"/>
      <c r="AK47" s="235"/>
      <c r="AL47" s="235"/>
      <c r="AM47" s="235"/>
      <c r="AN47" s="235"/>
      <c r="AO47" s="235"/>
      <c r="CD47" s="761"/>
      <c r="CE47" s="762"/>
      <c r="CF47" s="644" t="s">
        <v>361</v>
      </c>
      <c r="CG47" s="645"/>
      <c r="CH47" s="645"/>
      <c r="CI47" s="645"/>
      <c r="CJ47" s="645"/>
      <c r="CK47" s="645"/>
      <c r="CL47" s="645"/>
      <c r="CM47" s="645"/>
      <c r="CN47" s="645"/>
      <c r="CO47" s="645"/>
      <c r="CP47" s="645"/>
      <c r="CQ47" s="646"/>
      <c r="CR47" s="647" t="s">
        <v>232</v>
      </c>
      <c r="CS47" s="683"/>
      <c r="CT47" s="683"/>
      <c r="CU47" s="683"/>
      <c r="CV47" s="683"/>
      <c r="CW47" s="683"/>
      <c r="CX47" s="683"/>
      <c r="CY47" s="684"/>
      <c r="CZ47" s="652" t="s">
        <v>128</v>
      </c>
      <c r="DA47" s="681"/>
      <c r="DB47" s="681"/>
      <c r="DC47" s="685"/>
      <c r="DD47" s="656" t="s">
        <v>128</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c r="B48" s="237"/>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c r="AI48" s="236"/>
      <c r="AJ48" s="236"/>
      <c r="AK48" s="236"/>
      <c r="AL48" s="236"/>
      <c r="AM48" s="236"/>
      <c r="AN48" s="236"/>
      <c r="AO48" s="236"/>
      <c r="CD48" s="763"/>
      <c r="CE48" s="764"/>
      <c r="CF48" s="644" t="s">
        <v>362</v>
      </c>
      <c r="CG48" s="645"/>
      <c r="CH48" s="645"/>
      <c r="CI48" s="645"/>
      <c r="CJ48" s="645"/>
      <c r="CK48" s="645"/>
      <c r="CL48" s="645"/>
      <c r="CM48" s="645"/>
      <c r="CN48" s="645"/>
      <c r="CO48" s="645"/>
      <c r="CP48" s="645"/>
      <c r="CQ48" s="646"/>
      <c r="CR48" s="647" t="s">
        <v>232</v>
      </c>
      <c r="CS48" s="648"/>
      <c r="CT48" s="648"/>
      <c r="CU48" s="648"/>
      <c r="CV48" s="648"/>
      <c r="CW48" s="648"/>
      <c r="CX48" s="648"/>
      <c r="CY48" s="649"/>
      <c r="CZ48" s="652" t="s">
        <v>232</v>
      </c>
      <c r="DA48" s="653"/>
      <c r="DB48" s="653"/>
      <c r="DC48" s="665"/>
      <c r="DD48" s="656" t="s">
        <v>232</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c r="B49" s="238"/>
      <c r="C49" s="235"/>
      <c r="D49" s="235"/>
      <c r="E49" s="235"/>
      <c r="F49" s="235"/>
      <c r="G49" s="235"/>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CD49" s="688" t="s">
        <v>363</v>
      </c>
      <c r="CE49" s="689"/>
      <c r="CF49" s="689"/>
      <c r="CG49" s="689"/>
      <c r="CH49" s="689"/>
      <c r="CI49" s="689"/>
      <c r="CJ49" s="689"/>
      <c r="CK49" s="689"/>
      <c r="CL49" s="689"/>
      <c r="CM49" s="689"/>
      <c r="CN49" s="689"/>
      <c r="CO49" s="689"/>
      <c r="CP49" s="689"/>
      <c r="CQ49" s="690"/>
      <c r="CR49" s="738">
        <v>34051819</v>
      </c>
      <c r="CS49" s="718"/>
      <c r="CT49" s="718"/>
      <c r="CU49" s="718"/>
      <c r="CV49" s="718"/>
      <c r="CW49" s="718"/>
      <c r="CX49" s="718"/>
      <c r="CY49" s="749"/>
      <c r="CZ49" s="743">
        <v>100</v>
      </c>
      <c r="DA49" s="750"/>
      <c r="DB49" s="750"/>
      <c r="DC49" s="751"/>
      <c r="DD49" s="752">
        <v>17471424</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CiVUJxgsuOKKD5W0oCdMRbT8r9nTVu8eStEzouIBmEsvTRKdBw/5fzwaAsyCi+Ln4HcTl1h5YTYqLHmgO2asw==" saltValue="PIxHAtFvfJGAIT9F3RZ4V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3.5" zeroHeight="1"/>
  <cols>
    <col min="1" max="130" width="2.75" style="287" customWidth="1"/>
    <col min="131" max="131" width="1.625" style="287" customWidth="1"/>
    <col min="132" max="16384" width="9" style="287" hidden="1"/>
  </cols>
  <sheetData>
    <row r="1" spans="1:131" s="245" customFormat="1" ht="11.25" customHeight="1" thickBot="1">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c r="A2" s="246" t="s">
        <v>364</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794" t="s">
        <v>365</v>
      </c>
      <c r="DK2" s="795"/>
      <c r="DL2" s="795"/>
      <c r="DM2" s="795"/>
      <c r="DN2" s="795"/>
      <c r="DO2" s="796"/>
      <c r="DP2" s="247"/>
      <c r="DQ2" s="794" t="s">
        <v>366</v>
      </c>
      <c r="DR2" s="795"/>
      <c r="DS2" s="795"/>
      <c r="DT2" s="795"/>
      <c r="DU2" s="795"/>
      <c r="DV2" s="795"/>
      <c r="DW2" s="795"/>
      <c r="DX2" s="795"/>
      <c r="DY2" s="795"/>
      <c r="DZ2" s="796"/>
      <c r="EA2" s="248"/>
    </row>
    <row r="3" spans="1:131" s="245" customFormat="1" ht="11.25" customHeight="1">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c r="A4" s="797" t="s">
        <v>367</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0"/>
      <c r="BA4" s="250"/>
      <c r="BB4" s="250"/>
      <c r="BC4" s="250"/>
      <c r="BD4" s="250"/>
      <c r="BE4" s="251"/>
      <c r="BF4" s="251"/>
      <c r="BG4" s="251"/>
      <c r="BH4" s="251"/>
      <c r="BI4" s="251"/>
      <c r="BJ4" s="251"/>
      <c r="BK4" s="251"/>
      <c r="BL4" s="251"/>
      <c r="BM4" s="251"/>
      <c r="BN4" s="251"/>
      <c r="BO4" s="251"/>
      <c r="BP4" s="251"/>
      <c r="BQ4" s="250" t="s">
        <v>368</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c r="A5" s="788" t="s">
        <v>369</v>
      </c>
      <c r="B5" s="789"/>
      <c r="C5" s="789"/>
      <c r="D5" s="789"/>
      <c r="E5" s="789"/>
      <c r="F5" s="789"/>
      <c r="G5" s="789"/>
      <c r="H5" s="789"/>
      <c r="I5" s="789"/>
      <c r="J5" s="789"/>
      <c r="K5" s="789"/>
      <c r="L5" s="789"/>
      <c r="M5" s="789"/>
      <c r="N5" s="789"/>
      <c r="O5" s="789"/>
      <c r="P5" s="790"/>
      <c r="Q5" s="765" t="s">
        <v>370</v>
      </c>
      <c r="R5" s="766"/>
      <c r="S5" s="766"/>
      <c r="T5" s="766"/>
      <c r="U5" s="767"/>
      <c r="V5" s="765" t="s">
        <v>371</v>
      </c>
      <c r="W5" s="766"/>
      <c r="X5" s="766"/>
      <c r="Y5" s="766"/>
      <c r="Z5" s="767"/>
      <c r="AA5" s="765" t="s">
        <v>372</v>
      </c>
      <c r="AB5" s="766"/>
      <c r="AC5" s="766"/>
      <c r="AD5" s="766"/>
      <c r="AE5" s="766"/>
      <c r="AF5" s="798" t="s">
        <v>373</v>
      </c>
      <c r="AG5" s="766"/>
      <c r="AH5" s="766"/>
      <c r="AI5" s="766"/>
      <c r="AJ5" s="777"/>
      <c r="AK5" s="766" t="s">
        <v>374</v>
      </c>
      <c r="AL5" s="766"/>
      <c r="AM5" s="766"/>
      <c r="AN5" s="766"/>
      <c r="AO5" s="767"/>
      <c r="AP5" s="765" t="s">
        <v>375</v>
      </c>
      <c r="AQ5" s="766"/>
      <c r="AR5" s="766"/>
      <c r="AS5" s="766"/>
      <c r="AT5" s="767"/>
      <c r="AU5" s="765" t="s">
        <v>376</v>
      </c>
      <c r="AV5" s="766"/>
      <c r="AW5" s="766"/>
      <c r="AX5" s="766"/>
      <c r="AY5" s="777"/>
      <c r="AZ5" s="254"/>
      <c r="BA5" s="254"/>
      <c r="BB5" s="254"/>
      <c r="BC5" s="254"/>
      <c r="BD5" s="254"/>
      <c r="BE5" s="255"/>
      <c r="BF5" s="255"/>
      <c r="BG5" s="255"/>
      <c r="BH5" s="255"/>
      <c r="BI5" s="255"/>
      <c r="BJ5" s="255"/>
      <c r="BK5" s="255"/>
      <c r="BL5" s="255"/>
      <c r="BM5" s="255"/>
      <c r="BN5" s="255"/>
      <c r="BO5" s="255"/>
      <c r="BP5" s="255"/>
      <c r="BQ5" s="788" t="s">
        <v>377</v>
      </c>
      <c r="BR5" s="789"/>
      <c r="BS5" s="789"/>
      <c r="BT5" s="789"/>
      <c r="BU5" s="789"/>
      <c r="BV5" s="789"/>
      <c r="BW5" s="789"/>
      <c r="BX5" s="789"/>
      <c r="BY5" s="789"/>
      <c r="BZ5" s="789"/>
      <c r="CA5" s="789"/>
      <c r="CB5" s="789"/>
      <c r="CC5" s="789"/>
      <c r="CD5" s="789"/>
      <c r="CE5" s="789"/>
      <c r="CF5" s="789"/>
      <c r="CG5" s="790"/>
      <c r="CH5" s="765" t="s">
        <v>378</v>
      </c>
      <c r="CI5" s="766"/>
      <c r="CJ5" s="766"/>
      <c r="CK5" s="766"/>
      <c r="CL5" s="767"/>
      <c r="CM5" s="765" t="s">
        <v>379</v>
      </c>
      <c r="CN5" s="766"/>
      <c r="CO5" s="766"/>
      <c r="CP5" s="766"/>
      <c r="CQ5" s="767"/>
      <c r="CR5" s="765" t="s">
        <v>380</v>
      </c>
      <c r="CS5" s="766"/>
      <c r="CT5" s="766"/>
      <c r="CU5" s="766"/>
      <c r="CV5" s="767"/>
      <c r="CW5" s="765" t="s">
        <v>381</v>
      </c>
      <c r="CX5" s="766"/>
      <c r="CY5" s="766"/>
      <c r="CZ5" s="766"/>
      <c r="DA5" s="767"/>
      <c r="DB5" s="765" t="s">
        <v>382</v>
      </c>
      <c r="DC5" s="766"/>
      <c r="DD5" s="766"/>
      <c r="DE5" s="766"/>
      <c r="DF5" s="767"/>
      <c r="DG5" s="771" t="s">
        <v>383</v>
      </c>
      <c r="DH5" s="772"/>
      <c r="DI5" s="772"/>
      <c r="DJ5" s="772"/>
      <c r="DK5" s="773"/>
      <c r="DL5" s="771" t="s">
        <v>384</v>
      </c>
      <c r="DM5" s="772"/>
      <c r="DN5" s="772"/>
      <c r="DO5" s="772"/>
      <c r="DP5" s="773"/>
      <c r="DQ5" s="765" t="s">
        <v>385</v>
      </c>
      <c r="DR5" s="766"/>
      <c r="DS5" s="766"/>
      <c r="DT5" s="766"/>
      <c r="DU5" s="767"/>
      <c r="DV5" s="765" t="s">
        <v>376</v>
      </c>
      <c r="DW5" s="766"/>
      <c r="DX5" s="766"/>
      <c r="DY5" s="766"/>
      <c r="DZ5" s="777"/>
      <c r="EA5" s="252"/>
    </row>
    <row r="6" spans="1:131" s="253"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0"/>
      <c r="BA6" s="250"/>
      <c r="BB6" s="250"/>
      <c r="BC6" s="250"/>
      <c r="BD6" s="250"/>
      <c r="BE6" s="251"/>
      <c r="BF6" s="251"/>
      <c r="BG6" s="251"/>
      <c r="BH6" s="251"/>
      <c r="BI6" s="251"/>
      <c r="BJ6" s="251"/>
      <c r="BK6" s="251"/>
      <c r="BL6" s="251"/>
      <c r="BM6" s="251"/>
      <c r="BN6" s="251"/>
      <c r="BO6" s="251"/>
      <c r="BP6" s="251"/>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2"/>
    </row>
    <row r="7" spans="1:131" s="253" customFormat="1" ht="26.25" customHeight="1" thickTop="1">
      <c r="A7" s="256">
        <v>1</v>
      </c>
      <c r="B7" s="779" t="s">
        <v>386</v>
      </c>
      <c r="C7" s="780"/>
      <c r="D7" s="780"/>
      <c r="E7" s="780"/>
      <c r="F7" s="780"/>
      <c r="G7" s="780"/>
      <c r="H7" s="780"/>
      <c r="I7" s="780"/>
      <c r="J7" s="780"/>
      <c r="K7" s="780"/>
      <c r="L7" s="780"/>
      <c r="M7" s="780"/>
      <c r="N7" s="780"/>
      <c r="O7" s="780"/>
      <c r="P7" s="781"/>
      <c r="Q7" s="782">
        <v>34958</v>
      </c>
      <c r="R7" s="783"/>
      <c r="S7" s="783"/>
      <c r="T7" s="783"/>
      <c r="U7" s="783"/>
      <c r="V7" s="783">
        <v>34647</v>
      </c>
      <c r="W7" s="783"/>
      <c r="X7" s="783"/>
      <c r="Y7" s="783"/>
      <c r="Z7" s="783"/>
      <c r="AA7" s="783">
        <v>311</v>
      </c>
      <c r="AB7" s="783"/>
      <c r="AC7" s="783"/>
      <c r="AD7" s="783"/>
      <c r="AE7" s="784"/>
      <c r="AF7" s="785">
        <v>36</v>
      </c>
      <c r="AG7" s="786"/>
      <c r="AH7" s="786"/>
      <c r="AI7" s="786"/>
      <c r="AJ7" s="787"/>
      <c r="AK7" s="822" t="s">
        <v>590</v>
      </c>
      <c r="AL7" s="823"/>
      <c r="AM7" s="823"/>
      <c r="AN7" s="823"/>
      <c r="AO7" s="823"/>
      <c r="AP7" s="823">
        <v>22128</v>
      </c>
      <c r="AQ7" s="823"/>
      <c r="AR7" s="823"/>
      <c r="AS7" s="823"/>
      <c r="AT7" s="823"/>
      <c r="AU7" s="824"/>
      <c r="AV7" s="824"/>
      <c r="AW7" s="824"/>
      <c r="AX7" s="824"/>
      <c r="AY7" s="825"/>
      <c r="AZ7" s="250"/>
      <c r="BA7" s="250"/>
      <c r="BB7" s="250"/>
      <c r="BC7" s="250"/>
      <c r="BD7" s="250"/>
      <c r="BE7" s="251"/>
      <c r="BF7" s="251"/>
      <c r="BG7" s="251"/>
      <c r="BH7" s="251"/>
      <c r="BI7" s="251"/>
      <c r="BJ7" s="251"/>
      <c r="BK7" s="251"/>
      <c r="BL7" s="251"/>
      <c r="BM7" s="251"/>
      <c r="BN7" s="251"/>
      <c r="BO7" s="251"/>
      <c r="BP7" s="251"/>
      <c r="BQ7" s="257">
        <v>1</v>
      </c>
      <c r="BR7" s="258"/>
      <c r="BS7" s="826" t="s">
        <v>591</v>
      </c>
      <c r="BT7" s="827"/>
      <c r="BU7" s="827"/>
      <c r="BV7" s="827"/>
      <c r="BW7" s="827"/>
      <c r="BX7" s="827"/>
      <c r="BY7" s="827"/>
      <c r="BZ7" s="827"/>
      <c r="CA7" s="827"/>
      <c r="CB7" s="827"/>
      <c r="CC7" s="827"/>
      <c r="CD7" s="827"/>
      <c r="CE7" s="827"/>
      <c r="CF7" s="827"/>
      <c r="CG7" s="828"/>
      <c r="CH7" s="819">
        <v>9</v>
      </c>
      <c r="CI7" s="820"/>
      <c r="CJ7" s="820"/>
      <c r="CK7" s="820"/>
      <c r="CL7" s="821"/>
      <c r="CM7" s="819">
        <v>175</v>
      </c>
      <c r="CN7" s="820"/>
      <c r="CO7" s="820"/>
      <c r="CP7" s="820"/>
      <c r="CQ7" s="821"/>
      <c r="CR7" s="819">
        <v>5</v>
      </c>
      <c r="CS7" s="820"/>
      <c r="CT7" s="820"/>
      <c r="CU7" s="820"/>
      <c r="CV7" s="821"/>
      <c r="CW7" s="819">
        <v>0</v>
      </c>
      <c r="CX7" s="820"/>
      <c r="CY7" s="820"/>
      <c r="CZ7" s="820"/>
      <c r="DA7" s="821"/>
      <c r="DB7" s="819">
        <v>0</v>
      </c>
      <c r="DC7" s="820"/>
      <c r="DD7" s="820"/>
      <c r="DE7" s="820"/>
      <c r="DF7" s="821"/>
      <c r="DG7" s="819">
        <v>540</v>
      </c>
      <c r="DH7" s="820"/>
      <c r="DI7" s="820"/>
      <c r="DJ7" s="820"/>
      <c r="DK7" s="821"/>
      <c r="DL7" s="819">
        <v>0</v>
      </c>
      <c r="DM7" s="820"/>
      <c r="DN7" s="820"/>
      <c r="DO7" s="820"/>
      <c r="DP7" s="821"/>
      <c r="DQ7" s="819">
        <v>469</v>
      </c>
      <c r="DR7" s="820"/>
      <c r="DS7" s="820"/>
      <c r="DT7" s="820"/>
      <c r="DU7" s="821"/>
      <c r="DV7" s="800"/>
      <c r="DW7" s="801"/>
      <c r="DX7" s="801"/>
      <c r="DY7" s="801"/>
      <c r="DZ7" s="802"/>
      <c r="EA7" s="252"/>
    </row>
    <row r="8" spans="1:131" s="253" customFormat="1" ht="26.25" customHeight="1">
      <c r="A8" s="259">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0"/>
      <c r="BA8" s="250"/>
      <c r="BB8" s="250"/>
      <c r="BC8" s="250"/>
      <c r="BD8" s="250"/>
      <c r="BE8" s="251"/>
      <c r="BF8" s="251"/>
      <c r="BG8" s="251"/>
      <c r="BH8" s="251"/>
      <c r="BI8" s="251"/>
      <c r="BJ8" s="251"/>
      <c r="BK8" s="251"/>
      <c r="BL8" s="251"/>
      <c r="BM8" s="251"/>
      <c r="BN8" s="251"/>
      <c r="BO8" s="251"/>
      <c r="BP8" s="251"/>
      <c r="BQ8" s="260">
        <v>2</v>
      </c>
      <c r="BR8" s="261"/>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2"/>
    </row>
    <row r="9" spans="1:131" s="253" customFormat="1" ht="26.25" customHeight="1">
      <c r="A9" s="259">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0"/>
      <c r="BA9" s="250"/>
      <c r="BB9" s="250"/>
      <c r="BC9" s="250"/>
      <c r="BD9" s="250"/>
      <c r="BE9" s="251"/>
      <c r="BF9" s="251"/>
      <c r="BG9" s="251"/>
      <c r="BH9" s="251"/>
      <c r="BI9" s="251"/>
      <c r="BJ9" s="251"/>
      <c r="BK9" s="251"/>
      <c r="BL9" s="251"/>
      <c r="BM9" s="251"/>
      <c r="BN9" s="251"/>
      <c r="BO9" s="251"/>
      <c r="BP9" s="251"/>
      <c r="BQ9" s="260">
        <v>3</v>
      </c>
      <c r="BR9" s="261"/>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2"/>
    </row>
    <row r="10" spans="1:131" s="253" customFormat="1" ht="26.25" customHeight="1">
      <c r="A10" s="259">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0"/>
      <c r="BA10" s="250"/>
      <c r="BB10" s="250"/>
      <c r="BC10" s="250"/>
      <c r="BD10" s="250"/>
      <c r="BE10" s="251"/>
      <c r="BF10" s="251"/>
      <c r="BG10" s="251"/>
      <c r="BH10" s="251"/>
      <c r="BI10" s="251"/>
      <c r="BJ10" s="251"/>
      <c r="BK10" s="251"/>
      <c r="BL10" s="251"/>
      <c r="BM10" s="251"/>
      <c r="BN10" s="251"/>
      <c r="BO10" s="251"/>
      <c r="BP10" s="251"/>
      <c r="BQ10" s="260">
        <v>4</v>
      </c>
      <c r="BR10" s="261"/>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2"/>
    </row>
    <row r="11" spans="1:131" s="253" customFormat="1" ht="26.25" customHeight="1">
      <c r="A11" s="259">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0"/>
      <c r="BA11" s="250"/>
      <c r="BB11" s="250"/>
      <c r="BC11" s="250"/>
      <c r="BD11" s="250"/>
      <c r="BE11" s="251"/>
      <c r="BF11" s="251"/>
      <c r="BG11" s="251"/>
      <c r="BH11" s="251"/>
      <c r="BI11" s="251"/>
      <c r="BJ11" s="251"/>
      <c r="BK11" s="251"/>
      <c r="BL11" s="251"/>
      <c r="BM11" s="251"/>
      <c r="BN11" s="251"/>
      <c r="BO11" s="251"/>
      <c r="BP11" s="251"/>
      <c r="BQ11" s="260">
        <v>5</v>
      </c>
      <c r="BR11" s="261"/>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2"/>
    </row>
    <row r="12" spans="1:131" s="253" customFormat="1" ht="26.25" customHeight="1">
      <c r="A12" s="259">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0"/>
      <c r="BA12" s="250"/>
      <c r="BB12" s="250"/>
      <c r="BC12" s="250"/>
      <c r="BD12" s="250"/>
      <c r="BE12" s="251"/>
      <c r="BF12" s="251"/>
      <c r="BG12" s="251"/>
      <c r="BH12" s="251"/>
      <c r="BI12" s="251"/>
      <c r="BJ12" s="251"/>
      <c r="BK12" s="251"/>
      <c r="BL12" s="251"/>
      <c r="BM12" s="251"/>
      <c r="BN12" s="251"/>
      <c r="BO12" s="251"/>
      <c r="BP12" s="251"/>
      <c r="BQ12" s="260">
        <v>6</v>
      </c>
      <c r="BR12" s="261"/>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2"/>
    </row>
    <row r="13" spans="1:131" s="253" customFormat="1" ht="26.25" customHeight="1">
      <c r="A13" s="259">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0"/>
      <c r="BA13" s="250"/>
      <c r="BB13" s="250"/>
      <c r="BC13" s="250"/>
      <c r="BD13" s="250"/>
      <c r="BE13" s="251"/>
      <c r="BF13" s="251"/>
      <c r="BG13" s="251"/>
      <c r="BH13" s="251"/>
      <c r="BI13" s="251"/>
      <c r="BJ13" s="251"/>
      <c r="BK13" s="251"/>
      <c r="BL13" s="251"/>
      <c r="BM13" s="251"/>
      <c r="BN13" s="251"/>
      <c r="BO13" s="251"/>
      <c r="BP13" s="251"/>
      <c r="BQ13" s="260">
        <v>7</v>
      </c>
      <c r="BR13" s="261"/>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2"/>
    </row>
    <row r="14" spans="1:131" s="253" customFormat="1" ht="26.25" customHeight="1">
      <c r="A14" s="259">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0"/>
      <c r="BA14" s="250"/>
      <c r="BB14" s="250"/>
      <c r="BC14" s="250"/>
      <c r="BD14" s="250"/>
      <c r="BE14" s="251"/>
      <c r="BF14" s="251"/>
      <c r="BG14" s="251"/>
      <c r="BH14" s="251"/>
      <c r="BI14" s="251"/>
      <c r="BJ14" s="251"/>
      <c r="BK14" s="251"/>
      <c r="BL14" s="251"/>
      <c r="BM14" s="251"/>
      <c r="BN14" s="251"/>
      <c r="BO14" s="251"/>
      <c r="BP14" s="251"/>
      <c r="BQ14" s="260">
        <v>8</v>
      </c>
      <c r="BR14" s="261"/>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2"/>
    </row>
    <row r="15" spans="1:131" s="253" customFormat="1" ht="26.25" customHeight="1">
      <c r="A15" s="259">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0"/>
      <c r="BA15" s="250"/>
      <c r="BB15" s="250"/>
      <c r="BC15" s="250"/>
      <c r="BD15" s="250"/>
      <c r="BE15" s="251"/>
      <c r="BF15" s="251"/>
      <c r="BG15" s="251"/>
      <c r="BH15" s="251"/>
      <c r="BI15" s="251"/>
      <c r="BJ15" s="251"/>
      <c r="BK15" s="251"/>
      <c r="BL15" s="251"/>
      <c r="BM15" s="251"/>
      <c r="BN15" s="251"/>
      <c r="BO15" s="251"/>
      <c r="BP15" s="251"/>
      <c r="BQ15" s="260">
        <v>9</v>
      </c>
      <c r="BR15" s="261"/>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2"/>
    </row>
    <row r="16" spans="1:131" s="253" customFormat="1" ht="26.25" customHeight="1">
      <c r="A16" s="259">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0"/>
      <c r="BA16" s="250"/>
      <c r="BB16" s="250"/>
      <c r="BC16" s="250"/>
      <c r="BD16" s="250"/>
      <c r="BE16" s="251"/>
      <c r="BF16" s="251"/>
      <c r="BG16" s="251"/>
      <c r="BH16" s="251"/>
      <c r="BI16" s="251"/>
      <c r="BJ16" s="251"/>
      <c r="BK16" s="251"/>
      <c r="BL16" s="251"/>
      <c r="BM16" s="251"/>
      <c r="BN16" s="251"/>
      <c r="BO16" s="251"/>
      <c r="BP16" s="251"/>
      <c r="BQ16" s="260">
        <v>10</v>
      </c>
      <c r="BR16" s="261"/>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2"/>
    </row>
    <row r="17" spans="1:131" s="253" customFormat="1" ht="26.25" customHeight="1">
      <c r="A17" s="259">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0"/>
      <c r="BA17" s="250"/>
      <c r="BB17" s="250"/>
      <c r="BC17" s="250"/>
      <c r="BD17" s="250"/>
      <c r="BE17" s="251"/>
      <c r="BF17" s="251"/>
      <c r="BG17" s="251"/>
      <c r="BH17" s="251"/>
      <c r="BI17" s="251"/>
      <c r="BJ17" s="251"/>
      <c r="BK17" s="251"/>
      <c r="BL17" s="251"/>
      <c r="BM17" s="251"/>
      <c r="BN17" s="251"/>
      <c r="BO17" s="251"/>
      <c r="BP17" s="251"/>
      <c r="BQ17" s="260">
        <v>11</v>
      </c>
      <c r="BR17" s="261"/>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2"/>
    </row>
    <row r="18" spans="1:131" s="253" customFormat="1" ht="26.25" customHeight="1">
      <c r="A18" s="259">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0"/>
      <c r="BA18" s="250"/>
      <c r="BB18" s="250"/>
      <c r="BC18" s="250"/>
      <c r="BD18" s="250"/>
      <c r="BE18" s="251"/>
      <c r="BF18" s="251"/>
      <c r="BG18" s="251"/>
      <c r="BH18" s="251"/>
      <c r="BI18" s="251"/>
      <c r="BJ18" s="251"/>
      <c r="BK18" s="251"/>
      <c r="BL18" s="251"/>
      <c r="BM18" s="251"/>
      <c r="BN18" s="251"/>
      <c r="BO18" s="251"/>
      <c r="BP18" s="251"/>
      <c r="BQ18" s="260">
        <v>12</v>
      </c>
      <c r="BR18" s="261"/>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2"/>
    </row>
    <row r="19" spans="1:131" s="253" customFormat="1" ht="26.25" customHeight="1">
      <c r="A19" s="259">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0"/>
      <c r="BA19" s="250"/>
      <c r="BB19" s="250"/>
      <c r="BC19" s="250"/>
      <c r="BD19" s="250"/>
      <c r="BE19" s="251"/>
      <c r="BF19" s="251"/>
      <c r="BG19" s="251"/>
      <c r="BH19" s="251"/>
      <c r="BI19" s="251"/>
      <c r="BJ19" s="251"/>
      <c r="BK19" s="251"/>
      <c r="BL19" s="251"/>
      <c r="BM19" s="251"/>
      <c r="BN19" s="251"/>
      <c r="BO19" s="251"/>
      <c r="BP19" s="251"/>
      <c r="BQ19" s="260">
        <v>13</v>
      </c>
      <c r="BR19" s="261"/>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2"/>
    </row>
    <row r="20" spans="1:131" s="253" customFormat="1" ht="26.25" customHeight="1">
      <c r="A20" s="259">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0"/>
      <c r="BA20" s="250"/>
      <c r="BB20" s="250"/>
      <c r="BC20" s="250"/>
      <c r="BD20" s="250"/>
      <c r="BE20" s="251"/>
      <c r="BF20" s="251"/>
      <c r="BG20" s="251"/>
      <c r="BH20" s="251"/>
      <c r="BI20" s="251"/>
      <c r="BJ20" s="251"/>
      <c r="BK20" s="251"/>
      <c r="BL20" s="251"/>
      <c r="BM20" s="251"/>
      <c r="BN20" s="251"/>
      <c r="BO20" s="251"/>
      <c r="BP20" s="251"/>
      <c r="BQ20" s="260">
        <v>14</v>
      </c>
      <c r="BR20" s="261"/>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2"/>
    </row>
    <row r="21" spans="1:131" s="253" customFormat="1" ht="26.25" customHeight="1" thickBot="1">
      <c r="A21" s="259">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0"/>
      <c r="BA21" s="250"/>
      <c r="BB21" s="250"/>
      <c r="BC21" s="250"/>
      <c r="BD21" s="250"/>
      <c r="BE21" s="251"/>
      <c r="BF21" s="251"/>
      <c r="BG21" s="251"/>
      <c r="BH21" s="251"/>
      <c r="BI21" s="251"/>
      <c r="BJ21" s="251"/>
      <c r="BK21" s="251"/>
      <c r="BL21" s="251"/>
      <c r="BM21" s="251"/>
      <c r="BN21" s="251"/>
      <c r="BO21" s="251"/>
      <c r="BP21" s="251"/>
      <c r="BQ21" s="260">
        <v>15</v>
      </c>
      <c r="BR21" s="261"/>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2"/>
    </row>
    <row r="22" spans="1:131" s="253" customFormat="1" ht="26.25" customHeight="1">
      <c r="A22" s="259">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387</v>
      </c>
      <c r="BA22" s="854"/>
      <c r="BB22" s="854"/>
      <c r="BC22" s="854"/>
      <c r="BD22" s="855"/>
      <c r="BE22" s="251"/>
      <c r="BF22" s="251"/>
      <c r="BG22" s="251"/>
      <c r="BH22" s="251"/>
      <c r="BI22" s="251"/>
      <c r="BJ22" s="251"/>
      <c r="BK22" s="251"/>
      <c r="BL22" s="251"/>
      <c r="BM22" s="251"/>
      <c r="BN22" s="251"/>
      <c r="BO22" s="251"/>
      <c r="BP22" s="251"/>
      <c r="BQ22" s="260">
        <v>16</v>
      </c>
      <c r="BR22" s="261"/>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2"/>
    </row>
    <row r="23" spans="1:131" s="253" customFormat="1" ht="26.25" customHeight="1" thickBot="1">
      <c r="A23" s="262" t="s">
        <v>388</v>
      </c>
      <c r="B23" s="838" t="s">
        <v>389</v>
      </c>
      <c r="C23" s="839"/>
      <c r="D23" s="839"/>
      <c r="E23" s="839"/>
      <c r="F23" s="839"/>
      <c r="G23" s="839"/>
      <c r="H23" s="839"/>
      <c r="I23" s="839"/>
      <c r="J23" s="839"/>
      <c r="K23" s="839"/>
      <c r="L23" s="839"/>
      <c r="M23" s="839"/>
      <c r="N23" s="839"/>
      <c r="O23" s="839"/>
      <c r="P23" s="840"/>
      <c r="Q23" s="841">
        <v>34958</v>
      </c>
      <c r="R23" s="842"/>
      <c r="S23" s="842"/>
      <c r="T23" s="842"/>
      <c r="U23" s="842"/>
      <c r="V23" s="842">
        <v>34647</v>
      </c>
      <c r="W23" s="842"/>
      <c r="X23" s="842"/>
      <c r="Y23" s="842"/>
      <c r="Z23" s="842"/>
      <c r="AA23" s="842">
        <v>311</v>
      </c>
      <c r="AB23" s="842"/>
      <c r="AC23" s="842"/>
      <c r="AD23" s="842"/>
      <c r="AE23" s="843"/>
      <c r="AF23" s="844">
        <v>36</v>
      </c>
      <c r="AG23" s="842"/>
      <c r="AH23" s="842"/>
      <c r="AI23" s="842"/>
      <c r="AJ23" s="845"/>
      <c r="AK23" s="846"/>
      <c r="AL23" s="847"/>
      <c r="AM23" s="847"/>
      <c r="AN23" s="847"/>
      <c r="AO23" s="847"/>
      <c r="AP23" s="842">
        <v>22128</v>
      </c>
      <c r="AQ23" s="842"/>
      <c r="AR23" s="842"/>
      <c r="AS23" s="842"/>
      <c r="AT23" s="842"/>
      <c r="AU23" s="848"/>
      <c r="AV23" s="848"/>
      <c r="AW23" s="848"/>
      <c r="AX23" s="848"/>
      <c r="AY23" s="849"/>
      <c r="AZ23" s="857" t="s">
        <v>390</v>
      </c>
      <c r="BA23" s="858"/>
      <c r="BB23" s="858"/>
      <c r="BC23" s="858"/>
      <c r="BD23" s="859"/>
      <c r="BE23" s="251"/>
      <c r="BF23" s="251"/>
      <c r="BG23" s="251"/>
      <c r="BH23" s="251"/>
      <c r="BI23" s="251"/>
      <c r="BJ23" s="251"/>
      <c r="BK23" s="251"/>
      <c r="BL23" s="251"/>
      <c r="BM23" s="251"/>
      <c r="BN23" s="251"/>
      <c r="BO23" s="251"/>
      <c r="BP23" s="251"/>
      <c r="BQ23" s="260">
        <v>17</v>
      </c>
      <c r="BR23" s="261"/>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2"/>
    </row>
    <row r="24" spans="1:131" s="253" customFormat="1" ht="26.25" customHeight="1">
      <c r="A24" s="856" t="s">
        <v>391</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0"/>
      <c r="BA24" s="250"/>
      <c r="BB24" s="250"/>
      <c r="BC24" s="250"/>
      <c r="BD24" s="250"/>
      <c r="BE24" s="251"/>
      <c r="BF24" s="251"/>
      <c r="BG24" s="251"/>
      <c r="BH24" s="251"/>
      <c r="BI24" s="251"/>
      <c r="BJ24" s="251"/>
      <c r="BK24" s="251"/>
      <c r="BL24" s="251"/>
      <c r="BM24" s="251"/>
      <c r="BN24" s="251"/>
      <c r="BO24" s="251"/>
      <c r="BP24" s="251"/>
      <c r="BQ24" s="260">
        <v>18</v>
      </c>
      <c r="BR24" s="261"/>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2"/>
    </row>
    <row r="25" spans="1:131" s="245" customFormat="1" ht="26.25" customHeight="1" thickBot="1">
      <c r="A25" s="797" t="s">
        <v>392</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0"/>
      <c r="BK25" s="250"/>
      <c r="BL25" s="250"/>
      <c r="BM25" s="250"/>
      <c r="BN25" s="250"/>
      <c r="BO25" s="263"/>
      <c r="BP25" s="263"/>
      <c r="BQ25" s="260">
        <v>19</v>
      </c>
      <c r="BR25" s="261"/>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4"/>
    </row>
    <row r="26" spans="1:131" s="245" customFormat="1" ht="26.25" customHeight="1">
      <c r="A26" s="788" t="s">
        <v>369</v>
      </c>
      <c r="B26" s="789"/>
      <c r="C26" s="789"/>
      <c r="D26" s="789"/>
      <c r="E26" s="789"/>
      <c r="F26" s="789"/>
      <c r="G26" s="789"/>
      <c r="H26" s="789"/>
      <c r="I26" s="789"/>
      <c r="J26" s="789"/>
      <c r="K26" s="789"/>
      <c r="L26" s="789"/>
      <c r="M26" s="789"/>
      <c r="N26" s="789"/>
      <c r="O26" s="789"/>
      <c r="P26" s="790"/>
      <c r="Q26" s="765" t="s">
        <v>393</v>
      </c>
      <c r="R26" s="766"/>
      <c r="S26" s="766"/>
      <c r="T26" s="766"/>
      <c r="U26" s="767"/>
      <c r="V26" s="765" t="s">
        <v>394</v>
      </c>
      <c r="W26" s="766"/>
      <c r="X26" s="766"/>
      <c r="Y26" s="766"/>
      <c r="Z26" s="767"/>
      <c r="AA26" s="765" t="s">
        <v>395</v>
      </c>
      <c r="AB26" s="766"/>
      <c r="AC26" s="766"/>
      <c r="AD26" s="766"/>
      <c r="AE26" s="766"/>
      <c r="AF26" s="860" t="s">
        <v>396</v>
      </c>
      <c r="AG26" s="861"/>
      <c r="AH26" s="861"/>
      <c r="AI26" s="861"/>
      <c r="AJ26" s="862"/>
      <c r="AK26" s="766" t="s">
        <v>397</v>
      </c>
      <c r="AL26" s="766"/>
      <c r="AM26" s="766"/>
      <c r="AN26" s="766"/>
      <c r="AO26" s="767"/>
      <c r="AP26" s="765" t="s">
        <v>398</v>
      </c>
      <c r="AQ26" s="766"/>
      <c r="AR26" s="766"/>
      <c r="AS26" s="766"/>
      <c r="AT26" s="767"/>
      <c r="AU26" s="765" t="s">
        <v>399</v>
      </c>
      <c r="AV26" s="766"/>
      <c r="AW26" s="766"/>
      <c r="AX26" s="766"/>
      <c r="AY26" s="767"/>
      <c r="AZ26" s="765" t="s">
        <v>400</v>
      </c>
      <c r="BA26" s="766"/>
      <c r="BB26" s="766"/>
      <c r="BC26" s="766"/>
      <c r="BD26" s="767"/>
      <c r="BE26" s="765" t="s">
        <v>376</v>
      </c>
      <c r="BF26" s="766"/>
      <c r="BG26" s="766"/>
      <c r="BH26" s="766"/>
      <c r="BI26" s="777"/>
      <c r="BJ26" s="250"/>
      <c r="BK26" s="250"/>
      <c r="BL26" s="250"/>
      <c r="BM26" s="250"/>
      <c r="BN26" s="250"/>
      <c r="BO26" s="263"/>
      <c r="BP26" s="263"/>
      <c r="BQ26" s="260">
        <v>20</v>
      </c>
      <c r="BR26" s="261"/>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4"/>
    </row>
    <row r="27" spans="1:131" s="245"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0"/>
      <c r="BK27" s="250"/>
      <c r="BL27" s="250"/>
      <c r="BM27" s="250"/>
      <c r="BN27" s="250"/>
      <c r="BO27" s="263"/>
      <c r="BP27" s="263"/>
      <c r="BQ27" s="260">
        <v>21</v>
      </c>
      <c r="BR27" s="261"/>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4"/>
    </row>
    <row r="28" spans="1:131" s="245" customFormat="1" ht="26.25" customHeight="1" thickTop="1">
      <c r="A28" s="264">
        <v>1</v>
      </c>
      <c r="B28" s="779" t="s">
        <v>401</v>
      </c>
      <c r="C28" s="780"/>
      <c r="D28" s="780"/>
      <c r="E28" s="780"/>
      <c r="F28" s="780"/>
      <c r="G28" s="780"/>
      <c r="H28" s="780"/>
      <c r="I28" s="780"/>
      <c r="J28" s="780"/>
      <c r="K28" s="780"/>
      <c r="L28" s="780"/>
      <c r="M28" s="780"/>
      <c r="N28" s="780"/>
      <c r="O28" s="780"/>
      <c r="P28" s="781"/>
      <c r="Q28" s="870">
        <v>7587</v>
      </c>
      <c r="R28" s="871"/>
      <c r="S28" s="871"/>
      <c r="T28" s="871"/>
      <c r="U28" s="871"/>
      <c r="V28" s="871">
        <v>7288</v>
      </c>
      <c r="W28" s="871"/>
      <c r="X28" s="871"/>
      <c r="Y28" s="871"/>
      <c r="Z28" s="871"/>
      <c r="AA28" s="871">
        <v>299</v>
      </c>
      <c r="AB28" s="871"/>
      <c r="AC28" s="871"/>
      <c r="AD28" s="871"/>
      <c r="AE28" s="872"/>
      <c r="AF28" s="873">
        <v>299</v>
      </c>
      <c r="AG28" s="871"/>
      <c r="AH28" s="871"/>
      <c r="AI28" s="871"/>
      <c r="AJ28" s="874"/>
      <c r="AK28" s="875">
        <v>617</v>
      </c>
      <c r="AL28" s="866"/>
      <c r="AM28" s="866"/>
      <c r="AN28" s="866"/>
      <c r="AO28" s="866"/>
      <c r="AP28" s="866" t="s">
        <v>590</v>
      </c>
      <c r="AQ28" s="866"/>
      <c r="AR28" s="866"/>
      <c r="AS28" s="866"/>
      <c r="AT28" s="866"/>
      <c r="AU28" s="866" t="s">
        <v>590</v>
      </c>
      <c r="AV28" s="866"/>
      <c r="AW28" s="866"/>
      <c r="AX28" s="866"/>
      <c r="AY28" s="866"/>
      <c r="AZ28" s="867" t="s">
        <v>590</v>
      </c>
      <c r="BA28" s="867"/>
      <c r="BB28" s="867"/>
      <c r="BC28" s="867"/>
      <c r="BD28" s="867"/>
      <c r="BE28" s="868"/>
      <c r="BF28" s="868"/>
      <c r="BG28" s="868"/>
      <c r="BH28" s="868"/>
      <c r="BI28" s="869"/>
      <c r="BJ28" s="250"/>
      <c r="BK28" s="250"/>
      <c r="BL28" s="250"/>
      <c r="BM28" s="250"/>
      <c r="BN28" s="250"/>
      <c r="BO28" s="263"/>
      <c r="BP28" s="263"/>
      <c r="BQ28" s="260">
        <v>22</v>
      </c>
      <c r="BR28" s="261"/>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4"/>
    </row>
    <row r="29" spans="1:131" s="245" customFormat="1" ht="26.25" customHeight="1">
      <c r="A29" s="264">
        <v>2</v>
      </c>
      <c r="B29" s="803" t="s">
        <v>402</v>
      </c>
      <c r="C29" s="804"/>
      <c r="D29" s="804"/>
      <c r="E29" s="804"/>
      <c r="F29" s="804"/>
      <c r="G29" s="804"/>
      <c r="H29" s="804"/>
      <c r="I29" s="804"/>
      <c r="J29" s="804"/>
      <c r="K29" s="804"/>
      <c r="L29" s="804"/>
      <c r="M29" s="804"/>
      <c r="N29" s="804"/>
      <c r="O29" s="804"/>
      <c r="P29" s="805"/>
      <c r="Q29" s="806">
        <v>125</v>
      </c>
      <c r="R29" s="807"/>
      <c r="S29" s="807"/>
      <c r="T29" s="807"/>
      <c r="U29" s="807"/>
      <c r="V29" s="807">
        <v>124</v>
      </c>
      <c r="W29" s="807"/>
      <c r="X29" s="807"/>
      <c r="Y29" s="807"/>
      <c r="Z29" s="807"/>
      <c r="AA29" s="807">
        <v>1</v>
      </c>
      <c r="AB29" s="807"/>
      <c r="AC29" s="807"/>
      <c r="AD29" s="807"/>
      <c r="AE29" s="808"/>
      <c r="AF29" s="809">
        <v>1</v>
      </c>
      <c r="AG29" s="810"/>
      <c r="AH29" s="810"/>
      <c r="AI29" s="810"/>
      <c r="AJ29" s="811"/>
      <c r="AK29" s="878">
        <v>10</v>
      </c>
      <c r="AL29" s="879"/>
      <c r="AM29" s="879"/>
      <c r="AN29" s="879"/>
      <c r="AO29" s="879"/>
      <c r="AP29" s="879" t="s">
        <v>590</v>
      </c>
      <c r="AQ29" s="879"/>
      <c r="AR29" s="879"/>
      <c r="AS29" s="879"/>
      <c r="AT29" s="879"/>
      <c r="AU29" s="879" t="s">
        <v>590</v>
      </c>
      <c r="AV29" s="879"/>
      <c r="AW29" s="879"/>
      <c r="AX29" s="879"/>
      <c r="AY29" s="879"/>
      <c r="AZ29" s="880" t="s">
        <v>590</v>
      </c>
      <c r="BA29" s="880"/>
      <c r="BB29" s="880"/>
      <c r="BC29" s="880"/>
      <c r="BD29" s="880"/>
      <c r="BE29" s="876"/>
      <c r="BF29" s="876"/>
      <c r="BG29" s="876"/>
      <c r="BH29" s="876"/>
      <c r="BI29" s="877"/>
      <c r="BJ29" s="250"/>
      <c r="BK29" s="250"/>
      <c r="BL29" s="250"/>
      <c r="BM29" s="250"/>
      <c r="BN29" s="250"/>
      <c r="BO29" s="263"/>
      <c r="BP29" s="263"/>
      <c r="BQ29" s="260">
        <v>23</v>
      </c>
      <c r="BR29" s="261"/>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4"/>
    </row>
    <row r="30" spans="1:131" s="245" customFormat="1" ht="26.25" customHeight="1">
      <c r="A30" s="264">
        <v>3</v>
      </c>
      <c r="B30" s="803" t="s">
        <v>403</v>
      </c>
      <c r="C30" s="804"/>
      <c r="D30" s="804"/>
      <c r="E30" s="804"/>
      <c r="F30" s="804"/>
      <c r="G30" s="804"/>
      <c r="H30" s="804"/>
      <c r="I30" s="804"/>
      <c r="J30" s="804"/>
      <c r="K30" s="804"/>
      <c r="L30" s="804"/>
      <c r="M30" s="804"/>
      <c r="N30" s="804"/>
      <c r="O30" s="804"/>
      <c r="P30" s="805"/>
      <c r="Q30" s="806">
        <v>11</v>
      </c>
      <c r="R30" s="807"/>
      <c r="S30" s="807"/>
      <c r="T30" s="807"/>
      <c r="U30" s="807"/>
      <c r="V30" s="807">
        <v>353</v>
      </c>
      <c r="W30" s="807"/>
      <c r="X30" s="807"/>
      <c r="Y30" s="807"/>
      <c r="Z30" s="807"/>
      <c r="AA30" s="807">
        <v>-341</v>
      </c>
      <c r="AB30" s="807"/>
      <c r="AC30" s="807"/>
      <c r="AD30" s="807"/>
      <c r="AE30" s="808"/>
      <c r="AF30" s="809">
        <v>-341</v>
      </c>
      <c r="AG30" s="810"/>
      <c r="AH30" s="810"/>
      <c r="AI30" s="810"/>
      <c r="AJ30" s="811"/>
      <c r="AK30" s="878" t="s">
        <v>590</v>
      </c>
      <c r="AL30" s="879"/>
      <c r="AM30" s="879"/>
      <c r="AN30" s="879"/>
      <c r="AO30" s="879"/>
      <c r="AP30" s="879" t="s">
        <v>590</v>
      </c>
      <c r="AQ30" s="879"/>
      <c r="AR30" s="879"/>
      <c r="AS30" s="879"/>
      <c r="AT30" s="879"/>
      <c r="AU30" s="879" t="s">
        <v>590</v>
      </c>
      <c r="AV30" s="879"/>
      <c r="AW30" s="879"/>
      <c r="AX30" s="879"/>
      <c r="AY30" s="879"/>
      <c r="AZ30" s="880" t="s">
        <v>590</v>
      </c>
      <c r="BA30" s="880"/>
      <c r="BB30" s="880"/>
      <c r="BC30" s="880"/>
      <c r="BD30" s="880"/>
      <c r="BE30" s="876"/>
      <c r="BF30" s="876"/>
      <c r="BG30" s="876"/>
      <c r="BH30" s="876"/>
      <c r="BI30" s="877"/>
      <c r="BJ30" s="250"/>
      <c r="BK30" s="250"/>
      <c r="BL30" s="250"/>
      <c r="BM30" s="250"/>
      <c r="BN30" s="250"/>
      <c r="BO30" s="263"/>
      <c r="BP30" s="263"/>
      <c r="BQ30" s="260">
        <v>24</v>
      </c>
      <c r="BR30" s="261"/>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4"/>
    </row>
    <row r="31" spans="1:131" s="245" customFormat="1" ht="26.25" customHeight="1">
      <c r="A31" s="264">
        <v>4</v>
      </c>
      <c r="B31" s="803" t="s">
        <v>404</v>
      </c>
      <c r="C31" s="804"/>
      <c r="D31" s="804"/>
      <c r="E31" s="804"/>
      <c r="F31" s="804"/>
      <c r="G31" s="804"/>
      <c r="H31" s="804"/>
      <c r="I31" s="804"/>
      <c r="J31" s="804"/>
      <c r="K31" s="804"/>
      <c r="L31" s="804"/>
      <c r="M31" s="804"/>
      <c r="N31" s="804"/>
      <c r="O31" s="804"/>
      <c r="P31" s="805"/>
      <c r="Q31" s="806">
        <v>6384</v>
      </c>
      <c r="R31" s="807"/>
      <c r="S31" s="807"/>
      <c r="T31" s="807"/>
      <c r="U31" s="807"/>
      <c r="V31" s="807">
        <v>6336</v>
      </c>
      <c r="W31" s="807"/>
      <c r="X31" s="807"/>
      <c r="Y31" s="807"/>
      <c r="Z31" s="807"/>
      <c r="AA31" s="807">
        <v>48</v>
      </c>
      <c r="AB31" s="807"/>
      <c r="AC31" s="807"/>
      <c r="AD31" s="807"/>
      <c r="AE31" s="808"/>
      <c r="AF31" s="809">
        <v>48</v>
      </c>
      <c r="AG31" s="810"/>
      <c r="AH31" s="810"/>
      <c r="AI31" s="810"/>
      <c r="AJ31" s="811"/>
      <c r="AK31" s="878">
        <v>996</v>
      </c>
      <c r="AL31" s="879"/>
      <c r="AM31" s="879"/>
      <c r="AN31" s="879"/>
      <c r="AO31" s="879"/>
      <c r="AP31" s="879" t="s">
        <v>590</v>
      </c>
      <c r="AQ31" s="879"/>
      <c r="AR31" s="879"/>
      <c r="AS31" s="879"/>
      <c r="AT31" s="879"/>
      <c r="AU31" s="879" t="s">
        <v>590</v>
      </c>
      <c r="AV31" s="879"/>
      <c r="AW31" s="879"/>
      <c r="AX31" s="879"/>
      <c r="AY31" s="879"/>
      <c r="AZ31" s="880" t="s">
        <v>590</v>
      </c>
      <c r="BA31" s="880"/>
      <c r="BB31" s="880"/>
      <c r="BC31" s="880"/>
      <c r="BD31" s="880"/>
      <c r="BE31" s="876"/>
      <c r="BF31" s="876"/>
      <c r="BG31" s="876"/>
      <c r="BH31" s="876"/>
      <c r="BI31" s="877"/>
      <c r="BJ31" s="250"/>
      <c r="BK31" s="250"/>
      <c r="BL31" s="250"/>
      <c r="BM31" s="250"/>
      <c r="BN31" s="250"/>
      <c r="BO31" s="263"/>
      <c r="BP31" s="263"/>
      <c r="BQ31" s="260">
        <v>25</v>
      </c>
      <c r="BR31" s="261"/>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4"/>
    </row>
    <row r="32" spans="1:131" s="245" customFormat="1" ht="26.25" customHeight="1">
      <c r="A32" s="264">
        <v>5</v>
      </c>
      <c r="B32" s="803" t="s">
        <v>405</v>
      </c>
      <c r="C32" s="804"/>
      <c r="D32" s="804"/>
      <c r="E32" s="804"/>
      <c r="F32" s="804"/>
      <c r="G32" s="804"/>
      <c r="H32" s="804"/>
      <c r="I32" s="804"/>
      <c r="J32" s="804"/>
      <c r="K32" s="804"/>
      <c r="L32" s="804"/>
      <c r="M32" s="804"/>
      <c r="N32" s="804"/>
      <c r="O32" s="804"/>
      <c r="P32" s="805"/>
      <c r="Q32" s="806">
        <v>44</v>
      </c>
      <c r="R32" s="807"/>
      <c r="S32" s="807"/>
      <c r="T32" s="807"/>
      <c r="U32" s="807"/>
      <c r="V32" s="807">
        <v>43</v>
      </c>
      <c r="W32" s="807"/>
      <c r="X32" s="807"/>
      <c r="Y32" s="807"/>
      <c r="Z32" s="807"/>
      <c r="AA32" s="807">
        <v>1</v>
      </c>
      <c r="AB32" s="807"/>
      <c r="AC32" s="807"/>
      <c r="AD32" s="807"/>
      <c r="AE32" s="808"/>
      <c r="AF32" s="809">
        <v>1</v>
      </c>
      <c r="AG32" s="810"/>
      <c r="AH32" s="810"/>
      <c r="AI32" s="810"/>
      <c r="AJ32" s="811"/>
      <c r="AK32" s="878">
        <v>9</v>
      </c>
      <c r="AL32" s="879"/>
      <c r="AM32" s="879"/>
      <c r="AN32" s="879"/>
      <c r="AO32" s="879"/>
      <c r="AP32" s="879" t="s">
        <v>590</v>
      </c>
      <c r="AQ32" s="879"/>
      <c r="AR32" s="879"/>
      <c r="AS32" s="879"/>
      <c r="AT32" s="879"/>
      <c r="AU32" s="879" t="s">
        <v>590</v>
      </c>
      <c r="AV32" s="879"/>
      <c r="AW32" s="879"/>
      <c r="AX32" s="879"/>
      <c r="AY32" s="879"/>
      <c r="AZ32" s="880" t="s">
        <v>590</v>
      </c>
      <c r="BA32" s="880"/>
      <c r="BB32" s="880"/>
      <c r="BC32" s="880"/>
      <c r="BD32" s="880"/>
      <c r="BE32" s="876"/>
      <c r="BF32" s="876"/>
      <c r="BG32" s="876"/>
      <c r="BH32" s="876"/>
      <c r="BI32" s="877"/>
      <c r="BJ32" s="250"/>
      <c r="BK32" s="250"/>
      <c r="BL32" s="250"/>
      <c r="BM32" s="250"/>
      <c r="BN32" s="250"/>
      <c r="BO32" s="263"/>
      <c r="BP32" s="263"/>
      <c r="BQ32" s="260">
        <v>26</v>
      </c>
      <c r="BR32" s="261"/>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4"/>
    </row>
    <row r="33" spans="1:131" s="245" customFormat="1" ht="26.25" customHeight="1">
      <c r="A33" s="264">
        <v>6</v>
      </c>
      <c r="B33" s="803" t="s">
        <v>406</v>
      </c>
      <c r="C33" s="804"/>
      <c r="D33" s="804"/>
      <c r="E33" s="804"/>
      <c r="F33" s="804"/>
      <c r="G33" s="804"/>
      <c r="H33" s="804"/>
      <c r="I33" s="804"/>
      <c r="J33" s="804"/>
      <c r="K33" s="804"/>
      <c r="L33" s="804"/>
      <c r="M33" s="804"/>
      <c r="N33" s="804"/>
      <c r="O33" s="804"/>
      <c r="P33" s="805"/>
      <c r="Q33" s="806">
        <v>931</v>
      </c>
      <c r="R33" s="807"/>
      <c r="S33" s="807"/>
      <c r="T33" s="807"/>
      <c r="U33" s="807"/>
      <c r="V33" s="807">
        <v>929</v>
      </c>
      <c r="W33" s="807"/>
      <c r="X33" s="807"/>
      <c r="Y33" s="807"/>
      <c r="Z33" s="807"/>
      <c r="AA33" s="807">
        <v>3</v>
      </c>
      <c r="AB33" s="807"/>
      <c r="AC33" s="807"/>
      <c r="AD33" s="807"/>
      <c r="AE33" s="808"/>
      <c r="AF33" s="809">
        <v>3</v>
      </c>
      <c r="AG33" s="810"/>
      <c r="AH33" s="810"/>
      <c r="AI33" s="810"/>
      <c r="AJ33" s="811"/>
      <c r="AK33" s="878">
        <v>241</v>
      </c>
      <c r="AL33" s="879"/>
      <c r="AM33" s="879"/>
      <c r="AN33" s="879"/>
      <c r="AO33" s="879"/>
      <c r="AP33" s="879" t="s">
        <v>590</v>
      </c>
      <c r="AQ33" s="879"/>
      <c r="AR33" s="879"/>
      <c r="AS33" s="879"/>
      <c r="AT33" s="879"/>
      <c r="AU33" s="879" t="s">
        <v>590</v>
      </c>
      <c r="AV33" s="879"/>
      <c r="AW33" s="879"/>
      <c r="AX33" s="879"/>
      <c r="AY33" s="879"/>
      <c r="AZ33" s="880" t="s">
        <v>590</v>
      </c>
      <c r="BA33" s="880"/>
      <c r="BB33" s="880"/>
      <c r="BC33" s="880"/>
      <c r="BD33" s="880"/>
      <c r="BE33" s="876"/>
      <c r="BF33" s="876"/>
      <c r="BG33" s="876"/>
      <c r="BH33" s="876"/>
      <c r="BI33" s="877"/>
      <c r="BJ33" s="250"/>
      <c r="BK33" s="250"/>
      <c r="BL33" s="250"/>
      <c r="BM33" s="250"/>
      <c r="BN33" s="250"/>
      <c r="BO33" s="263"/>
      <c r="BP33" s="263"/>
      <c r="BQ33" s="260">
        <v>27</v>
      </c>
      <c r="BR33" s="261"/>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4"/>
    </row>
    <row r="34" spans="1:131" s="245" customFormat="1" ht="26.25" customHeight="1">
      <c r="A34" s="264">
        <v>7</v>
      </c>
      <c r="B34" s="803" t="s">
        <v>407</v>
      </c>
      <c r="C34" s="804"/>
      <c r="D34" s="804"/>
      <c r="E34" s="804"/>
      <c r="F34" s="804"/>
      <c r="G34" s="804"/>
      <c r="H34" s="804"/>
      <c r="I34" s="804"/>
      <c r="J34" s="804"/>
      <c r="K34" s="804"/>
      <c r="L34" s="804"/>
      <c r="M34" s="804"/>
      <c r="N34" s="804"/>
      <c r="O34" s="804"/>
      <c r="P34" s="805"/>
      <c r="Q34" s="806">
        <v>1749</v>
      </c>
      <c r="R34" s="807"/>
      <c r="S34" s="807"/>
      <c r="T34" s="807"/>
      <c r="U34" s="807"/>
      <c r="V34" s="807">
        <v>1530</v>
      </c>
      <c r="W34" s="807"/>
      <c r="X34" s="807"/>
      <c r="Y34" s="807"/>
      <c r="Z34" s="807"/>
      <c r="AA34" s="807">
        <v>219</v>
      </c>
      <c r="AB34" s="807"/>
      <c r="AC34" s="807"/>
      <c r="AD34" s="807"/>
      <c r="AE34" s="808"/>
      <c r="AF34" s="809">
        <v>1197</v>
      </c>
      <c r="AG34" s="810"/>
      <c r="AH34" s="810"/>
      <c r="AI34" s="810"/>
      <c r="AJ34" s="811"/>
      <c r="AK34" s="878">
        <v>3</v>
      </c>
      <c r="AL34" s="879"/>
      <c r="AM34" s="879"/>
      <c r="AN34" s="879"/>
      <c r="AO34" s="879"/>
      <c r="AP34" s="879">
        <v>2041</v>
      </c>
      <c r="AQ34" s="879"/>
      <c r="AR34" s="879"/>
      <c r="AS34" s="879"/>
      <c r="AT34" s="879"/>
      <c r="AU34" s="879" t="s">
        <v>590</v>
      </c>
      <c r="AV34" s="879"/>
      <c r="AW34" s="879"/>
      <c r="AX34" s="879"/>
      <c r="AY34" s="879"/>
      <c r="AZ34" s="880" t="s">
        <v>590</v>
      </c>
      <c r="BA34" s="880"/>
      <c r="BB34" s="880"/>
      <c r="BC34" s="880"/>
      <c r="BD34" s="880"/>
      <c r="BE34" s="876" t="s">
        <v>408</v>
      </c>
      <c r="BF34" s="876"/>
      <c r="BG34" s="876"/>
      <c r="BH34" s="876"/>
      <c r="BI34" s="877"/>
      <c r="BJ34" s="250"/>
      <c r="BK34" s="250"/>
      <c r="BL34" s="250"/>
      <c r="BM34" s="250"/>
      <c r="BN34" s="250"/>
      <c r="BO34" s="263"/>
      <c r="BP34" s="263"/>
      <c r="BQ34" s="260">
        <v>28</v>
      </c>
      <c r="BR34" s="261"/>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4"/>
    </row>
    <row r="35" spans="1:131" s="245" customFormat="1" ht="26.25" customHeight="1">
      <c r="A35" s="264">
        <v>8</v>
      </c>
      <c r="B35" s="803" t="s">
        <v>409</v>
      </c>
      <c r="C35" s="804"/>
      <c r="D35" s="804"/>
      <c r="E35" s="804"/>
      <c r="F35" s="804"/>
      <c r="G35" s="804"/>
      <c r="H35" s="804"/>
      <c r="I35" s="804"/>
      <c r="J35" s="804"/>
      <c r="K35" s="804"/>
      <c r="L35" s="804"/>
      <c r="M35" s="804"/>
      <c r="N35" s="804"/>
      <c r="O35" s="804"/>
      <c r="P35" s="805"/>
      <c r="Q35" s="806">
        <v>8289</v>
      </c>
      <c r="R35" s="807"/>
      <c r="S35" s="807"/>
      <c r="T35" s="807"/>
      <c r="U35" s="807"/>
      <c r="V35" s="807">
        <v>7984</v>
      </c>
      <c r="W35" s="807"/>
      <c r="X35" s="807"/>
      <c r="Y35" s="807"/>
      <c r="Z35" s="807"/>
      <c r="AA35" s="807">
        <v>305</v>
      </c>
      <c r="AB35" s="807"/>
      <c r="AC35" s="807"/>
      <c r="AD35" s="807"/>
      <c r="AE35" s="808"/>
      <c r="AF35" s="809">
        <v>507</v>
      </c>
      <c r="AG35" s="810"/>
      <c r="AH35" s="810"/>
      <c r="AI35" s="810"/>
      <c r="AJ35" s="811"/>
      <c r="AK35" s="878">
        <v>598</v>
      </c>
      <c r="AL35" s="879"/>
      <c r="AM35" s="879"/>
      <c r="AN35" s="879"/>
      <c r="AO35" s="879"/>
      <c r="AP35" s="879">
        <v>3223</v>
      </c>
      <c r="AQ35" s="879"/>
      <c r="AR35" s="879"/>
      <c r="AS35" s="879"/>
      <c r="AT35" s="879"/>
      <c r="AU35" s="879">
        <v>1892</v>
      </c>
      <c r="AV35" s="879"/>
      <c r="AW35" s="879"/>
      <c r="AX35" s="879"/>
      <c r="AY35" s="879"/>
      <c r="AZ35" s="880" t="s">
        <v>590</v>
      </c>
      <c r="BA35" s="880"/>
      <c r="BB35" s="880"/>
      <c r="BC35" s="880"/>
      <c r="BD35" s="880"/>
      <c r="BE35" s="876" t="s">
        <v>410</v>
      </c>
      <c r="BF35" s="876"/>
      <c r="BG35" s="876"/>
      <c r="BH35" s="876"/>
      <c r="BI35" s="877"/>
      <c r="BJ35" s="250"/>
      <c r="BK35" s="250"/>
      <c r="BL35" s="250"/>
      <c r="BM35" s="250"/>
      <c r="BN35" s="250"/>
      <c r="BO35" s="263"/>
      <c r="BP35" s="263"/>
      <c r="BQ35" s="260">
        <v>29</v>
      </c>
      <c r="BR35" s="261"/>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4"/>
    </row>
    <row r="36" spans="1:131" s="245" customFormat="1" ht="26.25" customHeight="1">
      <c r="A36" s="264">
        <v>9</v>
      </c>
      <c r="B36" s="803" t="s">
        <v>411</v>
      </c>
      <c r="C36" s="804"/>
      <c r="D36" s="804"/>
      <c r="E36" s="804"/>
      <c r="F36" s="804"/>
      <c r="G36" s="804"/>
      <c r="H36" s="804"/>
      <c r="I36" s="804"/>
      <c r="J36" s="804"/>
      <c r="K36" s="804"/>
      <c r="L36" s="804"/>
      <c r="M36" s="804"/>
      <c r="N36" s="804"/>
      <c r="O36" s="804"/>
      <c r="P36" s="805"/>
      <c r="Q36" s="806">
        <v>1350</v>
      </c>
      <c r="R36" s="807"/>
      <c r="S36" s="807"/>
      <c r="T36" s="807"/>
      <c r="U36" s="807"/>
      <c r="V36" s="807">
        <v>1257</v>
      </c>
      <c r="W36" s="807"/>
      <c r="X36" s="807"/>
      <c r="Y36" s="807"/>
      <c r="Z36" s="807"/>
      <c r="AA36" s="807">
        <v>93</v>
      </c>
      <c r="AB36" s="807"/>
      <c r="AC36" s="807"/>
      <c r="AD36" s="807"/>
      <c r="AE36" s="808"/>
      <c r="AF36" s="809">
        <v>32</v>
      </c>
      <c r="AG36" s="810"/>
      <c r="AH36" s="810"/>
      <c r="AI36" s="810"/>
      <c r="AJ36" s="811"/>
      <c r="AK36" s="878">
        <v>670</v>
      </c>
      <c r="AL36" s="879"/>
      <c r="AM36" s="879"/>
      <c r="AN36" s="879"/>
      <c r="AO36" s="879"/>
      <c r="AP36" s="879">
        <v>15353</v>
      </c>
      <c r="AQ36" s="879"/>
      <c r="AR36" s="879"/>
      <c r="AS36" s="879"/>
      <c r="AT36" s="879"/>
      <c r="AU36" s="879">
        <v>11454</v>
      </c>
      <c r="AV36" s="879"/>
      <c r="AW36" s="879"/>
      <c r="AX36" s="879"/>
      <c r="AY36" s="879"/>
      <c r="AZ36" s="880" t="s">
        <v>590</v>
      </c>
      <c r="BA36" s="880"/>
      <c r="BB36" s="880"/>
      <c r="BC36" s="880"/>
      <c r="BD36" s="880"/>
      <c r="BE36" s="876" t="s">
        <v>408</v>
      </c>
      <c r="BF36" s="876"/>
      <c r="BG36" s="876"/>
      <c r="BH36" s="876"/>
      <c r="BI36" s="877"/>
      <c r="BJ36" s="250"/>
      <c r="BK36" s="250"/>
      <c r="BL36" s="250"/>
      <c r="BM36" s="250"/>
      <c r="BN36" s="250"/>
      <c r="BO36" s="263"/>
      <c r="BP36" s="263"/>
      <c r="BQ36" s="260">
        <v>30</v>
      </c>
      <c r="BR36" s="261"/>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4"/>
    </row>
    <row r="37" spans="1:131" s="245" customFormat="1" ht="26.25" customHeight="1">
      <c r="A37" s="264">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0"/>
      <c r="BK37" s="250"/>
      <c r="BL37" s="250"/>
      <c r="BM37" s="250"/>
      <c r="BN37" s="250"/>
      <c r="BO37" s="263"/>
      <c r="BP37" s="263"/>
      <c r="BQ37" s="260">
        <v>31</v>
      </c>
      <c r="BR37" s="261"/>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4"/>
    </row>
    <row r="38" spans="1:131" s="245" customFormat="1" ht="26.25" customHeight="1">
      <c r="A38" s="264">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0"/>
      <c r="BK38" s="250"/>
      <c r="BL38" s="250"/>
      <c r="BM38" s="250"/>
      <c r="BN38" s="250"/>
      <c r="BO38" s="263"/>
      <c r="BP38" s="263"/>
      <c r="BQ38" s="260">
        <v>32</v>
      </c>
      <c r="BR38" s="261"/>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4"/>
    </row>
    <row r="39" spans="1:131" s="245" customFormat="1" ht="26.25" customHeight="1">
      <c r="A39" s="264">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0"/>
      <c r="BK39" s="250"/>
      <c r="BL39" s="250"/>
      <c r="BM39" s="250"/>
      <c r="BN39" s="250"/>
      <c r="BO39" s="263"/>
      <c r="BP39" s="263"/>
      <c r="BQ39" s="260">
        <v>33</v>
      </c>
      <c r="BR39" s="261"/>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4"/>
    </row>
    <row r="40" spans="1:131" s="245" customFormat="1" ht="26.25" customHeight="1">
      <c r="A40" s="259">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0"/>
      <c r="BK40" s="250"/>
      <c r="BL40" s="250"/>
      <c r="BM40" s="250"/>
      <c r="BN40" s="250"/>
      <c r="BO40" s="263"/>
      <c r="BP40" s="263"/>
      <c r="BQ40" s="260">
        <v>34</v>
      </c>
      <c r="BR40" s="261"/>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4"/>
    </row>
    <row r="41" spans="1:131" s="245" customFormat="1" ht="26.25" customHeight="1">
      <c r="A41" s="259">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0"/>
      <c r="BK41" s="250"/>
      <c r="BL41" s="250"/>
      <c r="BM41" s="250"/>
      <c r="BN41" s="250"/>
      <c r="BO41" s="263"/>
      <c r="BP41" s="263"/>
      <c r="BQ41" s="260">
        <v>35</v>
      </c>
      <c r="BR41" s="261"/>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4"/>
    </row>
    <row r="42" spans="1:131" s="245" customFormat="1" ht="26.25" customHeight="1">
      <c r="A42" s="259">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0"/>
      <c r="BK42" s="250"/>
      <c r="BL42" s="250"/>
      <c r="BM42" s="250"/>
      <c r="BN42" s="250"/>
      <c r="BO42" s="263"/>
      <c r="BP42" s="263"/>
      <c r="BQ42" s="260">
        <v>36</v>
      </c>
      <c r="BR42" s="261"/>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4"/>
    </row>
    <row r="43" spans="1:131" s="245" customFormat="1" ht="26.25" customHeight="1">
      <c r="A43" s="259">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0"/>
      <c r="BK43" s="250"/>
      <c r="BL43" s="250"/>
      <c r="BM43" s="250"/>
      <c r="BN43" s="250"/>
      <c r="BO43" s="263"/>
      <c r="BP43" s="263"/>
      <c r="BQ43" s="260">
        <v>37</v>
      </c>
      <c r="BR43" s="261"/>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4"/>
    </row>
    <row r="44" spans="1:131" s="245" customFormat="1" ht="26.25" customHeight="1">
      <c r="A44" s="259">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0"/>
      <c r="BK44" s="250"/>
      <c r="BL44" s="250"/>
      <c r="BM44" s="250"/>
      <c r="BN44" s="250"/>
      <c r="BO44" s="263"/>
      <c r="BP44" s="263"/>
      <c r="BQ44" s="260">
        <v>38</v>
      </c>
      <c r="BR44" s="261"/>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4"/>
    </row>
    <row r="45" spans="1:131" s="245" customFormat="1" ht="26.25" customHeight="1">
      <c r="A45" s="259">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0"/>
      <c r="BK45" s="250"/>
      <c r="BL45" s="250"/>
      <c r="BM45" s="250"/>
      <c r="BN45" s="250"/>
      <c r="BO45" s="263"/>
      <c r="BP45" s="263"/>
      <c r="BQ45" s="260">
        <v>39</v>
      </c>
      <c r="BR45" s="261"/>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4"/>
    </row>
    <row r="46" spans="1:131" s="245" customFormat="1" ht="26.25" customHeight="1">
      <c r="A46" s="259">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0"/>
      <c r="BK46" s="250"/>
      <c r="BL46" s="250"/>
      <c r="BM46" s="250"/>
      <c r="BN46" s="250"/>
      <c r="BO46" s="263"/>
      <c r="BP46" s="263"/>
      <c r="BQ46" s="260">
        <v>40</v>
      </c>
      <c r="BR46" s="261"/>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4"/>
    </row>
    <row r="47" spans="1:131" s="245" customFormat="1" ht="26.25" customHeight="1">
      <c r="A47" s="259">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0"/>
      <c r="BK47" s="250"/>
      <c r="BL47" s="250"/>
      <c r="BM47" s="250"/>
      <c r="BN47" s="250"/>
      <c r="BO47" s="263"/>
      <c r="BP47" s="263"/>
      <c r="BQ47" s="260">
        <v>41</v>
      </c>
      <c r="BR47" s="261"/>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4"/>
    </row>
    <row r="48" spans="1:131" s="245" customFormat="1" ht="26.25" customHeight="1">
      <c r="A48" s="259">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0"/>
      <c r="BK48" s="250"/>
      <c r="BL48" s="250"/>
      <c r="BM48" s="250"/>
      <c r="BN48" s="250"/>
      <c r="BO48" s="263"/>
      <c r="BP48" s="263"/>
      <c r="BQ48" s="260">
        <v>42</v>
      </c>
      <c r="BR48" s="261"/>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4"/>
    </row>
    <row r="49" spans="1:131" s="245" customFormat="1" ht="26.25" customHeight="1">
      <c r="A49" s="259">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0"/>
      <c r="BK49" s="250"/>
      <c r="BL49" s="250"/>
      <c r="BM49" s="250"/>
      <c r="BN49" s="250"/>
      <c r="BO49" s="263"/>
      <c r="BP49" s="263"/>
      <c r="BQ49" s="260">
        <v>43</v>
      </c>
      <c r="BR49" s="261"/>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4"/>
    </row>
    <row r="50" spans="1:131" s="245" customFormat="1" ht="26.25" customHeight="1">
      <c r="A50" s="259">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0"/>
      <c r="BK50" s="250"/>
      <c r="BL50" s="250"/>
      <c r="BM50" s="250"/>
      <c r="BN50" s="250"/>
      <c r="BO50" s="263"/>
      <c r="BP50" s="263"/>
      <c r="BQ50" s="260">
        <v>44</v>
      </c>
      <c r="BR50" s="261"/>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4"/>
    </row>
    <row r="51" spans="1:131" s="245" customFormat="1" ht="26.25" customHeight="1">
      <c r="A51" s="259">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0"/>
      <c r="BK51" s="250"/>
      <c r="BL51" s="250"/>
      <c r="BM51" s="250"/>
      <c r="BN51" s="250"/>
      <c r="BO51" s="263"/>
      <c r="BP51" s="263"/>
      <c r="BQ51" s="260">
        <v>45</v>
      </c>
      <c r="BR51" s="261"/>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4"/>
    </row>
    <row r="52" spans="1:131" s="245" customFormat="1" ht="26.25" customHeight="1">
      <c r="A52" s="259">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0"/>
      <c r="BK52" s="250"/>
      <c r="BL52" s="250"/>
      <c r="BM52" s="250"/>
      <c r="BN52" s="250"/>
      <c r="BO52" s="263"/>
      <c r="BP52" s="263"/>
      <c r="BQ52" s="260">
        <v>46</v>
      </c>
      <c r="BR52" s="261"/>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4"/>
    </row>
    <row r="53" spans="1:131" s="245" customFormat="1" ht="26.25" customHeight="1">
      <c r="A53" s="259">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0"/>
      <c r="BK53" s="250"/>
      <c r="BL53" s="250"/>
      <c r="BM53" s="250"/>
      <c r="BN53" s="250"/>
      <c r="BO53" s="263"/>
      <c r="BP53" s="263"/>
      <c r="BQ53" s="260">
        <v>47</v>
      </c>
      <c r="BR53" s="261"/>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4"/>
    </row>
    <row r="54" spans="1:131" s="245" customFormat="1" ht="26.25" customHeight="1">
      <c r="A54" s="259">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0"/>
      <c r="BK54" s="250"/>
      <c r="BL54" s="250"/>
      <c r="BM54" s="250"/>
      <c r="BN54" s="250"/>
      <c r="BO54" s="263"/>
      <c r="BP54" s="263"/>
      <c r="BQ54" s="260">
        <v>48</v>
      </c>
      <c r="BR54" s="261"/>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4"/>
    </row>
    <row r="55" spans="1:131" s="245" customFormat="1" ht="26.25" customHeight="1">
      <c r="A55" s="259">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0"/>
      <c r="BK55" s="250"/>
      <c r="BL55" s="250"/>
      <c r="BM55" s="250"/>
      <c r="BN55" s="250"/>
      <c r="BO55" s="263"/>
      <c r="BP55" s="263"/>
      <c r="BQ55" s="260">
        <v>49</v>
      </c>
      <c r="BR55" s="261"/>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4"/>
    </row>
    <row r="56" spans="1:131" s="245" customFormat="1" ht="26.25" customHeight="1">
      <c r="A56" s="259">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0"/>
      <c r="BK56" s="250"/>
      <c r="BL56" s="250"/>
      <c r="BM56" s="250"/>
      <c r="BN56" s="250"/>
      <c r="BO56" s="263"/>
      <c r="BP56" s="263"/>
      <c r="BQ56" s="260">
        <v>50</v>
      </c>
      <c r="BR56" s="261"/>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4"/>
    </row>
    <row r="57" spans="1:131" s="245" customFormat="1" ht="26.25" customHeight="1">
      <c r="A57" s="259">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0"/>
      <c r="BK57" s="250"/>
      <c r="BL57" s="250"/>
      <c r="BM57" s="250"/>
      <c r="BN57" s="250"/>
      <c r="BO57" s="263"/>
      <c r="BP57" s="263"/>
      <c r="BQ57" s="260">
        <v>51</v>
      </c>
      <c r="BR57" s="261"/>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4"/>
    </row>
    <row r="58" spans="1:131" s="245" customFormat="1" ht="26.25" customHeight="1">
      <c r="A58" s="259">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0"/>
      <c r="BK58" s="250"/>
      <c r="BL58" s="250"/>
      <c r="BM58" s="250"/>
      <c r="BN58" s="250"/>
      <c r="BO58" s="263"/>
      <c r="BP58" s="263"/>
      <c r="BQ58" s="260">
        <v>52</v>
      </c>
      <c r="BR58" s="261"/>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4"/>
    </row>
    <row r="59" spans="1:131" s="245" customFormat="1" ht="26.25" customHeight="1">
      <c r="A59" s="259">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0"/>
      <c r="BK59" s="250"/>
      <c r="BL59" s="250"/>
      <c r="BM59" s="250"/>
      <c r="BN59" s="250"/>
      <c r="BO59" s="263"/>
      <c r="BP59" s="263"/>
      <c r="BQ59" s="260">
        <v>53</v>
      </c>
      <c r="BR59" s="261"/>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4"/>
    </row>
    <row r="60" spans="1:131" s="245" customFormat="1" ht="26.25" customHeight="1">
      <c r="A60" s="259">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0"/>
      <c r="BK60" s="250"/>
      <c r="BL60" s="250"/>
      <c r="BM60" s="250"/>
      <c r="BN60" s="250"/>
      <c r="BO60" s="263"/>
      <c r="BP60" s="263"/>
      <c r="BQ60" s="260">
        <v>54</v>
      </c>
      <c r="BR60" s="261"/>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4"/>
    </row>
    <row r="61" spans="1:131" s="245" customFormat="1" ht="26.25" customHeight="1" thickBot="1">
      <c r="A61" s="259">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0"/>
      <c r="BK61" s="250"/>
      <c r="BL61" s="250"/>
      <c r="BM61" s="250"/>
      <c r="BN61" s="250"/>
      <c r="BO61" s="263"/>
      <c r="BP61" s="263"/>
      <c r="BQ61" s="260">
        <v>55</v>
      </c>
      <c r="BR61" s="261"/>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4"/>
    </row>
    <row r="62" spans="1:131" s="245" customFormat="1" ht="26.25" customHeight="1">
      <c r="A62" s="259">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412</v>
      </c>
      <c r="BK62" s="854"/>
      <c r="BL62" s="854"/>
      <c r="BM62" s="854"/>
      <c r="BN62" s="855"/>
      <c r="BO62" s="263"/>
      <c r="BP62" s="263"/>
      <c r="BQ62" s="260">
        <v>56</v>
      </c>
      <c r="BR62" s="261"/>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4"/>
    </row>
    <row r="63" spans="1:131" s="245" customFormat="1" ht="26.25" customHeight="1" thickBot="1">
      <c r="A63" s="262" t="s">
        <v>388</v>
      </c>
      <c r="B63" s="838" t="s">
        <v>413</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1745</v>
      </c>
      <c r="AG63" s="890"/>
      <c r="AH63" s="890"/>
      <c r="AI63" s="890"/>
      <c r="AJ63" s="891"/>
      <c r="AK63" s="892"/>
      <c r="AL63" s="887"/>
      <c r="AM63" s="887"/>
      <c r="AN63" s="887"/>
      <c r="AO63" s="887"/>
      <c r="AP63" s="890">
        <v>20617</v>
      </c>
      <c r="AQ63" s="890"/>
      <c r="AR63" s="890"/>
      <c r="AS63" s="890"/>
      <c r="AT63" s="890"/>
      <c r="AU63" s="890">
        <v>13346</v>
      </c>
      <c r="AV63" s="890"/>
      <c r="AW63" s="890"/>
      <c r="AX63" s="890"/>
      <c r="AY63" s="890"/>
      <c r="AZ63" s="894"/>
      <c r="BA63" s="894"/>
      <c r="BB63" s="894"/>
      <c r="BC63" s="894"/>
      <c r="BD63" s="894"/>
      <c r="BE63" s="895"/>
      <c r="BF63" s="895"/>
      <c r="BG63" s="895"/>
      <c r="BH63" s="895"/>
      <c r="BI63" s="896"/>
      <c r="BJ63" s="897" t="s">
        <v>414</v>
      </c>
      <c r="BK63" s="898"/>
      <c r="BL63" s="898"/>
      <c r="BM63" s="898"/>
      <c r="BN63" s="899"/>
      <c r="BO63" s="263"/>
      <c r="BP63" s="263"/>
      <c r="BQ63" s="260">
        <v>57</v>
      </c>
      <c r="BR63" s="261"/>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4"/>
    </row>
    <row r="64" spans="1:131" s="245" customFormat="1" ht="26.25" customHeight="1">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4"/>
    </row>
    <row r="65" spans="1:131" s="245" customFormat="1" ht="26.25" customHeight="1" thickBot="1">
      <c r="A65" s="250" t="s">
        <v>415</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4"/>
    </row>
    <row r="66" spans="1:131" s="245" customFormat="1" ht="26.25" customHeight="1">
      <c r="A66" s="788" t="s">
        <v>416</v>
      </c>
      <c r="B66" s="789"/>
      <c r="C66" s="789"/>
      <c r="D66" s="789"/>
      <c r="E66" s="789"/>
      <c r="F66" s="789"/>
      <c r="G66" s="789"/>
      <c r="H66" s="789"/>
      <c r="I66" s="789"/>
      <c r="J66" s="789"/>
      <c r="K66" s="789"/>
      <c r="L66" s="789"/>
      <c r="M66" s="789"/>
      <c r="N66" s="789"/>
      <c r="O66" s="789"/>
      <c r="P66" s="790"/>
      <c r="Q66" s="765" t="s">
        <v>417</v>
      </c>
      <c r="R66" s="766"/>
      <c r="S66" s="766"/>
      <c r="T66" s="766"/>
      <c r="U66" s="767"/>
      <c r="V66" s="765" t="s">
        <v>418</v>
      </c>
      <c r="W66" s="766"/>
      <c r="X66" s="766"/>
      <c r="Y66" s="766"/>
      <c r="Z66" s="767"/>
      <c r="AA66" s="765" t="s">
        <v>419</v>
      </c>
      <c r="AB66" s="766"/>
      <c r="AC66" s="766"/>
      <c r="AD66" s="766"/>
      <c r="AE66" s="767"/>
      <c r="AF66" s="900" t="s">
        <v>420</v>
      </c>
      <c r="AG66" s="861"/>
      <c r="AH66" s="861"/>
      <c r="AI66" s="861"/>
      <c r="AJ66" s="901"/>
      <c r="AK66" s="765" t="s">
        <v>397</v>
      </c>
      <c r="AL66" s="789"/>
      <c r="AM66" s="789"/>
      <c r="AN66" s="789"/>
      <c r="AO66" s="790"/>
      <c r="AP66" s="765" t="s">
        <v>421</v>
      </c>
      <c r="AQ66" s="766"/>
      <c r="AR66" s="766"/>
      <c r="AS66" s="766"/>
      <c r="AT66" s="767"/>
      <c r="AU66" s="765" t="s">
        <v>422</v>
      </c>
      <c r="AV66" s="766"/>
      <c r="AW66" s="766"/>
      <c r="AX66" s="766"/>
      <c r="AY66" s="767"/>
      <c r="AZ66" s="765" t="s">
        <v>376</v>
      </c>
      <c r="BA66" s="766"/>
      <c r="BB66" s="766"/>
      <c r="BC66" s="766"/>
      <c r="BD66" s="777"/>
      <c r="BE66" s="263"/>
      <c r="BF66" s="263"/>
      <c r="BG66" s="263"/>
      <c r="BH66" s="263"/>
      <c r="BI66" s="263"/>
      <c r="BJ66" s="263"/>
      <c r="BK66" s="263"/>
      <c r="BL66" s="263"/>
      <c r="BM66" s="263"/>
      <c r="BN66" s="263"/>
      <c r="BO66" s="263"/>
      <c r="BP66" s="263"/>
      <c r="BQ66" s="260">
        <v>60</v>
      </c>
      <c r="BR66" s="265"/>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4"/>
    </row>
    <row r="67" spans="1:131" s="245"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3"/>
      <c r="BF67" s="263"/>
      <c r="BG67" s="263"/>
      <c r="BH67" s="263"/>
      <c r="BI67" s="263"/>
      <c r="BJ67" s="263"/>
      <c r="BK67" s="263"/>
      <c r="BL67" s="263"/>
      <c r="BM67" s="263"/>
      <c r="BN67" s="263"/>
      <c r="BO67" s="263"/>
      <c r="BP67" s="263"/>
      <c r="BQ67" s="260">
        <v>61</v>
      </c>
      <c r="BR67" s="265"/>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4"/>
    </row>
    <row r="68" spans="1:131" s="245" customFormat="1" ht="26.25" customHeight="1" thickTop="1">
      <c r="A68" s="256">
        <v>1</v>
      </c>
      <c r="B68" s="917" t="s">
        <v>592</v>
      </c>
      <c r="C68" s="918"/>
      <c r="D68" s="918"/>
      <c r="E68" s="918"/>
      <c r="F68" s="918"/>
      <c r="G68" s="918"/>
      <c r="H68" s="918"/>
      <c r="I68" s="918"/>
      <c r="J68" s="918"/>
      <c r="K68" s="918"/>
      <c r="L68" s="918"/>
      <c r="M68" s="918"/>
      <c r="N68" s="918"/>
      <c r="O68" s="918"/>
      <c r="P68" s="919"/>
      <c r="Q68" s="920">
        <v>1768</v>
      </c>
      <c r="R68" s="914"/>
      <c r="S68" s="914"/>
      <c r="T68" s="914"/>
      <c r="U68" s="914"/>
      <c r="V68" s="914">
        <v>1739</v>
      </c>
      <c r="W68" s="914"/>
      <c r="X68" s="914"/>
      <c r="Y68" s="914"/>
      <c r="Z68" s="914"/>
      <c r="AA68" s="914">
        <v>29</v>
      </c>
      <c r="AB68" s="914"/>
      <c r="AC68" s="914"/>
      <c r="AD68" s="914"/>
      <c r="AE68" s="914"/>
      <c r="AF68" s="914">
        <v>0</v>
      </c>
      <c r="AG68" s="914"/>
      <c r="AH68" s="914"/>
      <c r="AI68" s="914"/>
      <c r="AJ68" s="914"/>
      <c r="AK68" s="914">
        <v>507</v>
      </c>
      <c r="AL68" s="914"/>
      <c r="AM68" s="914"/>
      <c r="AN68" s="914"/>
      <c r="AO68" s="914"/>
      <c r="AP68" s="914" t="s">
        <v>598</v>
      </c>
      <c r="AQ68" s="914"/>
      <c r="AR68" s="914"/>
      <c r="AS68" s="914"/>
      <c r="AT68" s="914"/>
      <c r="AU68" s="914" t="s">
        <v>598</v>
      </c>
      <c r="AV68" s="914"/>
      <c r="AW68" s="914"/>
      <c r="AX68" s="914"/>
      <c r="AY68" s="914"/>
      <c r="AZ68" s="915"/>
      <c r="BA68" s="915"/>
      <c r="BB68" s="915"/>
      <c r="BC68" s="915"/>
      <c r="BD68" s="916"/>
      <c r="BE68" s="263"/>
      <c r="BF68" s="263"/>
      <c r="BG68" s="263"/>
      <c r="BH68" s="263"/>
      <c r="BI68" s="263"/>
      <c r="BJ68" s="263"/>
      <c r="BK68" s="263"/>
      <c r="BL68" s="263"/>
      <c r="BM68" s="263"/>
      <c r="BN68" s="263"/>
      <c r="BO68" s="263"/>
      <c r="BP68" s="263"/>
      <c r="BQ68" s="260">
        <v>62</v>
      </c>
      <c r="BR68" s="265"/>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4"/>
    </row>
    <row r="69" spans="1:131" s="245" customFormat="1" ht="26.25" customHeight="1">
      <c r="A69" s="259">
        <v>2</v>
      </c>
      <c r="B69" s="921" t="s">
        <v>593</v>
      </c>
      <c r="C69" s="922"/>
      <c r="D69" s="922"/>
      <c r="E69" s="922"/>
      <c r="F69" s="922"/>
      <c r="G69" s="922"/>
      <c r="H69" s="922"/>
      <c r="I69" s="922"/>
      <c r="J69" s="922"/>
      <c r="K69" s="922"/>
      <c r="L69" s="922"/>
      <c r="M69" s="922"/>
      <c r="N69" s="922"/>
      <c r="O69" s="922"/>
      <c r="P69" s="923"/>
      <c r="Q69" s="924">
        <v>1106</v>
      </c>
      <c r="R69" s="879"/>
      <c r="S69" s="879"/>
      <c r="T69" s="879"/>
      <c r="U69" s="879"/>
      <c r="V69" s="879">
        <v>1085</v>
      </c>
      <c r="W69" s="879"/>
      <c r="X69" s="879"/>
      <c r="Y69" s="879"/>
      <c r="Z69" s="879"/>
      <c r="AA69" s="879">
        <v>20</v>
      </c>
      <c r="AB69" s="879"/>
      <c r="AC69" s="879"/>
      <c r="AD69" s="879"/>
      <c r="AE69" s="879"/>
      <c r="AF69" s="879">
        <v>20</v>
      </c>
      <c r="AG69" s="879"/>
      <c r="AH69" s="879"/>
      <c r="AI69" s="879"/>
      <c r="AJ69" s="879"/>
      <c r="AK69" s="879">
        <v>1000</v>
      </c>
      <c r="AL69" s="879"/>
      <c r="AM69" s="879"/>
      <c r="AN69" s="879"/>
      <c r="AO69" s="879"/>
      <c r="AP69" s="879" t="s">
        <v>598</v>
      </c>
      <c r="AQ69" s="879"/>
      <c r="AR69" s="879"/>
      <c r="AS69" s="879"/>
      <c r="AT69" s="879"/>
      <c r="AU69" s="879" t="s">
        <v>598</v>
      </c>
      <c r="AV69" s="879"/>
      <c r="AW69" s="879"/>
      <c r="AX69" s="879"/>
      <c r="AY69" s="879"/>
      <c r="AZ69" s="925"/>
      <c r="BA69" s="925"/>
      <c r="BB69" s="925"/>
      <c r="BC69" s="925"/>
      <c r="BD69" s="926"/>
      <c r="BE69" s="263"/>
      <c r="BF69" s="263"/>
      <c r="BG69" s="263"/>
      <c r="BH69" s="263"/>
      <c r="BI69" s="263"/>
      <c r="BJ69" s="263"/>
      <c r="BK69" s="263"/>
      <c r="BL69" s="263"/>
      <c r="BM69" s="263"/>
      <c r="BN69" s="263"/>
      <c r="BO69" s="263"/>
      <c r="BP69" s="263"/>
      <c r="BQ69" s="260">
        <v>63</v>
      </c>
      <c r="BR69" s="265"/>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4"/>
    </row>
    <row r="70" spans="1:131" s="245" customFormat="1" ht="26.25" customHeight="1">
      <c r="A70" s="259">
        <v>3</v>
      </c>
      <c r="B70" s="921" t="s">
        <v>594</v>
      </c>
      <c r="C70" s="922"/>
      <c r="D70" s="922"/>
      <c r="E70" s="922"/>
      <c r="F70" s="922"/>
      <c r="G70" s="922"/>
      <c r="H70" s="922"/>
      <c r="I70" s="922"/>
      <c r="J70" s="922"/>
      <c r="K70" s="922"/>
      <c r="L70" s="922"/>
      <c r="M70" s="922"/>
      <c r="N70" s="922"/>
      <c r="O70" s="922"/>
      <c r="P70" s="923"/>
      <c r="Q70" s="924">
        <v>149</v>
      </c>
      <c r="R70" s="879"/>
      <c r="S70" s="879"/>
      <c r="T70" s="879"/>
      <c r="U70" s="879"/>
      <c r="V70" s="879">
        <v>145</v>
      </c>
      <c r="W70" s="879"/>
      <c r="X70" s="879"/>
      <c r="Y70" s="879"/>
      <c r="Z70" s="879"/>
      <c r="AA70" s="879">
        <v>4</v>
      </c>
      <c r="AB70" s="879"/>
      <c r="AC70" s="879"/>
      <c r="AD70" s="879"/>
      <c r="AE70" s="879"/>
      <c r="AF70" s="879">
        <v>4</v>
      </c>
      <c r="AG70" s="879"/>
      <c r="AH70" s="879"/>
      <c r="AI70" s="879"/>
      <c r="AJ70" s="879"/>
      <c r="AK70" s="879">
        <v>0</v>
      </c>
      <c r="AL70" s="879"/>
      <c r="AM70" s="879"/>
      <c r="AN70" s="879"/>
      <c r="AO70" s="879"/>
      <c r="AP70" s="879" t="s">
        <v>598</v>
      </c>
      <c r="AQ70" s="879"/>
      <c r="AR70" s="879"/>
      <c r="AS70" s="879"/>
      <c r="AT70" s="879"/>
      <c r="AU70" s="879" t="s">
        <v>598</v>
      </c>
      <c r="AV70" s="879"/>
      <c r="AW70" s="879"/>
      <c r="AX70" s="879"/>
      <c r="AY70" s="879"/>
      <c r="AZ70" s="925"/>
      <c r="BA70" s="925"/>
      <c r="BB70" s="925"/>
      <c r="BC70" s="925"/>
      <c r="BD70" s="926"/>
      <c r="BE70" s="263"/>
      <c r="BF70" s="263"/>
      <c r="BG70" s="263"/>
      <c r="BH70" s="263"/>
      <c r="BI70" s="263"/>
      <c r="BJ70" s="263"/>
      <c r="BK70" s="263"/>
      <c r="BL70" s="263"/>
      <c r="BM70" s="263"/>
      <c r="BN70" s="263"/>
      <c r="BO70" s="263"/>
      <c r="BP70" s="263"/>
      <c r="BQ70" s="260">
        <v>64</v>
      </c>
      <c r="BR70" s="265"/>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4"/>
    </row>
    <row r="71" spans="1:131" s="245" customFormat="1" ht="26.25" customHeight="1">
      <c r="A71" s="259">
        <v>4</v>
      </c>
      <c r="B71" s="921" t="s">
        <v>595</v>
      </c>
      <c r="C71" s="922"/>
      <c r="D71" s="922"/>
      <c r="E71" s="922"/>
      <c r="F71" s="922"/>
      <c r="G71" s="922"/>
      <c r="H71" s="922"/>
      <c r="I71" s="922"/>
      <c r="J71" s="922"/>
      <c r="K71" s="922"/>
      <c r="L71" s="922"/>
      <c r="M71" s="922"/>
      <c r="N71" s="922"/>
      <c r="O71" s="922"/>
      <c r="P71" s="923"/>
      <c r="Q71" s="924">
        <v>134</v>
      </c>
      <c r="R71" s="879"/>
      <c r="S71" s="879"/>
      <c r="T71" s="879"/>
      <c r="U71" s="879"/>
      <c r="V71" s="879">
        <v>92</v>
      </c>
      <c r="W71" s="879"/>
      <c r="X71" s="879"/>
      <c r="Y71" s="879"/>
      <c r="Z71" s="879"/>
      <c r="AA71" s="879">
        <v>42</v>
      </c>
      <c r="AB71" s="879"/>
      <c r="AC71" s="879"/>
      <c r="AD71" s="879"/>
      <c r="AE71" s="879"/>
      <c r="AF71" s="879">
        <v>42</v>
      </c>
      <c r="AG71" s="879"/>
      <c r="AH71" s="879"/>
      <c r="AI71" s="879"/>
      <c r="AJ71" s="879"/>
      <c r="AK71" s="879">
        <v>0</v>
      </c>
      <c r="AL71" s="879"/>
      <c r="AM71" s="879"/>
      <c r="AN71" s="879"/>
      <c r="AO71" s="879"/>
      <c r="AP71" s="879" t="s">
        <v>598</v>
      </c>
      <c r="AQ71" s="879"/>
      <c r="AR71" s="879"/>
      <c r="AS71" s="879"/>
      <c r="AT71" s="879"/>
      <c r="AU71" s="879" t="s">
        <v>598</v>
      </c>
      <c r="AV71" s="879"/>
      <c r="AW71" s="879"/>
      <c r="AX71" s="879"/>
      <c r="AY71" s="879"/>
      <c r="AZ71" s="925"/>
      <c r="BA71" s="925"/>
      <c r="BB71" s="925"/>
      <c r="BC71" s="925"/>
      <c r="BD71" s="926"/>
      <c r="BE71" s="263"/>
      <c r="BF71" s="263"/>
      <c r="BG71" s="263"/>
      <c r="BH71" s="263"/>
      <c r="BI71" s="263"/>
      <c r="BJ71" s="263"/>
      <c r="BK71" s="263"/>
      <c r="BL71" s="263"/>
      <c r="BM71" s="263"/>
      <c r="BN71" s="263"/>
      <c r="BO71" s="263"/>
      <c r="BP71" s="263"/>
      <c r="BQ71" s="260">
        <v>65</v>
      </c>
      <c r="BR71" s="265"/>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4"/>
    </row>
    <row r="72" spans="1:131" s="245" customFormat="1" ht="26.25" customHeight="1">
      <c r="A72" s="259">
        <v>5</v>
      </c>
      <c r="B72" s="921" t="s">
        <v>596</v>
      </c>
      <c r="C72" s="922"/>
      <c r="D72" s="922"/>
      <c r="E72" s="922"/>
      <c r="F72" s="922"/>
      <c r="G72" s="922"/>
      <c r="H72" s="922"/>
      <c r="I72" s="922"/>
      <c r="J72" s="922"/>
      <c r="K72" s="922"/>
      <c r="L72" s="922"/>
      <c r="M72" s="922"/>
      <c r="N72" s="922"/>
      <c r="O72" s="922"/>
      <c r="P72" s="923"/>
      <c r="Q72" s="924">
        <v>15308</v>
      </c>
      <c r="R72" s="879"/>
      <c r="S72" s="879"/>
      <c r="T72" s="879"/>
      <c r="U72" s="879"/>
      <c r="V72" s="879">
        <v>14789</v>
      </c>
      <c r="W72" s="879"/>
      <c r="X72" s="879"/>
      <c r="Y72" s="879"/>
      <c r="Z72" s="879"/>
      <c r="AA72" s="879">
        <v>519</v>
      </c>
      <c r="AB72" s="879"/>
      <c r="AC72" s="879"/>
      <c r="AD72" s="879"/>
      <c r="AE72" s="879"/>
      <c r="AF72" s="879">
        <v>515</v>
      </c>
      <c r="AG72" s="879"/>
      <c r="AH72" s="879"/>
      <c r="AI72" s="879"/>
      <c r="AJ72" s="879"/>
      <c r="AK72" s="879">
        <v>1469</v>
      </c>
      <c r="AL72" s="879"/>
      <c r="AM72" s="879"/>
      <c r="AN72" s="879"/>
      <c r="AO72" s="879"/>
      <c r="AP72" s="879">
        <v>2718</v>
      </c>
      <c r="AQ72" s="879"/>
      <c r="AR72" s="879"/>
      <c r="AS72" s="879"/>
      <c r="AT72" s="879"/>
      <c r="AU72" s="879">
        <v>25</v>
      </c>
      <c r="AV72" s="879"/>
      <c r="AW72" s="879"/>
      <c r="AX72" s="879"/>
      <c r="AY72" s="879"/>
      <c r="AZ72" s="925"/>
      <c r="BA72" s="925"/>
      <c r="BB72" s="925"/>
      <c r="BC72" s="925"/>
      <c r="BD72" s="926"/>
      <c r="BE72" s="263"/>
      <c r="BF72" s="263"/>
      <c r="BG72" s="263"/>
      <c r="BH72" s="263"/>
      <c r="BI72" s="263"/>
      <c r="BJ72" s="263"/>
      <c r="BK72" s="263"/>
      <c r="BL72" s="263"/>
      <c r="BM72" s="263"/>
      <c r="BN72" s="263"/>
      <c r="BO72" s="263"/>
      <c r="BP72" s="263"/>
      <c r="BQ72" s="260">
        <v>66</v>
      </c>
      <c r="BR72" s="265"/>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4"/>
    </row>
    <row r="73" spans="1:131" s="245" customFormat="1" ht="26.25" customHeight="1">
      <c r="A73" s="259">
        <v>6</v>
      </c>
      <c r="B73" s="921" t="s">
        <v>597</v>
      </c>
      <c r="C73" s="922"/>
      <c r="D73" s="922"/>
      <c r="E73" s="922"/>
      <c r="F73" s="922"/>
      <c r="G73" s="922"/>
      <c r="H73" s="922"/>
      <c r="I73" s="922"/>
      <c r="J73" s="922"/>
      <c r="K73" s="922"/>
      <c r="L73" s="922"/>
      <c r="M73" s="922"/>
      <c r="N73" s="922"/>
      <c r="O73" s="922"/>
      <c r="P73" s="923"/>
      <c r="Q73" s="924">
        <v>541</v>
      </c>
      <c r="R73" s="879"/>
      <c r="S73" s="879"/>
      <c r="T73" s="879"/>
      <c r="U73" s="879"/>
      <c r="V73" s="879">
        <v>517</v>
      </c>
      <c r="W73" s="879"/>
      <c r="X73" s="879"/>
      <c r="Y73" s="879"/>
      <c r="Z73" s="879"/>
      <c r="AA73" s="879">
        <v>24</v>
      </c>
      <c r="AB73" s="879"/>
      <c r="AC73" s="879"/>
      <c r="AD73" s="879"/>
      <c r="AE73" s="879"/>
      <c r="AF73" s="879">
        <v>24</v>
      </c>
      <c r="AG73" s="879"/>
      <c r="AH73" s="879"/>
      <c r="AI73" s="879"/>
      <c r="AJ73" s="879"/>
      <c r="AK73" s="879">
        <v>197</v>
      </c>
      <c r="AL73" s="879"/>
      <c r="AM73" s="879"/>
      <c r="AN73" s="879"/>
      <c r="AO73" s="879"/>
      <c r="AP73" s="879" t="s">
        <v>598</v>
      </c>
      <c r="AQ73" s="879"/>
      <c r="AR73" s="879"/>
      <c r="AS73" s="879"/>
      <c r="AT73" s="879"/>
      <c r="AU73" s="879" t="s">
        <v>598</v>
      </c>
      <c r="AV73" s="879"/>
      <c r="AW73" s="879"/>
      <c r="AX73" s="879"/>
      <c r="AY73" s="879"/>
      <c r="AZ73" s="925"/>
      <c r="BA73" s="925"/>
      <c r="BB73" s="925"/>
      <c r="BC73" s="925"/>
      <c r="BD73" s="926"/>
      <c r="BE73" s="263"/>
      <c r="BF73" s="263"/>
      <c r="BG73" s="263"/>
      <c r="BH73" s="263"/>
      <c r="BI73" s="263"/>
      <c r="BJ73" s="263"/>
      <c r="BK73" s="263"/>
      <c r="BL73" s="263"/>
      <c r="BM73" s="263"/>
      <c r="BN73" s="263"/>
      <c r="BO73" s="263"/>
      <c r="BP73" s="263"/>
      <c r="BQ73" s="260">
        <v>67</v>
      </c>
      <c r="BR73" s="265"/>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4"/>
    </row>
    <row r="74" spans="1:131" s="245" customFormat="1" ht="26.25" customHeight="1">
      <c r="A74" s="259">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3"/>
      <c r="BF74" s="263"/>
      <c r="BG74" s="263"/>
      <c r="BH74" s="263"/>
      <c r="BI74" s="263"/>
      <c r="BJ74" s="263"/>
      <c r="BK74" s="263"/>
      <c r="BL74" s="263"/>
      <c r="BM74" s="263"/>
      <c r="BN74" s="263"/>
      <c r="BO74" s="263"/>
      <c r="BP74" s="263"/>
      <c r="BQ74" s="260">
        <v>68</v>
      </c>
      <c r="BR74" s="265"/>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4"/>
    </row>
    <row r="75" spans="1:131" s="245" customFormat="1" ht="26.25" customHeight="1">
      <c r="A75" s="259">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3"/>
      <c r="BF75" s="263"/>
      <c r="BG75" s="263"/>
      <c r="BH75" s="263"/>
      <c r="BI75" s="263"/>
      <c r="BJ75" s="263"/>
      <c r="BK75" s="263"/>
      <c r="BL75" s="263"/>
      <c r="BM75" s="263"/>
      <c r="BN75" s="263"/>
      <c r="BO75" s="263"/>
      <c r="BP75" s="263"/>
      <c r="BQ75" s="260">
        <v>69</v>
      </c>
      <c r="BR75" s="265"/>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4"/>
    </row>
    <row r="76" spans="1:131" s="245" customFormat="1" ht="26.25" customHeight="1">
      <c r="A76" s="259">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3"/>
      <c r="BF76" s="263"/>
      <c r="BG76" s="263"/>
      <c r="BH76" s="263"/>
      <c r="BI76" s="263"/>
      <c r="BJ76" s="263"/>
      <c r="BK76" s="263"/>
      <c r="BL76" s="263"/>
      <c r="BM76" s="263"/>
      <c r="BN76" s="263"/>
      <c r="BO76" s="263"/>
      <c r="BP76" s="263"/>
      <c r="BQ76" s="260">
        <v>70</v>
      </c>
      <c r="BR76" s="265"/>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4"/>
    </row>
    <row r="77" spans="1:131" s="245" customFormat="1" ht="26.25" customHeight="1">
      <c r="A77" s="259">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3"/>
      <c r="BF77" s="263"/>
      <c r="BG77" s="263"/>
      <c r="BH77" s="263"/>
      <c r="BI77" s="263"/>
      <c r="BJ77" s="263"/>
      <c r="BK77" s="263"/>
      <c r="BL77" s="263"/>
      <c r="BM77" s="263"/>
      <c r="BN77" s="263"/>
      <c r="BO77" s="263"/>
      <c r="BP77" s="263"/>
      <c r="BQ77" s="260">
        <v>71</v>
      </c>
      <c r="BR77" s="265"/>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4"/>
    </row>
    <row r="78" spans="1:131" s="245" customFormat="1" ht="26.25" customHeight="1">
      <c r="A78" s="259">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3"/>
      <c r="BF78" s="263"/>
      <c r="BG78" s="263"/>
      <c r="BH78" s="263"/>
      <c r="BI78" s="263"/>
      <c r="BJ78" s="266"/>
      <c r="BK78" s="266"/>
      <c r="BL78" s="266"/>
      <c r="BM78" s="266"/>
      <c r="BN78" s="266"/>
      <c r="BO78" s="263"/>
      <c r="BP78" s="263"/>
      <c r="BQ78" s="260">
        <v>72</v>
      </c>
      <c r="BR78" s="265"/>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4"/>
    </row>
    <row r="79" spans="1:131" s="245" customFormat="1" ht="26.25" customHeight="1">
      <c r="A79" s="259">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3"/>
      <c r="BF79" s="263"/>
      <c r="BG79" s="263"/>
      <c r="BH79" s="263"/>
      <c r="BI79" s="263"/>
      <c r="BJ79" s="266"/>
      <c r="BK79" s="266"/>
      <c r="BL79" s="266"/>
      <c r="BM79" s="266"/>
      <c r="BN79" s="266"/>
      <c r="BO79" s="263"/>
      <c r="BP79" s="263"/>
      <c r="BQ79" s="260">
        <v>73</v>
      </c>
      <c r="BR79" s="265"/>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4"/>
    </row>
    <row r="80" spans="1:131" s="245" customFormat="1" ht="26.25" customHeight="1">
      <c r="A80" s="259">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3"/>
      <c r="BF80" s="263"/>
      <c r="BG80" s="263"/>
      <c r="BH80" s="263"/>
      <c r="BI80" s="263"/>
      <c r="BJ80" s="263"/>
      <c r="BK80" s="263"/>
      <c r="BL80" s="263"/>
      <c r="BM80" s="263"/>
      <c r="BN80" s="263"/>
      <c r="BO80" s="263"/>
      <c r="BP80" s="263"/>
      <c r="BQ80" s="260">
        <v>74</v>
      </c>
      <c r="BR80" s="265"/>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4"/>
    </row>
    <row r="81" spans="1:131" s="245" customFormat="1" ht="26.25" customHeight="1">
      <c r="A81" s="259">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3"/>
      <c r="BF81" s="263"/>
      <c r="BG81" s="263"/>
      <c r="BH81" s="263"/>
      <c r="BI81" s="263"/>
      <c r="BJ81" s="263"/>
      <c r="BK81" s="263"/>
      <c r="BL81" s="263"/>
      <c r="BM81" s="263"/>
      <c r="BN81" s="263"/>
      <c r="BO81" s="263"/>
      <c r="BP81" s="263"/>
      <c r="BQ81" s="260">
        <v>75</v>
      </c>
      <c r="BR81" s="265"/>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4"/>
    </row>
    <row r="82" spans="1:131" s="245" customFormat="1" ht="26.25" customHeight="1">
      <c r="A82" s="259">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3"/>
      <c r="BF82" s="263"/>
      <c r="BG82" s="263"/>
      <c r="BH82" s="263"/>
      <c r="BI82" s="263"/>
      <c r="BJ82" s="263"/>
      <c r="BK82" s="263"/>
      <c r="BL82" s="263"/>
      <c r="BM82" s="263"/>
      <c r="BN82" s="263"/>
      <c r="BO82" s="263"/>
      <c r="BP82" s="263"/>
      <c r="BQ82" s="260">
        <v>76</v>
      </c>
      <c r="BR82" s="265"/>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4"/>
    </row>
    <row r="83" spans="1:131" s="245" customFormat="1" ht="26.25" customHeight="1">
      <c r="A83" s="259">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3"/>
      <c r="BF83" s="263"/>
      <c r="BG83" s="263"/>
      <c r="BH83" s="263"/>
      <c r="BI83" s="263"/>
      <c r="BJ83" s="263"/>
      <c r="BK83" s="263"/>
      <c r="BL83" s="263"/>
      <c r="BM83" s="263"/>
      <c r="BN83" s="263"/>
      <c r="BO83" s="263"/>
      <c r="BP83" s="263"/>
      <c r="BQ83" s="260">
        <v>77</v>
      </c>
      <c r="BR83" s="265"/>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4"/>
    </row>
    <row r="84" spans="1:131" s="245" customFormat="1" ht="26.25" customHeight="1">
      <c r="A84" s="259">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3"/>
      <c r="BF84" s="263"/>
      <c r="BG84" s="263"/>
      <c r="BH84" s="263"/>
      <c r="BI84" s="263"/>
      <c r="BJ84" s="263"/>
      <c r="BK84" s="263"/>
      <c r="BL84" s="263"/>
      <c r="BM84" s="263"/>
      <c r="BN84" s="263"/>
      <c r="BO84" s="263"/>
      <c r="BP84" s="263"/>
      <c r="BQ84" s="260">
        <v>78</v>
      </c>
      <c r="BR84" s="265"/>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4"/>
    </row>
    <row r="85" spans="1:131" s="245" customFormat="1" ht="26.25" customHeight="1">
      <c r="A85" s="259">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3"/>
      <c r="BF85" s="263"/>
      <c r="BG85" s="263"/>
      <c r="BH85" s="263"/>
      <c r="BI85" s="263"/>
      <c r="BJ85" s="263"/>
      <c r="BK85" s="263"/>
      <c r="BL85" s="263"/>
      <c r="BM85" s="263"/>
      <c r="BN85" s="263"/>
      <c r="BO85" s="263"/>
      <c r="BP85" s="263"/>
      <c r="BQ85" s="260">
        <v>79</v>
      </c>
      <c r="BR85" s="265"/>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4"/>
    </row>
    <row r="86" spans="1:131" s="245" customFormat="1" ht="26.25" customHeight="1">
      <c r="A86" s="259">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3"/>
      <c r="BF86" s="263"/>
      <c r="BG86" s="263"/>
      <c r="BH86" s="263"/>
      <c r="BI86" s="263"/>
      <c r="BJ86" s="263"/>
      <c r="BK86" s="263"/>
      <c r="BL86" s="263"/>
      <c r="BM86" s="263"/>
      <c r="BN86" s="263"/>
      <c r="BO86" s="263"/>
      <c r="BP86" s="263"/>
      <c r="BQ86" s="260">
        <v>80</v>
      </c>
      <c r="BR86" s="265"/>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4"/>
    </row>
    <row r="87" spans="1:131" s="245" customFormat="1" ht="26.25" customHeight="1">
      <c r="A87" s="267">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3"/>
      <c r="BF87" s="263"/>
      <c r="BG87" s="263"/>
      <c r="BH87" s="263"/>
      <c r="BI87" s="263"/>
      <c r="BJ87" s="263"/>
      <c r="BK87" s="263"/>
      <c r="BL87" s="263"/>
      <c r="BM87" s="263"/>
      <c r="BN87" s="263"/>
      <c r="BO87" s="263"/>
      <c r="BP87" s="263"/>
      <c r="BQ87" s="260">
        <v>81</v>
      </c>
      <c r="BR87" s="265"/>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4"/>
    </row>
    <row r="88" spans="1:131" s="245" customFormat="1" ht="26.25" customHeight="1" thickBot="1">
      <c r="A88" s="262" t="s">
        <v>388</v>
      </c>
      <c r="B88" s="838" t="s">
        <v>423</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605</v>
      </c>
      <c r="AG88" s="890"/>
      <c r="AH88" s="890"/>
      <c r="AI88" s="890"/>
      <c r="AJ88" s="890"/>
      <c r="AK88" s="887"/>
      <c r="AL88" s="887"/>
      <c r="AM88" s="887"/>
      <c r="AN88" s="887"/>
      <c r="AO88" s="887"/>
      <c r="AP88" s="890">
        <v>2718</v>
      </c>
      <c r="AQ88" s="890"/>
      <c r="AR88" s="890"/>
      <c r="AS88" s="890"/>
      <c r="AT88" s="890"/>
      <c r="AU88" s="890">
        <v>25</v>
      </c>
      <c r="AV88" s="890"/>
      <c r="AW88" s="890"/>
      <c r="AX88" s="890"/>
      <c r="AY88" s="890"/>
      <c r="AZ88" s="895"/>
      <c r="BA88" s="895"/>
      <c r="BB88" s="895"/>
      <c r="BC88" s="895"/>
      <c r="BD88" s="896"/>
      <c r="BE88" s="263"/>
      <c r="BF88" s="263"/>
      <c r="BG88" s="263"/>
      <c r="BH88" s="263"/>
      <c r="BI88" s="263"/>
      <c r="BJ88" s="263"/>
      <c r="BK88" s="263"/>
      <c r="BL88" s="263"/>
      <c r="BM88" s="263"/>
      <c r="BN88" s="263"/>
      <c r="BO88" s="263"/>
      <c r="BP88" s="263"/>
      <c r="BQ88" s="260">
        <v>82</v>
      </c>
      <c r="BR88" s="265"/>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4"/>
    </row>
    <row r="89" spans="1:131" s="245" customFormat="1" ht="26.25" hidden="1" customHeight="1">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4"/>
    </row>
    <row r="90" spans="1:131" s="245" customFormat="1" ht="26.25" hidden="1" customHeight="1">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4"/>
    </row>
    <row r="91" spans="1:131" s="245" customFormat="1" ht="26.25" hidden="1" customHeight="1">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4"/>
    </row>
    <row r="92" spans="1:131" s="245" customFormat="1" ht="26.25" hidden="1" customHeight="1">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4"/>
    </row>
    <row r="93" spans="1:131" s="245" customFormat="1" ht="26.25" hidden="1" customHeight="1">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4"/>
    </row>
    <row r="94" spans="1:131" s="245" customFormat="1" ht="26.25" hidden="1" customHeight="1">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4"/>
    </row>
    <row r="95" spans="1:131" s="245" customFormat="1" ht="26.25" hidden="1" customHeight="1">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4"/>
    </row>
    <row r="96" spans="1:131" s="245" customFormat="1" ht="26.25" hidden="1" customHeight="1">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4"/>
    </row>
    <row r="97" spans="1:131" s="245" customFormat="1" ht="26.25" hidden="1" customHeight="1">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4"/>
    </row>
    <row r="98" spans="1:131" s="245" customFormat="1" ht="26.25" hidden="1" customHeight="1">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4"/>
    </row>
    <row r="99" spans="1:131" s="245" customFormat="1" ht="26.25" hidden="1" customHeight="1">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4"/>
    </row>
    <row r="100" spans="1:131" s="245" customFormat="1" ht="26.25" hidden="1" customHeight="1">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4"/>
    </row>
    <row r="101" spans="1:131" s="245" customFormat="1" ht="26.25" hidden="1" customHeight="1">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4"/>
    </row>
    <row r="102" spans="1:131" s="245" customFormat="1" ht="26.25" customHeight="1" thickBot="1">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388</v>
      </c>
      <c r="BR102" s="838" t="s">
        <v>424</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5</v>
      </c>
      <c r="CS102" s="898"/>
      <c r="CT102" s="898"/>
      <c r="CU102" s="898"/>
      <c r="CV102" s="941"/>
      <c r="CW102" s="940">
        <v>0</v>
      </c>
      <c r="CX102" s="898"/>
      <c r="CY102" s="898"/>
      <c r="CZ102" s="898"/>
      <c r="DA102" s="941"/>
      <c r="DB102" s="940">
        <v>0</v>
      </c>
      <c r="DC102" s="898"/>
      <c r="DD102" s="898"/>
      <c r="DE102" s="898"/>
      <c r="DF102" s="941"/>
      <c r="DG102" s="940">
        <v>540</v>
      </c>
      <c r="DH102" s="898"/>
      <c r="DI102" s="898"/>
      <c r="DJ102" s="898"/>
      <c r="DK102" s="941"/>
      <c r="DL102" s="940">
        <v>0</v>
      </c>
      <c r="DM102" s="898"/>
      <c r="DN102" s="898"/>
      <c r="DO102" s="898"/>
      <c r="DP102" s="941"/>
      <c r="DQ102" s="940">
        <v>469</v>
      </c>
      <c r="DR102" s="898"/>
      <c r="DS102" s="898"/>
      <c r="DT102" s="898"/>
      <c r="DU102" s="941"/>
      <c r="DV102" s="964"/>
      <c r="DW102" s="965"/>
      <c r="DX102" s="965"/>
      <c r="DY102" s="965"/>
      <c r="DZ102" s="966"/>
      <c r="EA102" s="244"/>
    </row>
    <row r="103" spans="1:131" s="245" customFormat="1" ht="26.25" customHeight="1">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967" t="s">
        <v>425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4"/>
    </row>
    <row r="104" spans="1:131" s="245" customFormat="1" ht="26.25" customHeight="1">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968" t="s">
        <v>426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4"/>
    </row>
    <row r="105" spans="1:131" s="245" customFormat="1" ht="11.25" customHeight="1">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c r="A107" s="273" t="s">
        <v>427</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428</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c r="A108" s="969" t="s">
        <v>429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4" customFormat="1" ht="26.25" customHeight="1">
      <c r="A109" s="962" t="s">
        <v>431</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432</v>
      </c>
      <c r="AB109" s="943"/>
      <c r="AC109" s="943"/>
      <c r="AD109" s="943"/>
      <c r="AE109" s="944"/>
      <c r="AF109" s="942" t="s">
        <v>433</v>
      </c>
      <c r="AG109" s="943"/>
      <c r="AH109" s="943"/>
      <c r="AI109" s="943"/>
      <c r="AJ109" s="944"/>
      <c r="AK109" s="942" t="s">
        <v>304</v>
      </c>
      <c r="AL109" s="943"/>
      <c r="AM109" s="943"/>
      <c r="AN109" s="943"/>
      <c r="AO109" s="944"/>
      <c r="AP109" s="942" t="s">
        <v>434</v>
      </c>
      <c r="AQ109" s="943"/>
      <c r="AR109" s="943"/>
      <c r="AS109" s="943"/>
      <c r="AT109" s="945"/>
      <c r="AU109" s="962" t="s">
        <v>431</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432</v>
      </c>
      <c r="BR109" s="943"/>
      <c r="BS109" s="943"/>
      <c r="BT109" s="943"/>
      <c r="BU109" s="944"/>
      <c r="BV109" s="942" t="s">
        <v>433</v>
      </c>
      <c r="BW109" s="943"/>
      <c r="BX109" s="943"/>
      <c r="BY109" s="943"/>
      <c r="BZ109" s="944"/>
      <c r="CA109" s="942" t="s">
        <v>304</v>
      </c>
      <c r="CB109" s="943"/>
      <c r="CC109" s="943"/>
      <c r="CD109" s="943"/>
      <c r="CE109" s="944"/>
      <c r="CF109" s="963" t="s">
        <v>434</v>
      </c>
      <c r="CG109" s="963"/>
      <c r="CH109" s="963"/>
      <c r="CI109" s="963"/>
      <c r="CJ109" s="963"/>
      <c r="CK109" s="942" t="s">
        <v>435</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432</v>
      </c>
      <c r="DH109" s="943"/>
      <c r="DI109" s="943"/>
      <c r="DJ109" s="943"/>
      <c r="DK109" s="944"/>
      <c r="DL109" s="942" t="s">
        <v>433</v>
      </c>
      <c r="DM109" s="943"/>
      <c r="DN109" s="943"/>
      <c r="DO109" s="943"/>
      <c r="DP109" s="944"/>
      <c r="DQ109" s="942" t="s">
        <v>304</v>
      </c>
      <c r="DR109" s="943"/>
      <c r="DS109" s="943"/>
      <c r="DT109" s="943"/>
      <c r="DU109" s="944"/>
      <c r="DV109" s="942" t="s">
        <v>434</v>
      </c>
      <c r="DW109" s="943"/>
      <c r="DX109" s="943"/>
      <c r="DY109" s="943"/>
      <c r="DZ109" s="945"/>
    </row>
    <row r="110" spans="1:131" s="244" customFormat="1" ht="26.25" customHeight="1">
      <c r="A110" s="946" t="s">
        <v>436</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2305905</v>
      </c>
      <c r="AB110" s="950"/>
      <c r="AC110" s="950"/>
      <c r="AD110" s="950"/>
      <c r="AE110" s="951"/>
      <c r="AF110" s="952">
        <v>2284854</v>
      </c>
      <c r="AG110" s="950"/>
      <c r="AH110" s="950"/>
      <c r="AI110" s="950"/>
      <c r="AJ110" s="951"/>
      <c r="AK110" s="952">
        <v>2125632</v>
      </c>
      <c r="AL110" s="950"/>
      <c r="AM110" s="950"/>
      <c r="AN110" s="950"/>
      <c r="AO110" s="951"/>
      <c r="AP110" s="953">
        <v>16</v>
      </c>
      <c r="AQ110" s="954"/>
      <c r="AR110" s="954"/>
      <c r="AS110" s="954"/>
      <c r="AT110" s="955"/>
      <c r="AU110" s="956" t="s">
        <v>73</v>
      </c>
      <c r="AV110" s="957"/>
      <c r="AW110" s="957"/>
      <c r="AX110" s="957"/>
      <c r="AY110" s="957"/>
      <c r="AZ110" s="998" t="s">
        <v>437</v>
      </c>
      <c r="BA110" s="947"/>
      <c r="BB110" s="947"/>
      <c r="BC110" s="947"/>
      <c r="BD110" s="947"/>
      <c r="BE110" s="947"/>
      <c r="BF110" s="947"/>
      <c r="BG110" s="947"/>
      <c r="BH110" s="947"/>
      <c r="BI110" s="947"/>
      <c r="BJ110" s="947"/>
      <c r="BK110" s="947"/>
      <c r="BL110" s="947"/>
      <c r="BM110" s="947"/>
      <c r="BN110" s="947"/>
      <c r="BO110" s="947"/>
      <c r="BP110" s="948"/>
      <c r="BQ110" s="984">
        <v>20904342</v>
      </c>
      <c r="BR110" s="985"/>
      <c r="BS110" s="985"/>
      <c r="BT110" s="985"/>
      <c r="BU110" s="985"/>
      <c r="BV110" s="985">
        <v>22093089</v>
      </c>
      <c r="BW110" s="985"/>
      <c r="BX110" s="985"/>
      <c r="BY110" s="985"/>
      <c r="BZ110" s="985"/>
      <c r="CA110" s="985">
        <v>22127505</v>
      </c>
      <c r="CB110" s="985"/>
      <c r="CC110" s="985"/>
      <c r="CD110" s="985"/>
      <c r="CE110" s="985"/>
      <c r="CF110" s="999">
        <v>166.4</v>
      </c>
      <c r="CG110" s="1000"/>
      <c r="CH110" s="1000"/>
      <c r="CI110" s="1000"/>
      <c r="CJ110" s="1000"/>
      <c r="CK110" s="1001" t="s">
        <v>438</v>
      </c>
      <c r="CL110" s="1002"/>
      <c r="CM110" s="981" t="s">
        <v>439</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440</v>
      </c>
      <c r="DH110" s="985"/>
      <c r="DI110" s="985"/>
      <c r="DJ110" s="985"/>
      <c r="DK110" s="985"/>
      <c r="DL110" s="985" t="s">
        <v>440</v>
      </c>
      <c r="DM110" s="985"/>
      <c r="DN110" s="985"/>
      <c r="DO110" s="985"/>
      <c r="DP110" s="985"/>
      <c r="DQ110" s="985" t="s">
        <v>440</v>
      </c>
      <c r="DR110" s="985"/>
      <c r="DS110" s="985"/>
      <c r="DT110" s="985"/>
      <c r="DU110" s="985"/>
      <c r="DV110" s="986" t="s">
        <v>440</v>
      </c>
      <c r="DW110" s="986"/>
      <c r="DX110" s="986"/>
      <c r="DY110" s="986"/>
      <c r="DZ110" s="987"/>
    </row>
    <row r="111" spans="1:131" s="244" customFormat="1" ht="26.25" customHeight="1">
      <c r="A111" s="988" t="s">
        <v>441</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440</v>
      </c>
      <c r="AB111" s="992"/>
      <c r="AC111" s="992"/>
      <c r="AD111" s="992"/>
      <c r="AE111" s="993"/>
      <c r="AF111" s="994" t="s">
        <v>440</v>
      </c>
      <c r="AG111" s="992"/>
      <c r="AH111" s="992"/>
      <c r="AI111" s="992"/>
      <c r="AJ111" s="993"/>
      <c r="AK111" s="994" t="s">
        <v>440</v>
      </c>
      <c r="AL111" s="992"/>
      <c r="AM111" s="992"/>
      <c r="AN111" s="992"/>
      <c r="AO111" s="993"/>
      <c r="AP111" s="995" t="s">
        <v>440</v>
      </c>
      <c r="AQ111" s="996"/>
      <c r="AR111" s="996"/>
      <c r="AS111" s="996"/>
      <c r="AT111" s="997"/>
      <c r="AU111" s="958"/>
      <c r="AV111" s="959"/>
      <c r="AW111" s="959"/>
      <c r="AX111" s="959"/>
      <c r="AY111" s="959"/>
      <c r="AZ111" s="1007" t="s">
        <v>442</v>
      </c>
      <c r="BA111" s="1008"/>
      <c r="BB111" s="1008"/>
      <c r="BC111" s="1008"/>
      <c r="BD111" s="1008"/>
      <c r="BE111" s="1008"/>
      <c r="BF111" s="1008"/>
      <c r="BG111" s="1008"/>
      <c r="BH111" s="1008"/>
      <c r="BI111" s="1008"/>
      <c r="BJ111" s="1008"/>
      <c r="BK111" s="1008"/>
      <c r="BL111" s="1008"/>
      <c r="BM111" s="1008"/>
      <c r="BN111" s="1008"/>
      <c r="BO111" s="1008"/>
      <c r="BP111" s="1009"/>
      <c r="BQ111" s="977" t="s">
        <v>443</v>
      </c>
      <c r="BR111" s="978"/>
      <c r="BS111" s="978"/>
      <c r="BT111" s="978"/>
      <c r="BU111" s="978"/>
      <c r="BV111" s="978" t="s">
        <v>444</v>
      </c>
      <c r="BW111" s="978"/>
      <c r="BX111" s="978"/>
      <c r="BY111" s="978"/>
      <c r="BZ111" s="978"/>
      <c r="CA111" s="978" t="s">
        <v>445</v>
      </c>
      <c r="CB111" s="978"/>
      <c r="CC111" s="978"/>
      <c r="CD111" s="978"/>
      <c r="CE111" s="978"/>
      <c r="CF111" s="972" t="s">
        <v>445</v>
      </c>
      <c r="CG111" s="973"/>
      <c r="CH111" s="973"/>
      <c r="CI111" s="973"/>
      <c r="CJ111" s="973"/>
      <c r="CK111" s="1003"/>
      <c r="CL111" s="1004"/>
      <c r="CM111" s="974" t="s">
        <v>446</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443</v>
      </c>
      <c r="DH111" s="978"/>
      <c r="DI111" s="978"/>
      <c r="DJ111" s="978"/>
      <c r="DK111" s="978"/>
      <c r="DL111" s="978" t="s">
        <v>443</v>
      </c>
      <c r="DM111" s="978"/>
      <c r="DN111" s="978"/>
      <c r="DO111" s="978"/>
      <c r="DP111" s="978"/>
      <c r="DQ111" s="978" t="s">
        <v>444</v>
      </c>
      <c r="DR111" s="978"/>
      <c r="DS111" s="978"/>
      <c r="DT111" s="978"/>
      <c r="DU111" s="978"/>
      <c r="DV111" s="979" t="s">
        <v>445</v>
      </c>
      <c r="DW111" s="979"/>
      <c r="DX111" s="979"/>
      <c r="DY111" s="979"/>
      <c r="DZ111" s="980"/>
    </row>
    <row r="112" spans="1:131" s="244" customFormat="1" ht="26.25" customHeight="1">
      <c r="A112" s="1010" t="s">
        <v>447</v>
      </c>
      <c r="B112" s="1011"/>
      <c r="C112" s="1008" t="s">
        <v>448</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449</v>
      </c>
      <c r="AB112" s="1017"/>
      <c r="AC112" s="1017"/>
      <c r="AD112" s="1017"/>
      <c r="AE112" s="1018"/>
      <c r="AF112" s="1019" t="s">
        <v>443</v>
      </c>
      <c r="AG112" s="1017"/>
      <c r="AH112" s="1017"/>
      <c r="AI112" s="1017"/>
      <c r="AJ112" s="1018"/>
      <c r="AK112" s="1019" t="s">
        <v>445</v>
      </c>
      <c r="AL112" s="1017"/>
      <c r="AM112" s="1017"/>
      <c r="AN112" s="1017"/>
      <c r="AO112" s="1018"/>
      <c r="AP112" s="1020" t="s">
        <v>445</v>
      </c>
      <c r="AQ112" s="1021"/>
      <c r="AR112" s="1021"/>
      <c r="AS112" s="1021"/>
      <c r="AT112" s="1022"/>
      <c r="AU112" s="958"/>
      <c r="AV112" s="959"/>
      <c r="AW112" s="959"/>
      <c r="AX112" s="959"/>
      <c r="AY112" s="959"/>
      <c r="AZ112" s="1007" t="s">
        <v>450</v>
      </c>
      <c r="BA112" s="1008"/>
      <c r="BB112" s="1008"/>
      <c r="BC112" s="1008"/>
      <c r="BD112" s="1008"/>
      <c r="BE112" s="1008"/>
      <c r="BF112" s="1008"/>
      <c r="BG112" s="1008"/>
      <c r="BH112" s="1008"/>
      <c r="BI112" s="1008"/>
      <c r="BJ112" s="1008"/>
      <c r="BK112" s="1008"/>
      <c r="BL112" s="1008"/>
      <c r="BM112" s="1008"/>
      <c r="BN112" s="1008"/>
      <c r="BO112" s="1008"/>
      <c r="BP112" s="1009"/>
      <c r="BQ112" s="977">
        <v>13266170</v>
      </c>
      <c r="BR112" s="978"/>
      <c r="BS112" s="978"/>
      <c r="BT112" s="978"/>
      <c r="BU112" s="978"/>
      <c r="BV112" s="978">
        <v>13752287</v>
      </c>
      <c r="BW112" s="978"/>
      <c r="BX112" s="978"/>
      <c r="BY112" s="978"/>
      <c r="BZ112" s="978"/>
      <c r="CA112" s="978">
        <v>13345800</v>
      </c>
      <c r="CB112" s="978"/>
      <c r="CC112" s="978"/>
      <c r="CD112" s="978"/>
      <c r="CE112" s="978"/>
      <c r="CF112" s="972">
        <v>100.3</v>
      </c>
      <c r="CG112" s="973"/>
      <c r="CH112" s="973"/>
      <c r="CI112" s="973"/>
      <c r="CJ112" s="973"/>
      <c r="CK112" s="1003"/>
      <c r="CL112" s="1004"/>
      <c r="CM112" s="974" t="s">
        <v>451</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449</v>
      </c>
      <c r="DH112" s="978"/>
      <c r="DI112" s="978"/>
      <c r="DJ112" s="978"/>
      <c r="DK112" s="978"/>
      <c r="DL112" s="978" t="s">
        <v>443</v>
      </c>
      <c r="DM112" s="978"/>
      <c r="DN112" s="978"/>
      <c r="DO112" s="978"/>
      <c r="DP112" s="978"/>
      <c r="DQ112" s="978" t="s">
        <v>445</v>
      </c>
      <c r="DR112" s="978"/>
      <c r="DS112" s="978"/>
      <c r="DT112" s="978"/>
      <c r="DU112" s="978"/>
      <c r="DV112" s="979" t="s">
        <v>444</v>
      </c>
      <c r="DW112" s="979"/>
      <c r="DX112" s="979"/>
      <c r="DY112" s="979"/>
      <c r="DZ112" s="980"/>
    </row>
    <row r="113" spans="1:130" s="244" customFormat="1" ht="26.25" customHeight="1">
      <c r="A113" s="1012"/>
      <c r="B113" s="1013"/>
      <c r="C113" s="1008" t="s">
        <v>452</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1039877</v>
      </c>
      <c r="AB113" s="992"/>
      <c r="AC113" s="992"/>
      <c r="AD113" s="992"/>
      <c r="AE113" s="993"/>
      <c r="AF113" s="994">
        <v>1071589</v>
      </c>
      <c r="AG113" s="992"/>
      <c r="AH113" s="992"/>
      <c r="AI113" s="992"/>
      <c r="AJ113" s="993"/>
      <c r="AK113" s="994">
        <v>1033430</v>
      </c>
      <c r="AL113" s="992"/>
      <c r="AM113" s="992"/>
      <c r="AN113" s="992"/>
      <c r="AO113" s="993"/>
      <c r="AP113" s="995">
        <v>7.8</v>
      </c>
      <c r="AQ113" s="996"/>
      <c r="AR113" s="996"/>
      <c r="AS113" s="996"/>
      <c r="AT113" s="997"/>
      <c r="AU113" s="958"/>
      <c r="AV113" s="959"/>
      <c r="AW113" s="959"/>
      <c r="AX113" s="959"/>
      <c r="AY113" s="959"/>
      <c r="AZ113" s="1007" t="s">
        <v>453</v>
      </c>
      <c r="BA113" s="1008"/>
      <c r="BB113" s="1008"/>
      <c r="BC113" s="1008"/>
      <c r="BD113" s="1008"/>
      <c r="BE113" s="1008"/>
      <c r="BF113" s="1008"/>
      <c r="BG113" s="1008"/>
      <c r="BH113" s="1008"/>
      <c r="BI113" s="1008"/>
      <c r="BJ113" s="1008"/>
      <c r="BK113" s="1008"/>
      <c r="BL113" s="1008"/>
      <c r="BM113" s="1008"/>
      <c r="BN113" s="1008"/>
      <c r="BO113" s="1008"/>
      <c r="BP113" s="1009"/>
      <c r="BQ113" s="977">
        <v>287045</v>
      </c>
      <c r="BR113" s="978"/>
      <c r="BS113" s="978"/>
      <c r="BT113" s="978"/>
      <c r="BU113" s="978"/>
      <c r="BV113" s="978">
        <v>255318</v>
      </c>
      <c r="BW113" s="978"/>
      <c r="BX113" s="978"/>
      <c r="BY113" s="978"/>
      <c r="BZ113" s="978"/>
      <c r="CA113" s="978">
        <v>242712</v>
      </c>
      <c r="CB113" s="978"/>
      <c r="CC113" s="978"/>
      <c r="CD113" s="978"/>
      <c r="CE113" s="978"/>
      <c r="CF113" s="972">
        <v>1.8</v>
      </c>
      <c r="CG113" s="973"/>
      <c r="CH113" s="973"/>
      <c r="CI113" s="973"/>
      <c r="CJ113" s="973"/>
      <c r="CK113" s="1003"/>
      <c r="CL113" s="1004"/>
      <c r="CM113" s="974" t="s">
        <v>454</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445</v>
      </c>
      <c r="DH113" s="1017"/>
      <c r="DI113" s="1017"/>
      <c r="DJ113" s="1017"/>
      <c r="DK113" s="1018"/>
      <c r="DL113" s="1019" t="s">
        <v>449</v>
      </c>
      <c r="DM113" s="1017"/>
      <c r="DN113" s="1017"/>
      <c r="DO113" s="1017"/>
      <c r="DP113" s="1018"/>
      <c r="DQ113" s="1019" t="s">
        <v>445</v>
      </c>
      <c r="DR113" s="1017"/>
      <c r="DS113" s="1017"/>
      <c r="DT113" s="1017"/>
      <c r="DU113" s="1018"/>
      <c r="DV113" s="1020" t="s">
        <v>449</v>
      </c>
      <c r="DW113" s="1021"/>
      <c r="DX113" s="1021"/>
      <c r="DY113" s="1021"/>
      <c r="DZ113" s="1022"/>
    </row>
    <row r="114" spans="1:130" s="244" customFormat="1" ht="26.25" customHeight="1">
      <c r="A114" s="1012"/>
      <c r="B114" s="1013"/>
      <c r="C114" s="1008" t="s">
        <v>455</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64247</v>
      </c>
      <c r="AB114" s="1017"/>
      <c r="AC114" s="1017"/>
      <c r="AD114" s="1017"/>
      <c r="AE114" s="1018"/>
      <c r="AF114" s="1019">
        <v>56218</v>
      </c>
      <c r="AG114" s="1017"/>
      <c r="AH114" s="1017"/>
      <c r="AI114" s="1017"/>
      <c r="AJ114" s="1018"/>
      <c r="AK114" s="1019">
        <v>61719</v>
      </c>
      <c r="AL114" s="1017"/>
      <c r="AM114" s="1017"/>
      <c r="AN114" s="1017"/>
      <c r="AO114" s="1018"/>
      <c r="AP114" s="1020">
        <v>0.5</v>
      </c>
      <c r="AQ114" s="1021"/>
      <c r="AR114" s="1021"/>
      <c r="AS114" s="1021"/>
      <c r="AT114" s="1022"/>
      <c r="AU114" s="958"/>
      <c r="AV114" s="959"/>
      <c r="AW114" s="959"/>
      <c r="AX114" s="959"/>
      <c r="AY114" s="959"/>
      <c r="AZ114" s="1007" t="s">
        <v>456</v>
      </c>
      <c r="BA114" s="1008"/>
      <c r="BB114" s="1008"/>
      <c r="BC114" s="1008"/>
      <c r="BD114" s="1008"/>
      <c r="BE114" s="1008"/>
      <c r="BF114" s="1008"/>
      <c r="BG114" s="1008"/>
      <c r="BH114" s="1008"/>
      <c r="BI114" s="1008"/>
      <c r="BJ114" s="1008"/>
      <c r="BK114" s="1008"/>
      <c r="BL114" s="1008"/>
      <c r="BM114" s="1008"/>
      <c r="BN114" s="1008"/>
      <c r="BO114" s="1008"/>
      <c r="BP114" s="1009"/>
      <c r="BQ114" s="977">
        <v>3467387</v>
      </c>
      <c r="BR114" s="978"/>
      <c r="BS114" s="978"/>
      <c r="BT114" s="978"/>
      <c r="BU114" s="978"/>
      <c r="BV114" s="978">
        <v>3449681</v>
      </c>
      <c r="BW114" s="978"/>
      <c r="BX114" s="978"/>
      <c r="BY114" s="978"/>
      <c r="BZ114" s="978"/>
      <c r="CA114" s="978">
        <v>3427153</v>
      </c>
      <c r="CB114" s="978"/>
      <c r="CC114" s="978"/>
      <c r="CD114" s="978"/>
      <c r="CE114" s="978"/>
      <c r="CF114" s="972">
        <v>25.8</v>
      </c>
      <c r="CG114" s="973"/>
      <c r="CH114" s="973"/>
      <c r="CI114" s="973"/>
      <c r="CJ114" s="973"/>
      <c r="CK114" s="1003"/>
      <c r="CL114" s="1004"/>
      <c r="CM114" s="974" t="s">
        <v>457</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443</v>
      </c>
      <c r="DH114" s="1017"/>
      <c r="DI114" s="1017"/>
      <c r="DJ114" s="1017"/>
      <c r="DK114" s="1018"/>
      <c r="DL114" s="1019" t="s">
        <v>445</v>
      </c>
      <c r="DM114" s="1017"/>
      <c r="DN114" s="1017"/>
      <c r="DO114" s="1017"/>
      <c r="DP114" s="1018"/>
      <c r="DQ114" s="1019" t="s">
        <v>444</v>
      </c>
      <c r="DR114" s="1017"/>
      <c r="DS114" s="1017"/>
      <c r="DT114" s="1017"/>
      <c r="DU114" s="1018"/>
      <c r="DV114" s="1020" t="s">
        <v>445</v>
      </c>
      <c r="DW114" s="1021"/>
      <c r="DX114" s="1021"/>
      <c r="DY114" s="1021"/>
      <c r="DZ114" s="1022"/>
    </row>
    <row r="115" spans="1:130" s="244" customFormat="1" ht="26.25" customHeight="1">
      <c r="A115" s="1012"/>
      <c r="B115" s="1013"/>
      <c r="C115" s="1008" t="s">
        <v>458</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449</v>
      </c>
      <c r="AB115" s="992"/>
      <c r="AC115" s="992"/>
      <c r="AD115" s="992"/>
      <c r="AE115" s="993"/>
      <c r="AF115" s="994" t="s">
        <v>445</v>
      </c>
      <c r="AG115" s="992"/>
      <c r="AH115" s="992"/>
      <c r="AI115" s="992"/>
      <c r="AJ115" s="993"/>
      <c r="AK115" s="994" t="s">
        <v>449</v>
      </c>
      <c r="AL115" s="992"/>
      <c r="AM115" s="992"/>
      <c r="AN115" s="992"/>
      <c r="AO115" s="993"/>
      <c r="AP115" s="995" t="s">
        <v>443</v>
      </c>
      <c r="AQ115" s="996"/>
      <c r="AR115" s="996"/>
      <c r="AS115" s="996"/>
      <c r="AT115" s="997"/>
      <c r="AU115" s="958"/>
      <c r="AV115" s="959"/>
      <c r="AW115" s="959"/>
      <c r="AX115" s="959"/>
      <c r="AY115" s="959"/>
      <c r="AZ115" s="1007" t="s">
        <v>459</v>
      </c>
      <c r="BA115" s="1008"/>
      <c r="BB115" s="1008"/>
      <c r="BC115" s="1008"/>
      <c r="BD115" s="1008"/>
      <c r="BE115" s="1008"/>
      <c r="BF115" s="1008"/>
      <c r="BG115" s="1008"/>
      <c r="BH115" s="1008"/>
      <c r="BI115" s="1008"/>
      <c r="BJ115" s="1008"/>
      <c r="BK115" s="1008"/>
      <c r="BL115" s="1008"/>
      <c r="BM115" s="1008"/>
      <c r="BN115" s="1008"/>
      <c r="BO115" s="1008"/>
      <c r="BP115" s="1009"/>
      <c r="BQ115" s="977">
        <v>762637</v>
      </c>
      <c r="BR115" s="978"/>
      <c r="BS115" s="978"/>
      <c r="BT115" s="978"/>
      <c r="BU115" s="978"/>
      <c r="BV115" s="978">
        <v>551954</v>
      </c>
      <c r="BW115" s="978"/>
      <c r="BX115" s="978"/>
      <c r="BY115" s="978"/>
      <c r="BZ115" s="978"/>
      <c r="CA115" s="978">
        <v>468804</v>
      </c>
      <c r="CB115" s="978"/>
      <c r="CC115" s="978"/>
      <c r="CD115" s="978"/>
      <c r="CE115" s="978"/>
      <c r="CF115" s="972">
        <v>3.5</v>
      </c>
      <c r="CG115" s="973"/>
      <c r="CH115" s="973"/>
      <c r="CI115" s="973"/>
      <c r="CJ115" s="973"/>
      <c r="CK115" s="1003"/>
      <c r="CL115" s="1004"/>
      <c r="CM115" s="1007" t="s">
        <v>460</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443</v>
      </c>
      <c r="DH115" s="1017"/>
      <c r="DI115" s="1017"/>
      <c r="DJ115" s="1017"/>
      <c r="DK115" s="1018"/>
      <c r="DL115" s="1019" t="s">
        <v>445</v>
      </c>
      <c r="DM115" s="1017"/>
      <c r="DN115" s="1017"/>
      <c r="DO115" s="1017"/>
      <c r="DP115" s="1018"/>
      <c r="DQ115" s="1019" t="s">
        <v>445</v>
      </c>
      <c r="DR115" s="1017"/>
      <c r="DS115" s="1017"/>
      <c r="DT115" s="1017"/>
      <c r="DU115" s="1018"/>
      <c r="DV115" s="1020" t="s">
        <v>449</v>
      </c>
      <c r="DW115" s="1021"/>
      <c r="DX115" s="1021"/>
      <c r="DY115" s="1021"/>
      <c r="DZ115" s="1022"/>
    </row>
    <row r="116" spans="1:130" s="244" customFormat="1" ht="26.25" customHeight="1">
      <c r="A116" s="1014"/>
      <c r="B116" s="1015"/>
      <c r="C116" s="1023" t="s">
        <v>461</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127</v>
      </c>
      <c r="AB116" s="1017"/>
      <c r="AC116" s="1017"/>
      <c r="AD116" s="1017"/>
      <c r="AE116" s="1018"/>
      <c r="AF116" s="1019">
        <v>142</v>
      </c>
      <c r="AG116" s="1017"/>
      <c r="AH116" s="1017"/>
      <c r="AI116" s="1017"/>
      <c r="AJ116" s="1018"/>
      <c r="AK116" s="1019">
        <v>150</v>
      </c>
      <c r="AL116" s="1017"/>
      <c r="AM116" s="1017"/>
      <c r="AN116" s="1017"/>
      <c r="AO116" s="1018"/>
      <c r="AP116" s="1020">
        <v>0</v>
      </c>
      <c r="AQ116" s="1021"/>
      <c r="AR116" s="1021"/>
      <c r="AS116" s="1021"/>
      <c r="AT116" s="1022"/>
      <c r="AU116" s="958"/>
      <c r="AV116" s="959"/>
      <c r="AW116" s="959"/>
      <c r="AX116" s="959"/>
      <c r="AY116" s="959"/>
      <c r="AZ116" s="1025" t="s">
        <v>462</v>
      </c>
      <c r="BA116" s="1026"/>
      <c r="BB116" s="1026"/>
      <c r="BC116" s="1026"/>
      <c r="BD116" s="1026"/>
      <c r="BE116" s="1026"/>
      <c r="BF116" s="1026"/>
      <c r="BG116" s="1026"/>
      <c r="BH116" s="1026"/>
      <c r="BI116" s="1026"/>
      <c r="BJ116" s="1026"/>
      <c r="BK116" s="1026"/>
      <c r="BL116" s="1026"/>
      <c r="BM116" s="1026"/>
      <c r="BN116" s="1026"/>
      <c r="BO116" s="1026"/>
      <c r="BP116" s="1027"/>
      <c r="BQ116" s="977" t="s">
        <v>445</v>
      </c>
      <c r="BR116" s="978"/>
      <c r="BS116" s="978"/>
      <c r="BT116" s="978"/>
      <c r="BU116" s="978"/>
      <c r="BV116" s="978" t="s">
        <v>444</v>
      </c>
      <c r="BW116" s="978"/>
      <c r="BX116" s="978"/>
      <c r="BY116" s="978"/>
      <c r="BZ116" s="978"/>
      <c r="CA116" s="978" t="s">
        <v>449</v>
      </c>
      <c r="CB116" s="978"/>
      <c r="CC116" s="978"/>
      <c r="CD116" s="978"/>
      <c r="CE116" s="978"/>
      <c r="CF116" s="972" t="s">
        <v>445</v>
      </c>
      <c r="CG116" s="973"/>
      <c r="CH116" s="973"/>
      <c r="CI116" s="973"/>
      <c r="CJ116" s="973"/>
      <c r="CK116" s="1003"/>
      <c r="CL116" s="1004"/>
      <c r="CM116" s="974" t="s">
        <v>463</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443</v>
      </c>
      <c r="DH116" s="1017"/>
      <c r="DI116" s="1017"/>
      <c r="DJ116" s="1017"/>
      <c r="DK116" s="1018"/>
      <c r="DL116" s="1019" t="s">
        <v>445</v>
      </c>
      <c r="DM116" s="1017"/>
      <c r="DN116" s="1017"/>
      <c r="DO116" s="1017"/>
      <c r="DP116" s="1018"/>
      <c r="DQ116" s="1019" t="s">
        <v>444</v>
      </c>
      <c r="DR116" s="1017"/>
      <c r="DS116" s="1017"/>
      <c r="DT116" s="1017"/>
      <c r="DU116" s="1018"/>
      <c r="DV116" s="1020" t="s">
        <v>445</v>
      </c>
      <c r="DW116" s="1021"/>
      <c r="DX116" s="1021"/>
      <c r="DY116" s="1021"/>
      <c r="DZ116" s="1022"/>
    </row>
    <row r="117" spans="1:130" s="244" customFormat="1" ht="26.25" customHeight="1">
      <c r="A117" s="962" t="s">
        <v>185</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464</v>
      </c>
      <c r="Z117" s="944"/>
      <c r="AA117" s="1034">
        <v>3410156</v>
      </c>
      <c r="AB117" s="1035"/>
      <c r="AC117" s="1035"/>
      <c r="AD117" s="1035"/>
      <c r="AE117" s="1036"/>
      <c r="AF117" s="1037">
        <v>3412803</v>
      </c>
      <c r="AG117" s="1035"/>
      <c r="AH117" s="1035"/>
      <c r="AI117" s="1035"/>
      <c r="AJ117" s="1036"/>
      <c r="AK117" s="1037">
        <v>3220931</v>
      </c>
      <c r="AL117" s="1035"/>
      <c r="AM117" s="1035"/>
      <c r="AN117" s="1035"/>
      <c r="AO117" s="1036"/>
      <c r="AP117" s="1038"/>
      <c r="AQ117" s="1039"/>
      <c r="AR117" s="1039"/>
      <c r="AS117" s="1039"/>
      <c r="AT117" s="1040"/>
      <c r="AU117" s="958"/>
      <c r="AV117" s="959"/>
      <c r="AW117" s="959"/>
      <c r="AX117" s="959"/>
      <c r="AY117" s="959"/>
      <c r="AZ117" s="1025" t="s">
        <v>465</v>
      </c>
      <c r="BA117" s="1026"/>
      <c r="BB117" s="1026"/>
      <c r="BC117" s="1026"/>
      <c r="BD117" s="1026"/>
      <c r="BE117" s="1026"/>
      <c r="BF117" s="1026"/>
      <c r="BG117" s="1026"/>
      <c r="BH117" s="1026"/>
      <c r="BI117" s="1026"/>
      <c r="BJ117" s="1026"/>
      <c r="BK117" s="1026"/>
      <c r="BL117" s="1026"/>
      <c r="BM117" s="1026"/>
      <c r="BN117" s="1026"/>
      <c r="BO117" s="1026"/>
      <c r="BP117" s="1027"/>
      <c r="BQ117" s="977" t="s">
        <v>445</v>
      </c>
      <c r="BR117" s="978"/>
      <c r="BS117" s="978"/>
      <c r="BT117" s="978"/>
      <c r="BU117" s="978"/>
      <c r="BV117" s="978" t="s">
        <v>445</v>
      </c>
      <c r="BW117" s="978"/>
      <c r="BX117" s="978"/>
      <c r="BY117" s="978"/>
      <c r="BZ117" s="978"/>
      <c r="CA117" s="978" t="s">
        <v>449</v>
      </c>
      <c r="CB117" s="978"/>
      <c r="CC117" s="978"/>
      <c r="CD117" s="978"/>
      <c r="CE117" s="978"/>
      <c r="CF117" s="972" t="s">
        <v>445</v>
      </c>
      <c r="CG117" s="973"/>
      <c r="CH117" s="973"/>
      <c r="CI117" s="973"/>
      <c r="CJ117" s="973"/>
      <c r="CK117" s="1003"/>
      <c r="CL117" s="1004"/>
      <c r="CM117" s="974" t="s">
        <v>466</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445</v>
      </c>
      <c r="DH117" s="1017"/>
      <c r="DI117" s="1017"/>
      <c r="DJ117" s="1017"/>
      <c r="DK117" s="1018"/>
      <c r="DL117" s="1019" t="s">
        <v>449</v>
      </c>
      <c r="DM117" s="1017"/>
      <c r="DN117" s="1017"/>
      <c r="DO117" s="1017"/>
      <c r="DP117" s="1018"/>
      <c r="DQ117" s="1019" t="s">
        <v>445</v>
      </c>
      <c r="DR117" s="1017"/>
      <c r="DS117" s="1017"/>
      <c r="DT117" s="1017"/>
      <c r="DU117" s="1018"/>
      <c r="DV117" s="1020" t="s">
        <v>445</v>
      </c>
      <c r="DW117" s="1021"/>
      <c r="DX117" s="1021"/>
      <c r="DY117" s="1021"/>
      <c r="DZ117" s="1022"/>
    </row>
    <row r="118" spans="1:130" s="244" customFormat="1" ht="26.25" customHeight="1">
      <c r="A118" s="962" t="s">
        <v>435</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432</v>
      </c>
      <c r="AB118" s="943"/>
      <c r="AC118" s="943"/>
      <c r="AD118" s="943"/>
      <c r="AE118" s="944"/>
      <c r="AF118" s="942" t="s">
        <v>433</v>
      </c>
      <c r="AG118" s="943"/>
      <c r="AH118" s="943"/>
      <c r="AI118" s="943"/>
      <c r="AJ118" s="944"/>
      <c r="AK118" s="942" t="s">
        <v>304</v>
      </c>
      <c r="AL118" s="943"/>
      <c r="AM118" s="943"/>
      <c r="AN118" s="943"/>
      <c r="AO118" s="944"/>
      <c r="AP118" s="1029" t="s">
        <v>434</v>
      </c>
      <c r="AQ118" s="1030"/>
      <c r="AR118" s="1030"/>
      <c r="AS118" s="1030"/>
      <c r="AT118" s="1031"/>
      <c r="AU118" s="958"/>
      <c r="AV118" s="959"/>
      <c r="AW118" s="959"/>
      <c r="AX118" s="959"/>
      <c r="AY118" s="959"/>
      <c r="AZ118" s="1032" t="s">
        <v>467</v>
      </c>
      <c r="BA118" s="1023"/>
      <c r="BB118" s="1023"/>
      <c r="BC118" s="1023"/>
      <c r="BD118" s="1023"/>
      <c r="BE118" s="1023"/>
      <c r="BF118" s="1023"/>
      <c r="BG118" s="1023"/>
      <c r="BH118" s="1023"/>
      <c r="BI118" s="1023"/>
      <c r="BJ118" s="1023"/>
      <c r="BK118" s="1023"/>
      <c r="BL118" s="1023"/>
      <c r="BM118" s="1023"/>
      <c r="BN118" s="1023"/>
      <c r="BO118" s="1023"/>
      <c r="BP118" s="1024"/>
      <c r="BQ118" s="1055" t="s">
        <v>445</v>
      </c>
      <c r="BR118" s="1056"/>
      <c r="BS118" s="1056"/>
      <c r="BT118" s="1056"/>
      <c r="BU118" s="1056"/>
      <c r="BV118" s="1056" t="s">
        <v>445</v>
      </c>
      <c r="BW118" s="1056"/>
      <c r="BX118" s="1056"/>
      <c r="BY118" s="1056"/>
      <c r="BZ118" s="1056"/>
      <c r="CA118" s="1056" t="s">
        <v>445</v>
      </c>
      <c r="CB118" s="1056"/>
      <c r="CC118" s="1056"/>
      <c r="CD118" s="1056"/>
      <c r="CE118" s="1056"/>
      <c r="CF118" s="972" t="s">
        <v>445</v>
      </c>
      <c r="CG118" s="973"/>
      <c r="CH118" s="973"/>
      <c r="CI118" s="973"/>
      <c r="CJ118" s="973"/>
      <c r="CK118" s="1003"/>
      <c r="CL118" s="1004"/>
      <c r="CM118" s="974" t="s">
        <v>468</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445</v>
      </c>
      <c r="DH118" s="1017"/>
      <c r="DI118" s="1017"/>
      <c r="DJ118" s="1017"/>
      <c r="DK118" s="1018"/>
      <c r="DL118" s="1019" t="s">
        <v>445</v>
      </c>
      <c r="DM118" s="1017"/>
      <c r="DN118" s="1017"/>
      <c r="DO118" s="1017"/>
      <c r="DP118" s="1018"/>
      <c r="DQ118" s="1019" t="s">
        <v>445</v>
      </c>
      <c r="DR118" s="1017"/>
      <c r="DS118" s="1017"/>
      <c r="DT118" s="1017"/>
      <c r="DU118" s="1018"/>
      <c r="DV118" s="1020" t="s">
        <v>445</v>
      </c>
      <c r="DW118" s="1021"/>
      <c r="DX118" s="1021"/>
      <c r="DY118" s="1021"/>
      <c r="DZ118" s="1022"/>
    </row>
    <row r="119" spans="1:130" s="244" customFormat="1" ht="26.25" customHeight="1">
      <c r="A119" s="1116" t="s">
        <v>438</v>
      </c>
      <c r="B119" s="1002"/>
      <c r="C119" s="981" t="s">
        <v>439</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445</v>
      </c>
      <c r="AB119" s="950"/>
      <c r="AC119" s="950"/>
      <c r="AD119" s="950"/>
      <c r="AE119" s="951"/>
      <c r="AF119" s="952" t="s">
        <v>445</v>
      </c>
      <c r="AG119" s="950"/>
      <c r="AH119" s="950"/>
      <c r="AI119" s="950"/>
      <c r="AJ119" s="951"/>
      <c r="AK119" s="952" t="s">
        <v>445</v>
      </c>
      <c r="AL119" s="950"/>
      <c r="AM119" s="950"/>
      <c r="AN119" s="950"/>
      <c r="AO119" s="951"/>
      <c r="AP119" s="953" t="s">
        <v>445</v>
      </c>
      <c r="AQ119" s="954"/>
      <c r="AR119" s="954"/>
      <c r="AS119" s="954"/>
      <c r="AT119" s="955"/>
      <c r="AU119" s="960"/>
      <c r="AV119" s="961"/>
      <c r="AW119" s="961"/>
      <c r="AX119" s="961"/>
      <c r="AY119" s="961"/>
      <c r="AZ119" s="275" t="s">
        <v>185</v>
      </c>
      <c r="BA119" s="275"/>
      <c r="BB119" s="275"/>
      <c r="BC119" s="275"/>
      <c r="BD119" s="275"/>
      <c r="BE119" s="275"/>
      <c r="BF119" s="275"/>
      <c r="BG119" s="275"/>
      <c r="BH119" s="275"/>
      <c r="BI119" s="275"/>
      <c r="BJ119" s="275"/>
      <c r="BK119" s="275"/>
      <c r="BL119" s="275"/>
      <c r="BM119" s="275"/>
      <c r="BN119" s="275"/>
      <c r="BO119" s="1033" t="s">
        <v>469</v>
      </c>
      <c r="BP119" s="1064"/>
      <c r="BQ119" s="1055">
        <v>38687581</v>
      </c>
      <c r="BR119" s="1056"/>
      <c r="BS119" s="1056"/>
      <c r="BT119" s="1056"/>
      <c r="BU119" s="1056"/>
      <c r="BV119" s="1056">
        <v>40102329</v>
      </c>
      <c r="BW119" s="1056"/>
      <c r="BX119" s="1056"/>
      <c r="BY119" s="1056"/>
      <c r="BZ119" s="1056"/>
      <c r="CA119" s="1056">
        <v>39611974</v>
      </c>
      <c r="CB119" s="1056"/>
      <c r="CC119" s="1056"/>
      <c r="CD119" s="1056"/>
      <c r="CE119" s="1056"/>
      <c r="CF119" s="1057"/>
      <c r="CG119" s="1058"/>
      <c r="CH119" s="1058"/>
      <c r="CI119" s="1058"/>
      <c r="CJ119" s="1059"/>
      <c r="CK119" s="1005"/>
      <c r="CL119" s="1006"/>
      <c r="CM119" s="1060" t="s">
        <v>470</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445</v>
      </c>
      <c r="DH119" s="1042"/>
      <c r="DI119" s="1042"/>
      <c r="DJ119" s="1042"/>
      <c r="DK119" s="1043"/>
      <c r="DL119" s="1041" t="s">
        <v>445</v>
      </c>
      <c r="DM119" s="1042"/>
      <c r="DN119" s="1042"/>
      <c r="DO119" s="1042"/>
      <c r="DP119" s="1043"/>
      <c r="DQ119" s="1041" t="s">
        <v>445</v>
      </c>
      <c r="DR119" s="1042"/>
      <c r="DS119" s="1042"/>
      <c r="DT119" s="1042"/>
      <c r="DU119" s="1043"/>
      <c r="DV119" s="1044" t="s">
        <v>445</v>
      </c>
      <c r="DW119" s="1045"/>
      <c r="DX119" s="1045"/>
      <c r="DY119" s="1045"/>
      <c r="DZ119" s="1046"/>
    </row>
    <row r="120" spans="1:130" s="244" customFormat="1" ht="26.25" customHeight="1">
      <c r="A120" s="1117"/>
      <c r="B120" s="1004"/>
      <c r="C120" s="974" t="s">
        <v>446</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445</v>
      </c>
      <c r="AB120" s="1017"/>
      <c r="AC120" s="1017"/>
      <c r="AD120" s="1017"/>
      <c r="AE120" s="1018"/>
      <c r="AF120" s="1019" t="s">
        <v>445</v>
      </c>
      <c r="AG120" s="1017"/>
      <c r="AH120" s="1017"/>
      <c r="AI120" s="1017"/>
      <c r="AJ120" s="1018"/>
      <c r="AK120" s="1019" t="s">
        <v>445</v>
      </c>
      <c r="AL120" s="1017"/>
      <c r="AM120" s="1017"/>
      <c r="AN120" s="1017"/>
      <c r="AO120" s="1018"/>
      <c r="AP120" s="1020" t="s">
        <v>445</v>
      </c>
      <c r="AQ120" s="1021"/>
      <c r="AR120" s="1021"/>
      <c r="AS120" s="1021"/>
      <c r="AT120" s="1022"/>
      <c r="AU120" s="1047" t="s">
        <v>471</v>
      </c>
      <c r="AV120" s="1048"/>
      <c r="AW120" s="1048"/>
      <c r="AX120" s="1048"/>
      <c r="AY120" s="1049"/>
      <c r="AZ120" s="998" t="s">
        <v>472</v>
      </c>
      <c r="BA120" s="947"/>
      <c r="BB120" s="947"/>
      <c r="BC120" s="947"/>
      <c r="BD120" s="947"/>
      <c r="BE120" s="947"/>
      <c r="BF120" s="947"/>
      <c r="BG120" s="947"/>
      <c r="BH120" s="947"/>
      <c r="BI120" s="947"/>
      <c r="BJ120" s="947"/>
      <c r="BK120" s="947"/>
      <c r="BL120" s="947"/>
      <c r="BM120" s="947"/>
      <c r="BN120" s="947"/>
      <c r="BO120" s="947"/>
      <c r="BP120" s="948"/>
      <c r="BQ120" s="984">
        <v>4540084</v>
      </c>
      <c r="BR120" s="985"/>
      <c r="BS120" s="985"/>
      <c r="BT120" s="985"/>
      <c r="BU120" s="985"/>
      <c r="BV120" s="985">
        <v>5011270</v>
      </c>
      <c r="BW120" s="985"/>
      <c r="BX120" s="985"/>
      <c r="BY120" s="985"/>
      <c r="BZ120" s="985"/>
      <c r="CA120" s="985">
        <v>5316863</v>
      </c>
      <c r="CB120" s="985"/>
      <c r="CC120" s="985"/>
      <c r="CD120" s="985"/>
      <c r="CE120" s="985"/>
      <c r="CF120" s="999">
        <v>40</v>
      </c>
      <c r="CG120" s="1000"/>
      <c r="CH120" s="1000"/>
      <c r="CI120" s="1000"/>
      <c r="CJ120" s="1000"/>
      <c r="CK120" s="1065" t="s">
        <v>473</v>
      </c>
      <c r="CL120" s="1066"/>
      <c r="CM120" s="1066"/>
      <c r="CN120" s="1066"/>
      <c r="CO120" s="1067"/>
      <c r="CP120" s="1073" t="s">
        <v>474</v>
      </c>
      <c r="CQ120" s="1074"/>
      <c r="CR120" s="1074"/>
      <c r="CS120" s="1074"/>
      <c r="CT120" s="1074"/>
      <c r="CU120" s="1074"/>
      <c r="CV120" s="1074"/>
      <c r="CW120" s="1074"/>
      <c r="CX120" s="1074"/>
      <c r="CY120" s="1074"/>
      <c r="CZ120" s="1074"/>
      <c r="DA120" s="1074"/>
      <c r="DB120" s="1074"/>
      <c r="DC120" s="1074"/>
      <c r="DD120" s="1074"/>
      <c r="DE120" s="1074"/>
      <c r="DF120" s="1075"/>
      <c r="DG120" s="984">
        <v>10918796</v>
      </c>
      <c r="DH120" s="985"/>
      <c r="DI120" s="985"/>
      <c r="DJ120" s="985"/>
      <c r="DK120" s="985"/>
      <c r="DL120" s="985">
        <v>11633690</v>
      </c>
      <c r="DM120" s="985"/>
      <c r="DN120" s="985"/>
      <c r="DO120" s="985"/>
      <c r="DP120" s="985"/>
      <c r="DQ120" s="985">
        <v>11453682</v>
      </c>
      <c r="DR120" s="985"/>
      <c r="DS120" s="985"/>
      <c r="DT120" s="985"/>
      <c r="DU120" s="985"/>
      <c r="DV120" s="986">
        <v>86.1</v>
      </c>
      <c r="DW120" s="986"/>
      <c r="DX120" s="986"/>
      <c r="DY120" s="986"/>
      <c r="DZ120" s="987"/>
    </row>
    <row r="121" spans="1:130" s="244" customFormat="1" ht="26.25" customHeight="1">
      <c r="A121" s="1117"/>
      <c r="B121" s="1004"/>
      <c r="C121" s="1025" t="s">
        <v>475</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445</v>
      </c>
      <c r="AB121" s="1017"/>
      <c r="AC121" s="1017"/>
      <c r="AD121" s="1017"/>
      <c r="AE121" s="1018"/>
      <c r="AF121" s="1019" t="s">
        <v>445</v>
      </c>
      <c r="AG121" s="1017"/>
      <c r="AH121" s="1017"/>
      <c r="AI121" s="1017"/>
      <c r="AJ121" s="1018"/>
      <c r="AK121" s="1019" t="s">
        <v>445</v>
      </c>
      <c r="AL121" s="1017"/>
      <c r="AM121" s="1017"/>
      <c r="AN121" s="1017"/>
      <c r="AO121" s="1018"/>
      <c r="AP121" s="1020" t="s">
        <v>445</v>
      </c>
      <c r="AQ121" s="1021"/>
      <c r="AR121" s="1021"/>
      <c r="AS121" s="1021"/>
      <c r="AT121" s="1022"/>
      <c r="AU121" s="1050"/>
      <c r="AV121" s="1051"/>
      <c r="AW121" s="1051"/>
      <c r="AX121" s="1051"/>
      <c r="AY121" s="1052"/>
      <c r="AZ121" s="1007" t="s">
        <v>476</v>
      </c>
      <c r="BA121" s="1008"/>
      <c r="BB121" s="1008"/>
      <c r="BC121" s="1008"/>
      <c r="BD121" s="1008"/>
      <c r="BE121" s="1008"/>
      <c r="BF121" s="1008"/>
      <c r="BG121" s="1008"/>
      <c r="BH121" s="1008"/>
      <c r="BI121" s="1008"/>
      <c r="BJ121" s="1008"/>
      <c r="BK121" s="1008"/>
      <c r="BL121" s="1008"/>
      <c r="BM121" s="1008"/>
      <c r="BN121" s="1008"/>
      <c r="BO121" s="1008"/>
      <c r="BP121" s="1009"/>
      <c r="BQ121" s="977">
        <v>5511429</v>
      </c>
      <c r="BR121" s="978"/>
      <c r="BS121" s="978"/>
      <c r="BT121" s="978"/>
      <c r="BU121" s="978"/>
      <c r="BV121" s="978">
        <v>5891407</v>
      </c>
      <c r="BW121" s="978"/>
      <c r="BX121" s="978"/>
      <c r="BY121" s="978"/>
      <c r="BZ121" s="978"/>
      <c r="CA121" s="978">
        <v>5851559</v>
      </c>
      <c r="CB121" s="978"/>
      <c r="CC121" s="978"/>
      <c r="CD121" s="978"/>
      <c r="CE121" s="978"/>
      <c r="CF121" s="972">
        <v>44</v>
      </c>
      <c r="CG121" s="973"/>
      <c r="CH121" s="973"/>
      <c r="CI121" s="973"/>
      <c r="CJ121" s="973"/>
      <c r="CK121" s="1068"/>
      <c r="CL121" s="1069"/>
      <c r="CM121" s="1069"/>
      <c r="CN121" s="1069"/>
      <c r="CO121" s="1070"/>
      <c r="CP121" s="1078" t="s">
        <v>477</v>
      </c>
      <c r="CQ121" s="1079"/>
      <c r="CR121" s="1079"/>
      <c r="CS121" s="1079"/>
      <c r="CT121" s="1079"/>
      <c r="CU121" s="1079"/>
      <c r="CV121" s="1079"/>
      <c r="CW121" s="1079"/>
      <c r="CX121" s="1079"/>
      <c r="CY121" s="1079"/>
      <c r="CZ121" s="1079"/>
      <c r="DA121" s="1079"/>
      <c r="DB121" s="1079"/>
      <c r="DC121" s="1079"/>
      <c r="DD121" s="1079"/>
      <c r="DE121" s="1079"/>
      <c r="DF121" s="1080"/>
      <c r="DG121" s="977">
        <v>2347374</v>
      </c>
      <c r="DH121" s="978"/>
      <c r="DI121" s="978"/>
      <c r="DJ121" s="978"/>
      <c r="DK121" s="978"/>
      <c r="DL121" s="978">
        <v>2118597</v>
      </c>
      <c r="DM121" s="978"/>
      <c r="DN121" s="978"/>
      <c r="DO121" s="978"/>
      <c r="DP121" s="978"/>
      <c r="DQ121" s="978">
        <v>1892118</v>
      </c>
      <c r="DR121" s="978"/>
      <c r="DS121" s="978"/>
      <c r="DT121" s="978"/>
      <c r="DU121" s="978"/>
      <c r="DV121" s="979">
        <v>14.2</v>
      </c>
      <c r="DW121" s="979"/>
      <c r="DX121" s="979"/>
      <c r="DY121" s="979"/>
      <c r="DZ121" s="980"/>
    </row>
    <row r="122" spans="1:130" s="244" customFormat="1" ht="26.25" customHeight="1">
      <c r="A122" s="1117"/>
      <c r="B122" s="1004"/>
      <c r="C122" s="974" t="s">
        <v>457</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445</v>
      </c>
      <c r="AB122" s="1017"/>
      <c r="AC122" s="1017"/>
      <c r="AD122" s="1017"/>
      <c r="AE122" s="1018"/>
      <c r="AF122" s="1019" t="s">
        <v>445</v>
      </c>
      <c r="AG122" s="1017"/>
      <c r="AH122" s="1017"/>
      <c r="AI122" s="1017"/>
      <c r="AJ122" s="1018"/>
      <c r="AK122" s="1019" t="s">
        <v>445</v>
      </c>
      <c r="AL122" s="1017"/>
      <c r="AM122" s="1017"/>
      <c r="AN122" s="1017"/>
      <c r="AO122" s="1018"/>
      <c r="AP122" s="1020" t="s">
        <v>445</v>
      </c>
      <c r="AQ122" s="1021"/>
      <c r="AR122" s="1021"/>
      <c r="AS122" s="1021"/>
      <c r="AT122" s="1022"/>
      <c r="AU122" s="1050"/>
      <c r="AV122" s="1051"/>
      <c r="AW122" s="1051"/>
      <c r="AX122" s="1051"/>
      <c r="AY122" s="1052"/>
      <c r="AZ122" s="1032" t="s">
        <v>478</v>
      </c>
      <c r="BA122" s="1023"/>
      <c r="BB122" s="1023"/>
      <c r="BC122" s="1023"/>
      <c r="BD122" s="1023"/>
      <c r="BE122" s="1023"/>
      <c r="BF122" s="1023"/>
      <c r="BG122" s="1023"/>
      <c r="BH122" s="1023"/>
      <c r="BI122" s="1023"/>
      <c r="BJ122" s="1023"/>
      <c r="BK122" s="1023"/>
      <c r="BL122" s="1023"/>
      <c r="BM122" s="1023"/>
      <c r="BN122" s="1023"/>
      <c r="BO122" s="1023"/>
      <c r="BP122" s="1024"/>
      <c r="BQ122" s="1055">
        <v>23576209</v>
      </c>
      <c r="BR122" s="1056"/>
      <c r="BS122" s="1056"/>
      <c r="BT122" s="1056"/>
      <c r="BU122" s="1056"/>
      <c r="BV122" s="1056">
        <v>23600018</v>
      </c>
      <c r="BW122" s="1056"/>
      <c r="BX122" s="1056"/>
      <c r="BY122" s="1056"/>
      <c r="BZ122" s="1056"/>
      <c r="CA122" s="1056">
        <v>23716141</v>
      </c>
      <c r="CB122" s="1056"/>
      <c r="CC122" s="1056"/>
      <c r="CD122" s="1056"/>
      <c r="CE122" s="1056"/>
      <c r="CF122" s="1076">
        <v>178.3</v>
      </c>
      <c r="CG122" s="1077"/>
      <c r="CH122" s="1077"/>
      <c r="CI122" s="1077"/>
      <c r="CJ122" s="1077"/>
      <c r="CK122" s="1068"/>
      <c r="CL122" s="1069"/>
      <c r="CM122" s="1069"/>
      <c r="CN122" s="1069"/>
      <c r="CO122" s="1070"/>
      <c r="CP122" s="1078" t="s">
        <v>479</v>
      </c>
      <c r="CQ122" s="1079"/>
      <c r="CR122" s="1079"/>
      <c r="CS122" s="1079"/>
      <c r="CT122" s="1079"/>
      <c r="CU122" s="1079"/>
      <c r="CV122" s="1079"/>
      <c r="CW122" s="1079"/>
      <c r="CX122" s="1079"/>
      <c r="CY122" s="1079"/>
      <c r="CZ122" s="1079"/>
      <c r="DA122" s="1079"/>
      <c r="DB122" s="1079"/>
      <c r="DC122" s="1079"/>
      <c r="DD122" s="1079"/>
      <c r="DE122" s="1079"/>
      <c r="DF122" s="1080"/>
      <c r="DG122" s="977" t="s">
        <v>445</v>
      </c>
      <c r="DH122" s="978"/>
      <c r="DI122" s="978"/>
      <c r="DJ122" s="978"/>
      <c r="DK122" s="978"/>
      <c r="DL122" s="978" t="s">
        <v>445</v>
      </c>
      <c r="DM122" s="978"/>
      <c r="DN122" s="978"/>
      <c r="DO122" s="978"/>
      <c r="DP122" s="978"/>
      <c r="DQ122" s="978" t="s">
        <v>445</v>
      </c>
      <c r="DR122" s="978"/>
      <c r="DS122" s="978"/>
      <c r="DT122" s="978"/>
      <c r="DU122" s="978"/>
      <c r="DV122" s="979" t="s">
        <v>445</v>
      </c>
      <c r="DW122" s="979"/>
      <c r="DX122" s="979"/>
      <c r="DY122" s="979"/>
      <c r="DZ122" s="980"/>
    </row>
    <row r="123" spans="1:130" s="244" customFormat="1" ht="26.25" customHeight="1">
      <c r="A123" s="1117"/>
      <c r="B123" s="1004"/>
      <c r="C123" s="974" t="s">
        <v>463</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445</v>
      </c>
      <c r="AB123" s="1017"/>
      <c r="AC123" s="1017"/>
      <c r="AD123" s="1017"/>
      <c r="AE123" s="1018"/>
      <c r="AF123" s="1019" t="s">
        <v>445</v>
      </c>
      <c r="AG123" s="1017"/>
      <c r="AH123" s="1017"/>
      <c r="AI123" s="1017"/>
      <c r="AJ123" s="1018"/>
      <c r="AK123" s="1019" t="s">
        <v>445</v>
      </c>
      <c r="AL123" s="1017"/>
      <c r="AM123" s="1017"/>
      <c r="AN123" s="1017"/>
      <c r="AO123" s="1018"/>
      <c r="AP123" s="1020" t="s">
        <v>445</v>
      </c>
      <c r="AQ123" s="1021"/>
      <c r="AR123" s="1021"/>
      <c r="AS123" s="1021"/>
      <c r="AT123" s="1022"/>
      <c r="AU123" s="1053"/>
      <c r="AV123" s="1054"/>
      <c r="AW123" s="1054"/>
      <c r="AX123" s="1054"/>
      <c r="AY123" s="1054"/>
      <c r="AZ123" s="275" t="s">
        <v>185</v>
      </c>
      <c r="BA123" s="275"/>
      <c r="BB123" s="275"/>
      <c r="BC123" s="275"/>
      <c r="BD123" s="275"/>
      <c r="BE123" s="275"/>
      <c r="BF123" s="275"/>
      <c r="BG123" s="275"/>
      <c r="BH123" s="275"/>
      <c r="BI123" s="275"/>
      <c r="BJ123" s="275"/>
      <c r="BK123" s="275"/>
      <c r="BL123" s="275"/>
      <c r="BM123" s="275"/>
      <c r="BN123" s="275"/>
      <c r="BO123" s="1033" t="s">
        <v>480</v>
      </c>
      <c r="BP123" s="1064"/>
      <c r="BQ123" s="1123">
        <v>33627722</v>
      </c>
      <c r="BR123" s="1124"/>
      <c r="BS123" s="1124"/>
      <c r="BT123" s="1124"/>
      <c r="BU123" s="1124"/>
      <c r="BV123" s="1124">
        <v>34502695</v>
      </c>
      <c r="BW123" s="1124"/>
      <c r="BX123" s="1124"/>
      <c r="BY123" s="1124"/>
      <c r="BZ123" s="1124"/>
      <c r="CA123" s="1124">
        <v>34884563</v>
      </c>
      <c r="CB123" s="1124"/>
      <c r="CC123" s="1124"/>
      <c r="CD123" s="1124"/>
      <c r="CE123" s="1124"/>
      <c r="CF123" s="1057"/>
      <c r="CG123" s="1058"/>
      <c r="CH123" s="1058"/>
      <c r="CI123" s="1058"/>
      <c r="CJ123" s="1059"/>
      <c r="CK123" s="1068"/>
      <c r="CL123" s="1069"/>
      <c r="CM123" s="1069"/>
      <c r="CN123" s="1069"/>
      <c r="CO123" s="1070"/>
      <c r="CP123" s="1078" t="s">
        <v>481</v>
      </c>
      <c r="CQ123" s="1079"/>
      <c r="CR123" s="1079"/>
      <c r="CS123" s="1079"/>
      <c r="CT123" s="1079"/>
      <c r="CU123" s="1079"/>
      <c r="CV123" s="1079"/>
      <c r="CW123" s="1079"/>
      <c r="CX123" s="1079"/>
      <c r="CY123" s="1079"/>
      <c r="CZ123" s="1079"/>
      <c r="DA123" s="1079"/>
      <c r="DB123" s="1079"/>
      <c r="DC123" s="1079"/>
      <c r="DD123" s="1079"/>
      <c r="DE123" s="1079"/>
      <c r="DF123" s="1080"/>
      <c r="DG123" s="1016" t="s">
        <v>445</v>
      </c>
      <c r="DH123" s="1017"/>
      <c r="DI123" s="1017"/>
      <c r="DJ123" s="1017"/>
      <c r="DK123" s="1018"/>
      <c r="DL123" s="1019" t="s">
        <v>445</v>
      </c>
      <c r="DM123" s="1017"/>
      <c r="DN123" s="1017"/>
      <c r="DO123" s="1017"/>
      <c r="DP123" s="1018"/>
      <c r="DQ123" s="1019" t="s">
        <v>445</v>
      </c>
      <c r="DR123" s="1017"/>
      <c r="DS123" s="1017"/>
      <c r="DT123" s="1017"/>
      <c r="DU123" s="1018"/>
      <c r="DV123" s="1020" t="s">
        <v>445</v>
      </c>
      <c r="DW123" s="1021"/>
      <c r="DX123" s="1021"/>
      <c r="DY123" s="1021"/>
      <c r="DZ123" s="1022"/>
    </row>
    <row r="124" spans="1:130" s="244" customFormat="1" ht="26.25" customHeight="1" thickBot="1">
      <c r="A124" s="1117"/>
      <c r="B124" s="1004"/>
      <c r="C124" s="974" t="s">
        <v>466</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445</v>
      </c>
      <c r="AB124" s="1017"/>
      <c r="AC124" s="1017"/>
      <c r="AD124" s="1017"/>
      <c r="AE124" s="1018"/>
      <c r="AF124" s="1019" t="s">
        <v>445</v>
      </c>
      <c r="AG124" s="1017"/>
      <c r="AH124" s="1017"/>
      <c r="AI124" s="1017"/>
      <c r="AJ124" s="1018"/>
      <c r="AK124" s="1019" t="s">
        <v>445</v>
      </c>
      <c r="AL124" s="1017"/>
      <c r="AM124" s="1017"/>
      <c r="AN124" s="1017"/>
      <c r="AO124" s="1018"/>
      <c r="AP124" s="1020" t="s">
        <v>445</v>
      </c>
      <c r="AQ124" s="1021"/>
      <c r="AR124" s="1021"/>
      <c r="AS124" s="1021"/>
      <c r="AT124" s="1022"/>
      <c r="AU124" s="1119" t="s">
        <v>482</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40</v>
      </c>
      <c r="BR124" s="1086"/>
      <c r="BS124" s="1086"/>
      <c r="BT124" s="1086"/>
      <c r="BU124" s="1086"/>
      <c r="BV124" s="1086">
        <v>43.7</v>
      </c>
      <c r="BW124" s="1086"/>
      <c r="BX124" s="1086"/>
      <c r="BY124" s="1086"/>
      <c r="BZ124" s="1086"/>
      <c r="CA124" s="1086">
        <v>35.5</v>
      </c>
      <c r="CB124" s="1086"/>
      <c r="CC124" s="1086"/>
      <c r="CD124" s="1086"/>
      <c r="CE124" s="1086"/>
      <c r="CF124" s="1087"/>
      <c r="CG124" s="1088"/>
      <c r="CH124" s="1088"/>
      <c r="CI124" s="1088"/>
      <c r="CJ124" s="1089"/>
      <c r="CK124" s="1071"/>
      <c r="CL124" s="1071"/>
      <c r="CM124" s="1071"/>
      <c r="CN124" s="1071"/>
      <c r="CO124" s="1072"/>
      <c r="CP124" s="1078" t="s">
        <v>483</v>
      </c>
      <c r="CQ124" s="1079"/>
      <c r="CR124" s="1079"/>
      <c r="CS124" s="1079"/>
      <c r="CT124" s="1079"/>
      <c r="CU124" s="1079"/>
      <c r="CV124" s="1079"/>
      <c r="CW124" s="1079"/>
      <c r="CX124" s="1079"/>
      <c r="CY124" s="1079"/>
      <c r="CZ124" s="1079"/>
      <c r="DA124" s="1079"/>
      <c r="DB124" s="1079"/>
      <c r="DC124" s="1079"/>
      <c r="DD124" s="1079"/>
      <c r="DE124" s="1079"/>
      <c r="DF124" s="1080"/>
      <c r="DG124" s="1063" t="s">
        <v>445</v>
      </c>
      <c r="DH124" s="1042"/>
      <c r="DI124" s="1042"/>
      <c r="DJ124" s="1042"/>
      <c r="DK124" s="1043"/>
      <c r="DL124" s="1041" t="s">
        <v>445</v>
      </c>
      <c r="DM124" s="1042"/>
      <c r="DN124" s="1042"/>
      <c r="DO124" s="1042"/>
      <c r="DP124" s="1043"/>
      <c r="DQ124" s="1041" t="s">
        <v>445</v>
      </c>
      <c r="DR124" s="1042"/>
      <c r="DS124" s="1042"/>
      <c r="DT124" s="1042"/>
      <c r="DU124" s="1043"/>
      <c r="DV124" s="1044" t="s">
        <v>445</v>
      </c>
      <c r="DW124" s="1045"/>
      <c r="DX124" s="1045"/>
      <c r="DY124" s="1045"/>
      <c r="DZ124" s="1046"/>
    </row>
    <row r="125" spans="1:130" s="244" customFormat="1" ht="26.25" customHeight="1">
      <c r="A125" s="1117"/>
      <c r="B125" s="1004"/>
      <c r="C125" s="974" t="s">
        <v>468</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445</v>
      </c>
      <c r="AB125" s="1017"/>
      <c r="AC125" s="1017"/>
      <c r="AD125" s="1017"/>
      <c r="AE125" s="1018"/>
      <c r="AF125" s="1019" t="s">
        <v>445</v>
      </c>
      <c r="AG125" s="1017"/>
      <c r="AH125" s="1017"/>
      <c r="AI125" s="1017"/>
      <c r="AJ125" s="1018"/>
      <c r="AK125" s="1019" t="s">
        <v>445</v>
      </c>
      <c r="AL125" s="1017"/>
      <c r="AM125" s="1017"/>
      <c r="AN125" s="1017"/>
      <c r="AO125" s="1018"/>
      <c r="AP125" s="1020" t="s">
        <v>445</v>
      </c>
      <c r="AQ125" s="1021"/>
      <c r="AR125" s="1021"/>
      <c r="AS125" s="1021"/>
      <c r="AT125" s="1022"/>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081" t="s">
        <v>484</v>
      </c>
      <c r="CL125" s="1066"/>
      <c r="CM125" s="1066"/>
      <c r="CN125" s="1066"/>
      <c r="CO125" s="1067"/>
      <c r="CP125" s="998" t="s">
        <v>485</v>
      </c>
      <c r="CQ125" s="947"/>
      <c r="CR125" s="947"/>
      <c r="CS125" s="947"/>
      <c r="CT125" s="947"/>
      <c r="CU125" s="947"/>
      <c r="CV125" s="947"/>
      <c r="CW125" s="947"/>
      <c r="CX125" s="947"/>
      <c r="CY125" s="947"/>
      <c r="CZ125" s="947"/>
      <c r="DA125" s="947"/>
      <c r="DB125" s="947"/>
      <c r="DC125" s="947"/>
      <c r="DD125" s="947"/>
      <c r="DE125" s="947"/>
      <c r="DF125" s="948"/>
      <c r="DG125" s="984" t="s">
        <v>445</v>
      </c>
      <c r="DH125" s="985"/>
      <c r="DI125" s="985"/>
      <c r="DJ125" s="985"/>
      <c r="DK125" s="985"/>
      <c r="DL125" s="985" t="s">
        <v>445</v>
      </c>
      <c r="DM125" s="985"/>
      <c r="DN125" s="985"/>
      <c r="DO125" s="985"/>
      <c r="DP125" s="985"/>
      <c r="DQ125" s="985" t="s">
        <v>445</v>
      </c>
      <c r="DR125" s="985"/>
      <c r="DS125" s="985"/>
      <c r="DT125" s="985"/>
      <c r="DU125" s="985"/>
      <c r="DV125" s="986" t="s">
        <v>445</v>
      </c>
      <c r="DW125" s="986"/>
      <c r="DX125" s="986"/>
      <c r="DY125" s="986"/>
      <c r="DZ125" s="987"/>
    </row>
    <row r="126" spans="1:130" s="244" customFormat="1" ht="26.25" customHeight="1" thickBot="1">
      <c r="A126" s="1117"/>
      <c r="B126" s="1004"/>
      <c r="C126" s="974" t="s">
        <v>470</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445</v>
      </c>
      <c r="AB126" s="1017"/>
      <c r="AC126" s="1017"/>
      <c r="AD126" s="1017"/>
      <c r="AE126" s="1018"/>
      <c r="AF126" s="1019" t="s">
        <v>445</v>
      </c>
      <c r="AG126" s="1017"/>
      <c r="AH126" s="1017"/>
      <c r="AI126" s="1017"/>
      <c r="AJ126" s="1018"/>
      <c r="AK126" s="1019" t="s">
        <v>445</v>
      </c>
      <c r="AL126" s="1017"/>
      <c r="AM126" s="1017"/>
      <c r="AN126" s="1017"/>
      <c r="AO126" s="1018"/>
      <c r="AP126" s="1020" t="s">
        <v>445</v>
      </c>
      <c r="AQ126" s="1021"/>
      <c r="AR126" s="1021"/>
      <c r="AS126" s="1021"/>
      <c r="AT126" s="1022"/>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082"/>
      <c r="CL126" s="1069"/>
      <c r="CM126" s="1069"/>
      <c r="CN126" s="1069"/>
      <c r="CO126" s="1070"/>
      <c r="CP126" s="1007" t="s">
        <v>486</v>
      </c>
      <c r="CQ126" s="1008"/>
      <c r="CR126" s="1008"/>
      <c r="CS126" s="1008"/>
      <c r="CT126" s="1008"/>
      <c r="CU126" s="1008"/>
      <c r="CV126" s="1008"/>
      <c r="CW126" s="1008"/>
      <c r="CX126" s="1008"/>
      <c r="CY126" s="1008"/>
      <c r="CZ126" s="1008"/>
      <c r="DA126" s="1008"/>
      <c r="DB126" s="1008"/>
      <c r="DC126" s="1008"/>
      <c r="DD126" s="1008"/>
      <c r="DE126" s="1008"/>
      <c r="DF126" s="1009"/>
      <c r="DG126" s="977">
        <v>757828</v>
      </c>
      <c r="DH126" s="978"/>
      <c r="DI126" s="978"/>
      <c r="DJ126" s="978"/>
      <c r="DK126" s="978"/>
      <c r="DL126" s="978">
        <v>551954</v>
      </c>
      <c r="DM126" s="978"/>
      <c r="DN126" s="978"/>
      <c r="DO126" s="978"/>
      <c r="DP126" s="978"/>
      <c r="DQ126" s="978">
        <v>468804</v>
      </c>
      <c r="DR126" s="978"/>
      <c r="DS126" s="978"/>
      <c r="DT126" s="978"/>
      <c r="DU126" s="978"/>
      <c r="DV126" s="979">
        <v>3.5</v>
      </c>
      <c r="DW126" s="979"/>
      <c r="DX126" s="979"/>
      <c r="DY126" s="979"/>
      <c r="DZ126" s="980"/>
    </row>
    <row r="127" spans="1:130" s="244" customFormat="1" ht="26.25" customHeight="1">
      <c r="A127" s="1118"/>
      <c r="B127" s="1006"/>
      <c r="C127" s="1060" t="s">
        <v>487</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445</v>
      </c>
      <c r="AB127" s="1017"/>
      <c r="AC127" s="1017"/>
      <c r="AD127" s="1017"/>
      <c r="AE127" s="1018"/>
      <c r="AF127" s="1019" t="s">
        <v>445</v>
      </c>
      <c r="AG127" s="1017"/>
      <c r="AH127" s="1017"/>
      <c r="AI127" s="1017"/>
      <c r="AJ127" s="1018"/>
      <c r="AK127" s="1019" t="s">
        <v>445</v>
      </c>
      <c r="AL127" s="1017"/>
      <c r="AM127" s="1017"/>
      <c r="AN127" s="1017"/>
      <c r="AO127" s="1018"/>
      <c r="AP127" s="1020" t="s">
        <v>445</v>
      </c>
      <c r="AQ127" s="1021"/>
      <c r="AR127" s="1021"/>
      <c r="AS127" s="1021"/>
      <c r="AT127" s="1022"/>
      <c r="AU127" s="280"/>
      <c r="AV127" s="280"/>
      <c r="AW127" s="280"/>
      <c r="AX127" s="1090" t="s">
        <v>488</v>
      </c>
      <c r="AY127" s="1091"/>
      <c r="AZ127" s="1091"/>
      <c r="BA127" s="1091"/>
      <c r="BB127" s="1091"/>
      <c r="BC127" s="1091"/>
      <c r="BD127" s="1091"/>
      <c r="BE127" s="1092"/>
      <c r="BF127" s="1093" t="s">
        <v>489</v>
      </c>
      <c r="BG127" s="1091"/>
      <c r="BH127" s="1091"/>
      <c r="BI127" s="1091"/>
      <c r="BJ127" s="1091"/>
      <c r="BK127" s="1091"/>
      <c r="BL127" s="1092"/>
      <c r="BM127" s="1093" t="s">
        <v>490</v>
      </c>
      <c r="BN127" s="1091"/>
      <c r="BO127" s="1091"/>
      <c r="BP127" s="1091"/>
      <c r="BQ127" s="1091"/>
      <c r="BR127" s="1091"/>
      <c r="BS127" s="1092"/>
      <c r="BT127" s="1093" t="s">
        <v>491</v>
      </c>
      <c r="BU127" s="1091"/>
      <c r="BV127" s="1091"/>
      <c r="BW127" s="1091"/>
      <c r="BX127" s="1091"/>
      <c r="BY127" s="1091"/>
      <c r="BZ127" s="1115"/>
      <c r="CA127" s="280"/>
      <c r="CB127" s="280"/>
      <c r="CC127" s="280"/>
      <c r="CD127" s="281"/>
      <c r="CE127" s="281"/>
      <c r="CF127" s="281"/>
      <c r="CG127" s="278"/>
      <c r="CH127" s="278"/>
      <c r="CI127" s="278"/>
      <c r="CJ127" s="279"/>
      <c r="CK127" s="1082"/>
      <c r="CL127" s="1069"/>
      <c r="CM127" s="1069"/>
      <c r="CN127" s="1069"/>
      <c r="CO127" s="1070"/>
      <c r="CP127" s="1007" t="s">
        <v>492</v>
      </c>
      <c r="CQ127" s="1008"/>
      <c r="CR127" s="1008"/>
      <c r="CS127" s="1008"/>
      <c r="CT127" s="1008"/>
      <c r="CU127" s="1008"/>
      <c r="CV127" s="1008"/>
      <c r="CW127" s="1008"/>
      <c r="CX127" s="1008"/>
      <c r="CY127" s="1008"/>
      <c r="CZ127" s="1008"/>
      <c r="DA127" s="1008"/>
      <c r="DB127" s="1008"/>
      <c r="DC127" s="1008"/>
      <c r="DD127" s="1008"/>
      <c r="DE127" s="1008"/>
      <c r="DF127" s="1009"/>
      <c r="DG127" s="977" t="s">
        <v>445</v>
      </c>
      <c r="DH127" s="978"/>
      <c r="DI127" s="978"/>
      <c r="DJ127" s="978"/>
      <c r="DK127" s="978"/>
      <c r="DL127" s="978" t="s">
        <v>445</v>
      </c>
      <c r="DM127" s="978"/>
      <c r="DN127" s="978"/>
      <c r="DO127" s="978"/>
      <c r="DP127" s="978"/>
      <c r="DQ127" s="978" t="s">
        <v>445</v>
      </c>
      <c r="DR127" s="978"/>
      <c r="DS127" s="978"/>
      <c r="DT127" s="978"/>
      <c r="DU127" s="978"/>
      <c r="DV127" s="979" t="s">
        <v>445</v>
      </c>
      <c r="DW127" s="979"/>
      <c r="DX127" s="979"/>
      <c r="DY127" s="979"/>
      <c r="DZ127" s="980"/>
    </row>
    <row r="128" spans="1:130" s="244" customFormat="1" ht="26.25" customHeight="1" thickBot="1">
      <c r="A128" s="1101" t="s">
        <v>493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494</v>
      </c>
      <c r="X128" s="1103"/>
      <c r="Y128" s="1103"/>
      <c r="Z128" s="1104"/>
      <c r="AA128" s="1105">
        <v>377641</v>
      </c>
      <c r="AB128" s="1106"/>
      <c r="AC128" s="1106"/>
      <c r="AD128" s="1106"/>
      <c r="AE128" s="1107"/>
      <c r="AF128" s="1108">
        <v>371538</v>
      </c>
      <c r="AG128" s="1106"/>
      <c r="AH128" s="1106"/>
      <c r="AI128" s="1106"/>
      <c r="AJ128" s="1107"/>
      <c r="AK128" s="1108">
        <v>387643</v>
      </c>
      <c r="AL128" s="1106"/>
      <c r="AM128" s="1106"/>
      <c r="AN128" s="1106"/>
      <c r="AO128" s="1107"/>
      <c r="AP128" s="1109"/>
      <c r="AQ128" s="1110"/>
      <c r="AR128" s="1110"/>
      <c r="AS128" s="1110"/>
      <c r="AT128" s="1111"/>
      <c r="AU128" s="280"/>
      <c r="AV128" s="280"/>
      <c r="AW128" s="280"/>
      <c r="AX128" s="946" t="s">
        <v>495</v>
      </c>
      <c r="AY128" s="947"/>
      <c r="AZ128" s="947"/>
      <c r="BA128" s="947"/>
      <c r="BB128" s="947"/>
      <c r="BC128" s="947"/>
      <c r="BD128" s="947"/>
      <c r="BE128" s="948"/>
      <c r="BF128" s="1112" t="s">
        <v>445</v>
      </c>
      <c r="BG128" s="1113"/>
      <c r="BH128" s="1113"/>
      <c r="BI128" s="1113"/>
      <c r="BJ128" s="1113"/>
      <c r="BK128" s="1113"/>
      <c r="BL128" s="1114"/>
      <c r="BM128" s="1112">
        <v>12.76</v>
      </c>
      <c r="BN128" s="1113"/>
      <c r="BO128" s="1113"/>
      <c r="BP128" s="1113"/>
      <c r="BQ128" s="1113"/>
      <c r="BR128" s="1113"/>
      <c r="BS128" s="1114"/>
      <c r="BT128" s="1112">
        <v>20</v>
      </c>
      <c r="BU128" s="1113"/>
      <c r="BV128" s="1113"/>
      <c r="BW128" s="1113"/>
      <c r="BX128" s="1113"/>
      <c r="BY128" s="1113"/>
      <c r="BZ128" s="1137"/>
      <c r="CA128" s="281"/>
      <c r="CB128" s="281"/>
      <c r="CC128" s="281"/>
      <c r="CD128" s="281"/>
      <c r="CE128" s="281"/>
      <c r="CF128" s="281"/>
      <c r="CG128" s="278"/>
      <c r="CH128" s="278"/>
      <c r="CI128" s="278"/>
      <c r="CJ128" s="279"/>
      <c r="CK128" s="1083"/>
      <c r="CL128" s="1084"/>
      <c r="CM128" s="1084"/>
      <c r="CN128" s="1084"/>
      <c r="CO128" s="1085"/>
      <c r="CP128" s="1094" t="s">
        <v>496</v>
      </c>
      <c r="CQ128" s="1095"/>
      <c r="CR128" s="1095"/>
      <c r="CS128" s="1095"/>
      <c r="CT128" s="1095"/>
      <c r="CU128" s="1095"/>
      <c r="CV128" s="1095"/>
      <c r="CW128" s="1095"/>
      <c r="CX128" s="1095"/>
      <c r="CY128" s="1095"/>
      <c r="CZ128" s="1095"/>
      <c r="DA128" s="1095"/>
      <c r="DB128" s="1095"/>
      <c r="DC128" s="1095"/>
      <c r="DD128" s="1095"/>
      <c r="DE128" s="1095"/>
      <c r="DF128" s="1096"/>
      <c r="DG128" s="1097">
        <v>4809</v>
      </c>
      <c r="DH128" s="1098"/>
      <c r="DI128" s="1098"/>
      <c r="DJ128" s="1098"/>
      <c r="DK128" s="1098"/>
      <c r="DL128" s="1098" t="s">
        <v>445</v>
      </c>
      <c r="DM128" s="1098"/>
      <c r="DN128" s="1098"/>
      <c r="DO128" s="1098"/>
      <c r="DP128" s="1098"/>
      <c r="DQ128" s="1098" t="s">
        <v>445</v>
      </c>
      <c r="DR128" s="1098"/>
      <c r="DS128" s="1098"/>
      <c r="DT128" s="1098"/>
      <c r="DU128" s="1098"/>
      <c r="DV128" s="1099" t="s">
        <v>445</v>
      </c>
      <c r="DW128" s="1099"/>
      <c r="DX128" s="1099"/>
      <c r="DY128" s="1099"/>
      <c r="DZ128" s="1100"/>
    </row>
    <row r="129" spans="1:131" s="244" customFormat="1" ht="26.25" customHeight="1">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497</v>
      </c>
      <c r="X129" s="1132"/>
      <c r="Y129" s="1132"/>
      <c r="Z129" s="1133"/>
      <c r="AA129" s="1016">
        <v>14506939</v>
      </c>
      <c r="AB129" s="1017"/>
      <c r="AC129" s="1017"/>
      <c r="AD129" s="1017"/>
      <c r="AE129" s="1018"/>
      <c r="AF129" s="1019">
        <v>14710624</v>
      </c>
      <c r="AG129" s="1017"/>
      <c r="AH129" s="1017"/>
      <c r="AI129" s="1017"/>
      <c r="AJ129" s="1018"/>
      <c r="AK129" s="1019">
        <v>15185752</v>
      </c>
      <c r="AL129" s="1017"/>
      <c r="AM129" s="1017"/>
      <c r="AN129" s="1017"/>
      <c r="AO129" s="1018"/>
      <c r="AP129" s="1134"/>
      <c r="AQ129" s="1135"/>
      <c r="AR129" s="1135"/>
      <c r="AS129" s="1135"/>
      <c r="AT129" s="1136"/>
      <c r="AU129" s="282"/>
      <c r="AV129" s="282"/>
      <c r="AW129" s="282"/>
      <c r="AX129" s="1125" t="s">
        <v>498</v>
      </c>
      <c r="AY129" s="1008"/>
      <c r="AZ129" s="1008"/>
      <c r="BA129" s="1008"/>
      <c r="BB129" s="1008"/>
      <c r="BC129" s="1008"/>
      <c r="BD129" s="1008"/>
      <c r="BE129" s="1009"/>
      <c r="BF129" s="1126" t="s">
        <v>445</v>
      </c>
      <c r="BG129" s="1127"/>
      <c r="BH129" s="1127"/>
      <c r="BI129" s="1127"/>
      <c r="BJ129" s="1127"/>
      <c r="BK129" s="1127"/>
      <c r="BL129" s="1128"/>
      <c r="BM129" s="1126">
        <v>17.760000000000002</v>
      </c>
      <c r="BN129" s="1127"/>
      <c r="BO129" s="1127"/>
      <c r="BP129" s="1127"/>
      <c r="BQ129" s="1127"/>
      <c r="BR129" s="1127"/>
      <c r="BS129" s="1128"/>
      <c r="BT129" s="1126">
        <v>30</v>
      </c>
      <c r="BU129" s="1129"/>
      <c r="BV129" s="1129"/>
      <c r="BW129" s="1129"/>
      <c r="BX129" s="1129"/>
      <c r="BY129" s="1129"/>
      <c r="BZ129" s="1130"/>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c r="A130" s="988" t="s">
        <v>499</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500</v>
      </c>
      <c r="X130" s="1132"/>
      <c r="Y130" s="1132"/>
      <c r="Z130" s="1133"/>
      <c r="AA130" s="1016">
        <v>1885668</v>
      </c>
      <c r="AB130" s="1017"/>
      <c r="AC130" s="1017"/>
      <c r="AD130" s="1017"/>
      <c r="AE130" s="1018"/>
      <c r="AF130" s="1019">
        <v>1904032</v>
      </c>
      <c r="AG130" s="1017"/>
      <c r="AH130" s="1017"/>
      <c r="AI130" s="1017"/>
      <c r="AJ130" s="1018"/>
      <c r="AK130" s="1019">
        <v>1886418</v>
      </c>
      <c r="AL130" s="1017"/>
      <c r="AM130" s="1017"/>
      <c r="AN130" s="1017"/>
      <c r="AO130" s="1018"/>
      <c r="AP130" s="1134"/>
      <c r="AQ130" s="1135"/>
      <c r="AR130" s="1135"/>
      <c r="AS130" s="1135"/>
      <c r="AT130" s="1136"/>
      <c r="AU130" s="282"/>
      <c r="AV130" s="282"/>
      <c r="AW130" s="282"/>
      <c r="AX130" s="1125" t="s">
        <v>501</v>
      </c>
      <c r="AY130" s="1008"/>
      <c r="AZ130" s="1008"/>
      <c r="BA130" s="1008"/>
      <c r="BB130" s="1008"/>
      <c r="BC130" s="1008"/>
      <c r="BD130" s="1008"/>
      <c r="BE130" s="1009"/>
      <c r="BF130" s="1162">
        <v>8.3000000000000007</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502</v>
      </c>
      <c r="X131" s="1170"/>
      <c r="Y131" s="1170"/>
      <c r="Z131" s="1171"/>
      <c r="AA131" s="1063">
        <v>12621271</v>
      </c>
      <c r="AB131" s="1042"/>
      <c r="AC131" s="1042"/>
      <c r="AD131" s="1042"/>
      <c r="AE131" s="1043"/>
      <c r="AF131" s="1041">
        <v>12806592</v>
      </c>
      <c r="AG131" s="1042"/>
      <c r="AH131" s="1042"/>
      <c r="AI131" s="1042"/>
      <c r="AJ131" s="1043"/>
      <c r="AK131" s="1041">
        <v>13299334</v>
      </c>
      <c r="AL131" s="1042"/>
      <c r="AM131" s="1042"/>
      <c r="AN131" s="1042"/>
      <c r="AO131" s="1043"/>
      <c r="AP131" s="1172"/>
      <c r="AQ131" s="1173"/>
      <c r="AR131" s="1173"/>
      <c r="AS131" s="1173"/>
      <c r="AT131" s="1174"/>
      <c r="AU131" s="282"/>
      <c r="AV131" s="282"/>
      <c r="AW131" s="282"/>
      <c r="AX131" s="1144" t="s">
        <v>503</v>
      </c>
      <c r="AY131" s="1095"/>
      <c r="AZ131" s="1095"/>
      <c r="BA131" s="1095"/>
      <c r="BB131" s="1095"/>
      <c r="BC131" s="1095"/>
      <c r="BD131" s="1095"/>
      <c r="BE131" s="1096"/>
      <c r="BF131" s="1145">
        <v>35.5</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c r="A132" s="1151" t="s">
        <v>504</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505</v>
      </c>
      <c r="W132" s="1155"/>
      <c r="X132" s="1155"/>
      <c r="Y132" s="1155"/>
      <c r="Z132" s="1156"/>
      <c r="AA132" s="1157">
        <v>9.0866205149999999</v>
      </c>
      <c r="AB132" s="1158"/>
      <c r="AC132" s="1158"/>
      <c r="AD132" s="1158"/>
      <c r="AE132" s="1159"/>
      <c r="AF132" s="1160">
        <v>8.8800595819999995</v>
      </c>
      <c r="AG132" s="1158"/>
      <c r="AH132" s="1158"/>
      <c r="AI132" s="1158"/>
      <c r="AJ132" s="1159"/>
      <c r="AK132" s="1160">
        <v>7.1196798279999998</v>
      </c>
      <c r="AL132" s="1158"/>
      <c r="AM132" s="1158"/>
      <c r="AN132" s="1158"/>
      <c r="AO132" s="1159"/>
      <c r="AP132" s="1057"/>
      <c r="AQ132" s="1058"/>
      <c r="AR132" s="1058"/>
      <c r="AS132" s="1058"/>
      <c r="AT132" s="1161"/>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506</v>
      </c>
      <c r="W133" s="1138"/>
      <c r="X133" s="1138"/>
      <c r="Y133" s="1138"/>
      <c r="Z133" s="1139"/>
      <c r="AA133" s="1140">
        <v>9.1</v>
      </c>
      <c r="AB133" s="1141"/>
      <c r="AC133" s="1141"/>
      <c r="AD133" s="1141"/>
      <c r="AE133" s="1142"/>
      <c r="AF133" s="1140">
        <v>8.8000000000000007</v>
      </c>
      <c r="AG133" s="1141"/>
      <c r="AH133" s="1141"/>
      <c r="AI133" s="1141"/>
      <c r="AJ133" s="1142"/>
      <c r="AK133" s="1140">
        <v>8.3000000000000007</v>
      </c>
      <c r="AL133" s="1141"/>
      <c r="AM133" s="1141"/>
      <c r="AN133" s="1141"/>
      <c r="AO133" s="1142"/>
      <c r="AP133" s="1087"/>
      <c r="AQ133" s="1088"/>
      <c r="AR133" s="1088"/>
      <c r="AS133" s="1088"/>
      <c r="AT133" s="1143"/>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sheetData>
  <sheetProtection algorithmName="SHA-512" hashValue="6HfHjuK/gdu/VlLzF4AzfJlwif+FLbRK3Rw5V+ZbYe1pLqGa5EWILu4BW4AN4gdt15KHbneivLdaZxDLbctIDw==" saltValue="AjHDiA+eiPB0mIa4ESnxm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89" customWidth="1"/>
    <col min="121" max="121" width="0" style="288" hidden="1" customWidth="1"/>
    <col min="122" max="16384" width="9" style="288" hidden="1"/>
  </cols>
  <sheetData>
    <row r="1" spans="1:120">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row r="3" spans="1:120"/>
    <row r="4" spans="1:120"/>
    <row r="5" spans="1:120"/>
    <row r="6" spans="1:120"/>
    <row r="7" spans="1:120"/>
    <row r="8" spans="1:120"/>
    <row r="9" spans="1:120"/>
    <row r="10" spans="1:120"/>
    <row r="11" spans="1:120"/>
    <row r="12" spans="1:120"/>
    <row r="13" spans="1:120"/>
    <row r="14" spans="1:120"/>
    <row r="15" spans="1:120"/>
    <row r="16" spans="1:120">
      <c r="DP16" s="288"/>
    </row>
    <row r="17" spans="119:120">
      <c r="DP17" s="288"/>
    </row>
    <row r="18" spans="119:120"/>
    <row r="19" spans="119:120"/>
    <row r="20" spans="119:120">
      <c r="DO20" s="288"/>
      <c r="DP20" s="288"/>
    </row>
    <row r="21" spans="119:120">
      <c r="DP21" s="288"/>
    </row>
    <row r="22" spans="119:120"/>
    <row r="23" spans="119:120">
      <c r="DO23" s="288"/>
      <c r="DP23" s="288"/>
    </row>
    <row r="24" spans="119:120">
      <c r="DP24" s="288"/>
    </row>
    <row r="25" spans="119:120">
      <c r="DP25" s="288"/>
    </row>
    <row r="26" spans="119:120">
      <c r="DO26" s="288"/>
      <c r="DP26" s="288"/>
    </row>
    <row r="27" spans="119:120"/>
    <row r="28" spans="119:120">
      <c r="DO28" s="288"/>
      <c r="DP28" s="288"/>
    </row>
    <row r="29" spans="119:120">
      <c r="DP29" s="288"/>
    </row>
    <row r="30" spans="119:120"/>
    <row r="31" spans="119:120">
      <c r="DO31" s="288"/>
      <c r="DP31" s="288"/>
    </row>
    <row r="32" spans="119:120"/>
    <row r="33" spans="98:120">
      <c r="DO33" s="288"/>
      <c r="DP33" s="288"/>
    </row>
    <row r="34" spans="98:120">
      <c r="DM34" s="288"/>
    </row>
    <row r="35" spans="98:120">
      <c r="CT35" s="288"/>
      <c r="CU35" s="288"/>
      <c r="CV35" s="288"/>
      <c r="CY35" s="288"/>
      <c r="CZ35" s="288"/>
      <c r="DA35" s="288"/>
      <c r="DD35" s="288"/>
      <c r="DE35" s="288"/>
      <c r="DF35" s="288"/>
      <c r="DI35" s="288"/>
      <c r="DJ35" s="288"/>
      <c r="DK35" s="288"/>
      <c r="DM35" s="288"/>
      <c r="DN35" s="288"/>
      <c r="DO35" s="288"/>
      <c r="DP35" s="288"/>
    </row>
    <row r="36" spans="98:120"/>
    <row r="37" spans="98:120">
      <c r="CW37" s="288"/>
      <c r="DB37" s="288"/>
      <c r="DG37" s="288"/>
      <c r="DL37" s="288"/>
      <c r="DP37" s="288"/>
    </row>
    <row r="38" spans="98:120">
      <c r="CT38" s="288"/>
      <c r="CU38" s="288"/>
      <c r="CV38" s="288"/>
      <c r="CW38" s="288"/>
      <c r="CY38" s="288"/>
      <c r="CZ38" s="288"/>
      <c r="DA38" s="288"/>
      <c r="DB38" s="288"/>
      <c r="DD38" s="288"/>
      <c r="DE38" s="288"/>
      <c r="DF38" s="288"/>
      <c r="DG38" s="288"/>
      <c r="DI38" s="288"/>
      <c r="DJ38" s="288"/>
      <c r="DK38" s="288"/>
      <c r="DL38" s="288"/>
      <c r="DN38" s="288"/>
      <c r="DO38" s="288"/>
      <c r="DP38" s="288"/>
    </row>
    <row r="39" spans="98:120"/>
    <row r="40" spans="98:120"/>
    <row r="41" spans="98:120"/>
    <row r="42" spans="98:120"/>
    <row r="43" spans="98:120"/>
    <row r="44" spans="98:120"/>
    <row r="45" spans="98:120"/>
    <row r="46" spans="98:120"/>
    <row r="47" spans="98:120"/>
    <row r="48" spans="98:120"/>
    <row r="49" spans="22:120">
      <c r="DN49" s="288"/>
      <c r="DO49" s="288"/>
      <c r="DP49" s="28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8"/>
      <c r="CS63" s="288"/>
      <c r="CX63" s="288"/>
      <c r="DC63" s="288"/>
      <c r="DH63" s="288"/>
    </row>
    <row r="64" spans="22:120">
      <c r="V64" s="288"/>
    </row>
    <row r="65" spans="15:120">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c r="Q66" s="288"/>
      <c r="S66" s="288"/>
      <c r="U66" s="288"/>
      <c r="DM66" s="288"/>
    </row>
    <row r="67" spans="15:120">
      <c r="O67" s="288"/>
      <c r="P67" s="288"/>
      <c r="R67" s="288"/>
      <c r="T67" s="288"/>
      <c r="Y67" s="288"/>
      <c r="CT67" s="288"/>
      <c r="CV67" s="288"/>
      <c r="CW67" s="288"/>
      <c r="CY67" s="288"/>
      <c r="DA67" s="288"/>
      <c r="DB67" s="288"/>
      <c r="DD67" s="288"/>
      <c r="DF67" s="288"/>
      <c r="DG67" s="288"/>
      <c r="DI67" s="288"/>
      <c r="DK67" s="288"/>
      <c r="DL67" s="288"/>
      <c r="DN67" s="288"/>
      <c r="DO67" s="288"/>
      <c r="DP67" s="288"/>
    </row>
    <row r="68" spans="15:120"/>
    <row r="69" spans="15:120"/>
    <row r="70" spans="15:120"/>
    <row r="71" spans="15:120"/>
    <row r="72" spans="15:120">
      <c r="DP72" s="288"/>
    </row>
    <row r="73" spans="15:120">
      <c r="DP73" s="28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8"/>
      <c r="CX96" s="288"/>
      <c r="DC96" s="288"/>
      <c r="DH96" s="288"/>
    </row>
    <row r="97" spans="24:120">
      <c r="CS97" s="288"/>
      <c r="CX97" s="288"/>
      <c r="DC97" s="288"/>
      <c r="DH97" s="288"/>
      <c r="DP97" s="289" t="s">
        <v>507</v>
      </c>
    </row>
    <row r="98" spans="24:120" hidden="1">
      <c r="CS98" s="288"/>
      <c r="CX98" s="288"/>
      <c r="DC98" s="288"/>
      <c r="DH98" s="288"/>
    </row>
    <row r="99" spans="24:120" hidden="1">
      <c r="CS99" s="288"/>
      <c r="CX99" s="288"/>
      <c r="DC99" s="288"/>
      <c r="DH99" s="288"/>
    </row>
    <row r="101" spans="24:120" ht="12" hidden="1" customHeight="1">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c r="CU102" s="288"/>
      <c r="CZ102" s="288"/>
      <c r="DE102" s="288"/>
      <c r="DJ102" s="288"/>
      <c r="DM102" s="288"/>
    </row>
    <row r="103" spans="24:120" hidden="1">
      <c r="CT103" s="288"/>
      <c r="CV103" s="288"/>
      <c r="CW103" s="288"/>
      <c r="CY103" s="288"/>
      <c r="DA103" s="288"/>
      <c r="DB103" s="288"/>
      <c r="DD103" s="288"/>
      <c r="DF103" s="288"/>
      <c r="DG103" s="288"/>
      <c r="DI103" s="288"/>
      <c r="DK103" s="288"/>
      <c r="DL103" s="288"/>
      <c r="DM103" s="288"/>
      <c r="DN103" s="288"/>
      <c r="DO103" s="288"/>
      <c r="DP103" s="288"/>
    </row>
    <row r="104" spans="24:120" hidden="1">
      <c r="CV104" s="288"/>
      <c r="CW104" s="288"/>
      <c r="DA104" s="288"/>
      <c r="DB104" s="288"/>
      <c r="DF104" s="288"/>
      <c r="DG104" s="288"/>
      <c r="DK104" s="288"/>
      <c r="DL104" s="288"/>
      <c r="DN104" s="288"/>
      <c r="DO104" s="288"/>
      <c r="DP104" s="288"/>
    </row>
    <row r="105" spans="24:120" ht="12.75" hidden="1" customHeight="1"/>
  </sheetData>
  <sheetProtection algorithmName="SHA-512" hashValue="HtwizJGWwJDJu77mhY7UEBoTRnku34UmXK3TqkrjmVr7/9iQUZvse/4XO3K7Xl+M1SzMH7AZryb8NgCc3Iem0g==" saltValue="M5LCvwurhsSHnlc57SEjQ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cols>
    <col min="1" max="116" width="2.625" style="289" customWidth="1"/>
    <col min="117" max="16384" width="9" style="288" hidden="1"/>
  </cols>
  <sheetData>
    <row r="1" spans="2:116">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row r="3" spans="2:116"/>
    <row r="4" spans="2:116">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row r="7" spans="2:116"/>
    <row r="8" spans="2:116"/>
    <row r="9" spans="2:116"/>
    <row r="10" spans="2:116"/>
    <row r="11" spans="2:116"/>
    <row r="12" spans="2:116"/>
    <row r="13" spans="2:116"/>
    <row r="14" spans="2:116"/>
    <row r="15" spans="2:116"/>
    <row r="16" spans="2:116"/>
    <row r="17" spans="9:116"/>
    <row r="18" spans="9:116">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row r="20" spans="9:116"/>
    <row r="21" spans="9:116">
      <c r="DL21" s="288"/>
    </row>
    <row r="22" spans="9:116">
      <c r="DI22" s="288"/>
      <c r="DJ22" s="288"/>
      <c r="DK22" s="288"/>
      <c r="DL22" s="288"/>
    </row>
    <row r="23" spans="9:116">
      <c r="CY23" s="288"/>
      <c r="CZ23" s="288"/>
      <c r="DA23" s="288"/>
      <c r="DB23" s="288"/>
      <c r="DC23" s="288"/>
      <c r="DD23" s="288"/>
      <c r="DE23" s="288"/>
      <c r="DF23" s="288"/>
      <c r="DG23" s="288"/>
      <c r="DH23" s="288"/>
      <c r="DI23" s="288"/>
      <c r="DJ23" s="288"/>
      <c r="DK23" s="288"/>
      <c r="DL23" s="288"/>
    </row>
    <row r="24" spans="9:116"/>
    <row r="25" spans="9:116"/>
    <row r="26" spans="9:116"/>
    <row r="27" spans="9:116"/>
    <row r="28" spans="9:116"/>
    <row r="29" spans="9:116"/>
    <row r="30" spans="9:116"/>
    <row r="31" spans="9:116"/>
    <row r="32" spans="9:116"/>
    <row r="33" spans="15:116"/>
    <row r="34" spans="15:116"/>
    <row r="35" spans="15:116">
      <c r="CZ35" s="288"/>
      <c r="DA35" s="288"/>
      <c r="DB35" s="288"/>
      <c r="DC35" s="288"/>
      <c r="DD35" s="288"/>
      <c r="DE35" s="288"/>
      <c r="DF35" s="288"/>
      <c r="DG35" s="288"/>
      <c r="DH35" s="288"/>
      <c r="DI35" s="288"/>
      <c r="DJ35" s="288"/>
      <c r="DK35" s="288"/>
      <c r="DL35" s="288"/>
    </row>
    <row r="36" spans="15:116"/>
    <row r="37" spans="15:116">
      <c r="DL37" s="288"/>
    </row>
    <row r="38" spans="15:116">
      <c r="DI38" s="288"/>
      <c r="DJ38" s="288"/>
      <c r="DK38" s="288"/>
      <c r="DL38" s="288"/>
    </row>
    <row r="39" spans="15:116"/>
    <row r="40" spans="15:116"/>
    <row r="41" spans="15:116"/>
    <row r="42" spans="15:116"/>
    <row r="43" spans="15:116">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c r="DL44" s="288"/>
    </row>
    <row r="45" spans="15:116"/>
    <row r="46" spans="15:116">
      <c r="DA46" s="288"/>
      <c r="DB46" s="288"/>
      <c r="DC46" s="288"/>
      <c r="DD46" s="288"/>
      <c r="DE46" s="288"/>
      <c r="DF46" s="288"/>
      <c r="DG46" s="288"/>
      <c r="DH46" s="288"/>
      <c r="DI46" s="288"/>
      <c r="DJ46" s="288"/>
      <c r="DK46" s="288"/>
      <c r="DL46" s="288"/>
    </row>
    <row r="47" spans="15:116"/>
    <row r="48" spans="15:116"/>
    <row r="49" spans="104:116"/>
    <row r="50" spans="104:116">
      <c r="CZ50" s="288"/>
      <c r="DA50" s="288"/>
      <c r="DB50" s="288"/>
      <c r="DC50" s="288"/>
      <c r="DD50" s="288"/>
      <c r="DE50" s="288"/>
      <c r="DF50" s="288"/>
      <c r="DG50" s="288"/>
      <c r="DH50" s="288"/>
      <c r="DI50" s="288"/>
      <c r="DJ50" s="288"/>
      <c r="DK50" s="288"/>
      <c r="DL50" s="288"/>
    </row>
    <row r="51" spans="104:116"/>
    <row r="52" spans="104:116"/>
    <row r="53" spans="104:116">
      <c r="DL53" s="288"/>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8"/>
      <c r="DD67" s="288"/>
      <c r="DE67" s="288"/>
      <c r="DF67" s="288"/>
      <c r="DG67" s="288"/>
      <c r="DH67" s="288"/>
      <c r="DI67" s="288"/>
      <c r="DJ67" s="288"/>
      <c r="DK67" s="288"/>
      <c r="DL67" s="288"/>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MKHeLiCUIZBDcGEFdpZ9RLR4vSkPpqa03Z/g/LrXM40HBOc4erLWTGV13J0jiHdxsfL9FunBB8S8Hz0nD5HMg==" saltValue="oSFrlM5I/YpqTzMYonvJMA=="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c r="AS1" s="291"/>
      <c r="AT1" s="291"/>
    </row>
    <row r="2" spans="1:46">
      <c r="AS2" s="291"/>
      <c r="AT2" s="291"/>
    </row>
    <row r="3" spans="1:46">
      <c r="AS3" s="291"/>
      <c r="AT3" s="291"/>
    </row>
    <row r="4" spans="1:46">
      <c r="AS4" s="291"/>
      <c r="AT4" s="291"/>
    </row>
    <row r="5" spans="1:46" ht="17.25">
      <c r="A5" s="292" t="s">
        <v>508</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509</v>
      </c>
      <c r="AL6" s="296"/>
      <c r="AM6" s="296"/>
      <c r="AN6" s="296"/>
      <c r="AO6" s="291"/>
      <c r="AP6" s="291"/>
      <c r="AQ6" s="291"/>
      <c r="AR6" s="291"/>
    </row>
    <row r="7" spans="1:46" ht="13.5" customHeight="1">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175" t="s">
        <v>510</v>
      </c>
      <c r="AP7" s="301"/>
      <c r="AQ7" s="302" t="s">
        <v>511</v>
      </c>
      <c r="AR7" s="303"/>
    </row>
    <row r="8" spans="1:46">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176"/>
      <c r="AP8" s="307" t="s">
        <v>512</v>
      </c>
      <c r="AQ8" s="308" t="s">
        <v>513</v>
      </c>
      <c r="AR8" s="309" t="s">
        <v>514</v>
      </c>
    </row>
    <row r="9" spans="1:46">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177" t="s">
        <v>515</v>
      </c>
      <c r="AL9" s="1178"/>
      <c r="AM9" s="1178"/>
      <c r="AN9" s="1179"/>
      <c r="AO9" s="310">
        <v>5287824</v>
      </c>
      <c r="AP9" s="310">
        <v>82906</v>
      </c>
      <c r="AQ9" s="311">
        <v>63314</v>
      </c>
      <c r="AR9" s="312">
        <v>30.9</v>
      </c>
    </row>
    <row r="10" spans="1:46" ht="13.5" customHeight="1">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177" t="s">
        <v>516</v>
      </c>
      <c r="AL10" s="1178"/>
      <c r="AM10" s="1178"/>
      <c r="AN10" s="1179"/>
      <c r="AO10" s="313">
        <v>675555</v>
      </c>
      <c r="AP10" s="313">
        <v>10592</v>
      </c>
      <c r="AQ10" s="314">
        <v>6537</v>
      </c>
      <c r="AR10" s="315">
        <v>62</v>
      </c>
    </row>
    <row r="11" spans="1:46" ht="13.5" customHeight="1">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177" t="s">
        <v>517</v>
      </c>
      <c r="AL11" s="1178"/>
      <c r="AM11" s="1178"/>
      <c r="AN11" s="1179"/>
      <c r="AO11" s="313">
        <v>150068</v>
      </c>
      <c r="AP11" s="313">
        <v>2353</v>
      </c>
      <c r="AQ11" s="314">
        <v>1199</v>
      </c>
      <c r="AR11" s="315">
        <v>96.2</v>
      </c>
    </row>
    <row r="12" spans="1:46" ht="13.5" customHeight="1">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177" t="s">
        <v>518</v>
      </c>
      <c r="AL12" s="1178"/>
      <c r="AM12" s="1178"/>
      <c r="AN12" s="1179"/>
      <c r="AO12" s="313" t="s">
        <v>519</v>
      </c>
      <c r="AP12" s="313" t="s">
        <v>519</v>
      </c>
      <c r="AQ12" s="314">
        <v>6</v>
      </c>
      <c r="AR12" s="315" t="s">
        <v>519</v>
      </c>
    </row>
    <row r="13" spans="1:46" ht="13.5" customHeight="1">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177" t="s">
        <v>520</v>
      </c>
      <c r="AL13" s="1178"/>
      <c r="AM13" s="1178"/>
      <c r="AN13" s="1179"/>
      <c r="AO13" s="313">
        <v>150105</v>
      </c>
      <c r="AP13" s="313">
        <v>2353</v>
      </c>
      <c r="AQ13" s="314">
        <v>2551</v>
      </c>
      <c r="AR13" s="315">
        <v>-7.8</v>
      </c>
    </row>
    <row r="14" spans="1:46" ht="13.5" customHeight="1">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177" t="s">
        <v>521</v>
      </c>
      <c r="AL14" s="1178"/>
      <c r="AM14" s="1178"/>
      <c r="AN14" s="1179"/>
      <c r="AO14" s="313">
        <v>136325</v>
      </c>
      <c r="AP14" s="313">
        <v>2137</v>
      </c>
      <c r="AQ14" s="314">
        <v>1371</v>
      </c>
      <c r="AR14" s="315">
        <v>55.9</v>
      </c>
    </row>
    <row r="15" spans="1:46" ht="13.5" customHeight="1">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183" t="s">
        <v>522</v>
      </c>
      <c r="AL15" s="1184"/>
      <c r="AM15" s="1184"/>
      <c r="AN15" s="1185"/>
      <c r="AO15" s="313">
        <v>-374301</v>
      </c>
      <c r="AP15" s="313">
        <v>-5869</v>
      </c>
      <c r="AQ15" s="314">
        <v>-3830</v>
      </c>
      <c r="AR15" s="315">
        <v>53.2</v>
      </c>
    </row>
    <row r="16" spans="1:46">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183" t="s">
        <v>185</v>
      </c>
      <c r="AL16" s="1184"/>
      <c r="AM16" s="1184"/>
      <c r="AN16" s="1185"/>
      <c r="AO16" s="313">
        <v>6025576</v>
      </c>
      <c r="AP16" s="313">
        <v>94473</v>
      </c>
      <c r="AQ16" s="314">
        <v>71148</v>
      </c>
      <c r="AR16" s="315">
        <v>32.799999999999997</v>
      </c>
    </row>
    <row r="17" spans="1:46">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316"/>
    </row>
    <row r="18" spans="1:46">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7"/>
      <c r="AR18" s="317"/>
    </row>
    <row r="19" spans="1:46">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523</v>
      </c>
      <c r="AL19" s="291"/>
      <c r="AM19" s="291"/>
      <c r="AN19" s="291"/>
      <c r="AO19" s="291"/>
      <c r="AP19" s="291"/>
      <c r="AQ19" s="291"/>
      <c r="AR19" s="291"/>
    </row>
    <row r="20" spans="1:46">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8"/>
      <c r="AL20" s="319"/>
      <c r="AM20" s="319"/>
      <c r="AN20" s="320"/>
      <c r="AO20" s="321" t="s">
        <v>524</v>
      </c>
      <c r="AP20" s="322" t="s">
        <v>525</v>
      </c>
      <c r="AQ20" s="323" t="s">
        <v>526</v>
      </c>
      <c r="AR20" s="324"/>
    </row>
    <row r="21" spans="1:46" s="330" customFormat="1">
      <c r="A21" s="325"/>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186" t="s">
        <v>527</v>
      </c>
      <c r="AL21" s="1187"/>
      <c r="AM21" s="1187"/>
      <c r="AN21" s="1188"/>
      <c r="AO21" s="326">
        <v>9.06</v>
      </c>
      <c r="AP21" s="327">
        <v>6.38</v>
      </c>
      <c r="AQ21" s="328">
        <v>2.68</v>
      </c>
      <c r="AR21" s="296"/>
      <c r="AS21" s="329"/>
      <c r="AT21" s="325"/>
    </row>
    <row r="22" spans="1:46" s="330" customFormat="1">
      <c r="A22" s="325"/>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186" t="s">
        <v>528</v>
      </c>
      <c r="AL22" s="1187"/>
      <c r="AM22" s="1187"/>
      <c r="AN22" s="1188"/>
      <c r="AO22" s="331">
        <v>97</v>
      </c>
      <c r="AP22" s="332">
        <v>98.2</v>
      </c>
      <c r="AQ22" s="333">
        <v>-1.2</v>
      </c>
      <c r="AR22" s="317"/>
      <c r="AS22" s="329"/>
      <c r="AT22" s="325"/>
    </row>
    <row r="23" spans="1:46" s="330" customFormat="1">
      <c r="A23" s="325"/>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7"/>
      <c r="AQ23" s="317"/>
      <c r="AR23" s="317"/>
      <c r="AS23" s="329"/>
      <c r="AT23" s="325"/>
    </row>
    <row r="24" spans="1:46" s="330" customFormat="1">
      <c r="A24" s="325"/>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7"/>
      <c r="AQ24" s="317"/>
      <c r="AR24" s="317"/>
      <c r="AS24" s="329"/>
      <c r="AT24" s="325"/>
    </row>
    <row r="25" spans="1:46" s="330" customFormat="1">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c r="A26" s="296" t="s">
        <v>529</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7"/>
      <c r="AQ26" s="317"/>
      <c r="AR26" s="317"/>
      <c r="AS26" s="296"/>
      <c r="AT26" s="296"/>
    </row>
    <row r="27" spans="1:46">
      <c r="A27" s="338"/>
      <c r="AO27" s="291"/>
      <c r="AP27" s="291"/>
      <c r="AQ27" s="291"/>
      <c r="AR27" s="291"/>
      <c r="AS27" s="291"/>
      <c r="AT27" s="291"/>
    </row>
    <row r="28" spans="1:46" ht="17.25">
      <c r="A28" s="292" t="s">
        <v>530</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9"/>
    </row>
    <row r="29" spans="1:46">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531</v>
      </c>
      <c r="AL29" s="296"/>
      <c r="AM29" s="296"/>
      <c r="AN29" s="296"/>
      <c r="AO29" s="291"/>
      <c r="AP29" s="291"/>
      <c r="AQ29" s="291"/>
      <c r="AR29" s="291"/>
      <c r="AS29" s="340"/>
    </row>
    <row r="30" spans="1:46" ht="13.5" customHeight="1">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175" t="s">
        <v>510</v>
      </c>
      <c r="AP30" s="301"/>
      <c r="AQ30" s="302" t="s">
        <v>511</v>
      </c>
      <c r="AR30" s="303"/>
    </row>
    <row r="31" spans="1:46">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176"/>
      <c r="AP31" s="307" t="s">
        <v>512</v>
      </c>
      <c r="AQ31" s="308" t="s">
        <v>513</v>
      </c>
      <c r="AR31" s="309" t="s">
        <v>514</v>
      </c>
    </row>
    <row r="32" spans="1:46" ht="27" customHeight="1">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180" t="s">
        <v>532</v>
      </c>
      <c r="AL32" s="1181"/>
      <c r="AM32" s="1181"/>
      <c r="AN32" s="1182"/>
      <c r="AO32" s="341">
        <v>2125632</v>
      </c>
      <c r="AP32" s="341">
        <v>33327</v>
      </c>
      <c r="AQ32" s="342">
        <v>34974</v>
      </c>
      <c r="AR32" s="343">
        <v>-4.7</v>
      </c>
    </row>
    <row r="33" spans="1:46" ht="13.5" customHeight="1">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180" t="s">
        <v>533</v>
      </c>
      <c r="AL33" s="1181"/>
      <c r="AM33" s="1181"/>
      <c r="AN33" s="1182"/>
      <c r="AO33" s="341" t="s">
        <v>519</v>
      </c>
      <c r="AP33" s="341" t="s">
        <v>519</v>
      </c>
      <c r="AQ33" s="342" t="s">
        <v>519</v>
      </c>
      <c r="AR33" s="343" t="s">
        <v>519</v>
      </c>
    </row>
    <row r="34" spans="1:46" ht="27" customHeight="1">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180" t="s">
        <v>534</v>
      </c>
      <c r="AL34" s="1181"/>
      <c r="AM34" s="1181"/>
      <c r="AN34" s="1182"/>
      <c r="AO34" s="341" t="s">
        <v>519</v>
      </c>
      <c r="AP34" s="341" t="s">
        <v>519</v>
      </c>
      <c r="AQ34" s="342">
        <v>13</v>
      </c>
      <c r="AR34" s="343" t="s">
        <v>519</v>
      </c>
    </row>
    <row r="35" spans="1:46" ht="27" customHeight="1">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180" t="s">
        <v>535</v>
      </c>
      <c r="AL35" s="1181"/>
      <c r="AM35" s="1181"/>
      <c r="AN35" s="1182"/>
      <c r="AO35" s="341">
        <v>1033430</v>
      </c>
      <c r="AP35" s="341">
        <v>16203</v>
      </c>
      <c r="AQ35" s="342">
        <v>9202</v>
      </c>
      <c r="AR35" s="343">
        <v>76.099999999999994</v>
      </c>
    </row>
    <row r="36" spans="1:46" ht="27" customHeight="1">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180" t="s">
        <v>536</v>
      </c>
      <c r="AL36" s="1181"/>
      <c r="AM36" s="1181"/>
      <c r="AN36" s="1182"/>
      <c r="AO36" s="341">
        <v>61719</v>
      </c>
      <c r="AP36" s="341">
        <v>968</v>
      </c>
      <c r="AQ36" s="342">
        <v>1932</v>
      </c>
      <c r="AR36" s="343">
        <v>-49.9</v>
      </c>
    </row>
    <row r="37" spans="1:46" ht="13.5" customHeight="1">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180" t="s">
        <v>537</v>
      </c>
      <c r="AL37" s="1181"/>
      <c r="AM37" s="1181"/>
      <c r="AN37" s="1182"/>
      <c r="AO37" s="341" t="s">
        <v>519</v>
      </c>
      <c r="AP37" s="341" t="s">
        <v>519</v>
      </c>
      <c r="AQ37" s="342">
        <v>1045</v>
      </c>
      <c r="AR37" s="343" t="s">
        <v>519</v>
      </c>
    </row>
    <row r="38" spans="1:46" ht="27" customHeight="1">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189" t="s">
        <v>538</v>
      </c>
      <c r="AL38" s="1190"/>
      <c r="AM38" s="1190"/>
      <c r="AN38" s="1191"/>
      <c r="AO38" s="344">
        <v>150</v>
      </c>
      <c r="AP38" s="344">
        <v>2</v>
      </c>
      <c r="AQ38" s="345">
        <v>1</v>
      </c>
      <c r="AR38" s="333">
        <v>100</v>
      </c>
      <c r="AS38" s="340"/>
    </row>
    <row r="39" spans="1:46">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189" t="s">
        <v>539</v>
      </c>
      <c r="AL39" s="1190"/>
      <c r="AM39" s="1190"/>
      <c r="AN39" s="1191"/>
      <c r="AO39" s="341">
        <v>-387643</v>
      </c>
      <c r="AP39" s="341">
        <v>-6078</v>
      </c>
      <c r="AQ39" s="342">
        <v>-6121</v>
      </c>
      <c r="AR39" s="343">
        <v>-0.7</v>
      </c>
      <c r="AS39" s="340"/>
    </row>
    <row r="40" spans="1:46" ht="27" customHeight="1">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180" t="s">
        <v>540</v>
      </c>
      <c r="AL40" s="1181"/>
      <c r="AM40" s="1181"/>
      <c r="AN40" s="1182"/>
      <c r="AO40" s="341">
        <v>-1886418</v>
      </c>
      <c r="AP40" s="341">
        <v>-29576</v>
      </c>
      <c r="AQ40" s="342">
        <v>-29274</v>
      </c>
      <c r="AR40" s="343">
        <v>1</v>
      </c>
      <c r="AS40" s="340"/>
    </row>
    <row r="41" spans="1:46">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192" t="s">
        <v>297</v>
      </c>
      <c r="AL41" s="1193"/>
      <c r="AM41" s="1193"/>
      <c r="AN41" s="1194"/>
      <c r="AO41" s="341">
        <v>946870</v>
      </c>
      <c r="AP41" s="341">
        <v>14846</v>
      </c>
      <c r="AQ41" s="342">
        <v>11772</v>
      </c>
      <c r="AR41" s="343">
        <v>26.1</v>
      </c>
      <c r="AS41" s="340"/>
    </row>
    <row r="42" spans="1:46">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6" t="s">
        <v>541</v>
      </c>
      <c r="AL42" s="291"/>
      <c r="AM42" s="291"/>
      <c r="AN42" s="291"/>
      <c r="AO42" s="291"/>
      <c r="AP42" s="291"/>
      <c r="AQ42" s="317"/>
      <c r="AR42" s="317"/>
      <c r="AS42" s="340"/>
    </row>
    <row r="43" spans="1:46">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7"/>
      <c r="AQ43" s="317"/>
      <c r="AR43" s="291"/>
      <c r="AS43" s="340"/>
    </row>
    <row r="44" spans="1:46">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7"/>
      <c r="AR44" s="291"/>
    </row>
    <row r="45" spans="1:46">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8"/>
      <c r="AR45" s="293"/>
      <c r="AS45" s="293"/>
      <c r="AT45" s="291"/>
    </row>
    <row r="46" spans="1:46">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1"/>
    </row>
    <row r="47" spans="1:46" ht="17.25" customHeight="1">
      <c r="A47" s="350" t="s">
        <v>542</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1" t="s">
        <v>543</v>
      </c>
      <c r="AL48" s="351"/>
      <c r="AM48" s="351"/>
      <c r="AN48" s="351"/>
      <c r="AO48" s="351"/>
      <c r="AP48" s="351"/>
      <c r="AQ48" s="352"/>
      <c r="AR48" s="351"/>
    </row>
    <row r="49" spans="1:44" ht="13.5" customHeight="1">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3"/>
      <c r="AL49" s="354"/>
      <c r="AM49" s="1195" t="s">
        <v>510</v>
      </c>
      <c r="AN49" s="1197" t="s">
        <v>544</v>
      </c>
      <c r="AO49" s="1198"/>
      <c r="AP49" s="1198"/>
      <c r="AQ49" s="1198"/>
      <c r="AR49" s="1199"/>
    </row>
    <row r="50" spans="1:44">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5"/>
      <c r="AL50" s="356"/>
      <c r="AM50" s="1196"/>
      <c r="AN50" s="357" t="s">
        <v>545</v>
      </c>
      <c r="AO50" s="358" t="s">
        <v>546</v>
      </c>
      <c r="AP50" s="359" t="s">
        <v>547</v>
      </c>
      <c r="AQ50" s="360" t="s">
        <v>548</v>
      </c>
      <c r="AR50" s="361" t="s">
        <v>549</v>
      </c>
    </row>
    <row r="51" spans="1:44">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3" t="s">
        <v>550</v>
      </c>
      <c r="AL51" s="354"/>
      <c r="AM51" s="362">
        <v>1682203</v>
      </c>
      <c r="AN51" s="363">
        <v>25189</v>
      </c>
      <c r="AO51" s="364">
        <v>-30.2</v>
      </c>
      <c r="AP51" s="365">
        <v>44504</v>
      </c>
      <c r="AQ51" s="366">
        <v>-5.9</v>
      </c>
      <c r="AR51" s="367">
        <v>-24.3</v>
      </c>
    </row>
    <row r="52" spans="1:44">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8"/>
      <c r="AL52" s="369" t="s">
        <v>551</v>
      </c>
      <c r="AM52" s="370">
        <v>1170382</v>
      </c>
      <c r="AN52" s="371">
        <v>17525</v>
      </c>
      <c r="AO52" s="372">
        <v>23.4</v>
      </c>
      <c r="AP52" s="373">
        <v>25876</v>
      </c>
      <c r="AQ52" s="374">
        <v>7.4</v>
      </c>
      <c r="AR52" s="375">
        <v>16</v>
      </c>
    </row>
    <row r="53" spans="1:44">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3" t="s">
        <v>552</v>
      </c>
      <c r="AL53" s="354"/>
      <c r="AM53" s="362">
        <v>1447814</v>
      </c>
      <c r="AN53" s="363">
        <v>21968</v>
      </c>
      <c r="AO53" s="364">
        <v>-12.8</v>
      </c>
      <c r="AP53" s="365">
        <v>47820</v>
      </c>
      <c r="AQ53" s="366">
        <v>7.5</v>
      </c>
      <c r="AR53" s="367">
        <v>-20.3</v>
      </c>
    </row>
    <row r="54" spans="1:44">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8"/>
      <c r="AL54" s="369" t="s">
        <v>551</v>
      </c>
      <c r="AM54" s="370">
        <v>1151498</v>
      </c>
      <c r="AN54" s="371">
        <v>17472</v>
      </c>
      <c r="AO54" s="372">
        <v>-0.3</v>
      </c>
      <c r="AP54" s="373">
        <v>25855</v>
      </c>
      <c r="AQ54" s="374">
        <v>-0.1</v>
      </c>
      <c r="AR54" s="375">
        <v>-0.2</v>
      </c>
    </row>
    <row r="55" spans="1:44">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3" t="s">
        <v>553</v>
      </c>
      <c r="AL55" s="354"/>
      <c r="AM55" s="362">
        <v>1733958</v>
      </c>
      <c r="AN55" s="363">
        <v>26592</v>
      </c>
      <c r="AO55" s="364">
        <v>21</v>
      </c>
      <c r="AP55" s="365">
        <v>41934</v>
      </c>
      <c r="AQ55" s="366">
        <v>-12.3</v>
      </c>
      <c r="AR55" s="367">
        <v>33.299999999999997</v>
      </c>
    </row>
    <row r="56" spans="1:44">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8"/>
      <c r="AL56" s="369" t="s">
        <v>551</v>
      </c>
      <c r="AM56" s="370">
        <v>1267137</v>
      </c>
      <c r="AN56" s="371">
        <v>19433</v>
      </c>
      <c r="AO56" s="372">
        <v>11.2</v>
      </c>
      <c r="AP56" s="373">
        <v>23352</v>
      </c>
      <c r="AQ56" s="374">
        <v>-9.6999999999999993</v>
      </c>
      <c r="AR56" s="375">
        <v>20.9</v>
      </c>
    </row>
    <row r="57" spans="1:44">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3" t="s">
        <v>554</v>
      </c>
      <c r="AL57" s="354"/>
      <c r="AM57" s="362">
        <v>4687592</v>
      </c>
      <c r="AN57" s="363">
        <v>72586</v>
      </c>
      <c r="AO57" s="364">
        <v>173</v>
      </c>
      <c r="AP57" s="365">
        <v>45588</v>
      </c>
      <c r="AQ57" s="366">
        <v>8.6999999999999993</v>
      </c>
      <c r="AR57" s="367">
        <v>164.3</v>
      </c>
    </row>
    <row r="58" spans="1:44">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8"/>
      <c r="AL58" s="369" t="s">
        <v>551</v>
      </c>
      <c r="AM58" s="370">
        <v>3613471</v>
      </c>
      <c r="AN58" s="371">
        <v>55953</v>
      </c>
      <c r="AO58" s="372">
        <v>187.9</v>
      </c>
      <c r="AP58" s="373">
        <v>24150</v>
      </c>
      <c r="AQ58" s="374">
        <v>3.4</v>
      </c>
      <c r="AR58" s="375">
        <v>184.5</v>
      </c>
    </row>
    <row r="59" spans="1:44">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3" t="s">
        <v>555</v>
      </c>
      <c r="AL59" s="354"/>
      <c r="AM59" s="362">
        <v>2835960</v>
      </c>
      <c r="AN59" s="363">
        <v>44464</v>
      </c>
      <c r="AO59" s="364">
        <v>-38.700000000000003</v>
      </c>
      <c r="AP59" s="365">
        <v>45483</v>
      </c>
      <c r="AQ59" s="366">
        <v>-0.2</v>
      </c>
      <c r="AR59" s="367">
        <v>-38.5</v>
      </c>
    </row>
    <row r="60" spans="1:44">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8"/>
      <c r="AL60" s="369" t="s">
        <v>551</v>
      </c>
      <c r="AM60" s="370">
        <v>1908689</v>
      </c>
      <c r="AN60" s="371">
        <v>29926</v>
      </c>
      <c r="AO60" s="372">
        <v>-46.5</v>
      </c>
      <c r="AP60" s="373">
        <v>24241</v>
      </c>
      <c r="AQ60" s="374">
        <v>0.4</v>
      </c>
      <c r="AR60" s="375">
        <v>-46.9</v>
      </c>
    </row>
    <row r="61" spans="1:44">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3" t="s">
        <v>556</v>
      </c>
      <c r="AL61" s="376"/>
      <c r="AM61" s="377">
        <v>2477505</v>
      </c>
      <c r="AN61" s="378">
        <v>38160</v>
      </c>
      <c r="AO61" s="379">
        <v>22.5</v>
      </c>
      <c r="AP61" s="380">
        <v>45066</v>
      </c>
      <c r="AQ61" s="381">
        <v>-0.4</v>
      </c>
      <c r="AR61" s="367">
        <v>22.9</v>
      </c>
    </row>
    <row r="62" spans="1:44">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8"/>
      <c r="AL62" s="369" t="s">
        <v>551</v>
      </c>
      <c r="AM62" s="370">
        <v>1822235</v>
      </c>
      <c r="AN62" s="371">
        <v>28062</v>
      </c>
      <c r="AO62" s="372">
        <v>35.1</v>
      </c>
      <c r="AP62" s="373">
        <v>24695</v>
      </c>
      <c r="AQ62" s="374">
        <v>0.3</v>
      </c>
      <c r="AR62" s="375">
        <v>34.799999999999997</v>
      </c>
    </row>
    <row r="63" spans="1:44">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c r="AK67" s="291"/>
      <c r="AL67" s="291"/>
      <c r="AM67" s="291"/>
      <c r="AN67" s="291"/>
      <c r="AO67" s="291"/>
      <c r="AP67" s="291"/>
      <c r="AQ67" s="291"/>
      <c r="AR67" s="291"/>
      <c r="AS67" s="291"/>
      <c r="AT67" s="291"/>
    </row>
    <row r="68" spans="1:46" ht="13.5" hidden="1" customHeight="1">
      <c r="AK68" s="291"/>
      <c r="AL68" s="291"/>
      <c r="AM68" s="291"/>
      <c r="AN68" s="291"/>
      <c r="AO68" s="291"/>
      <c r="AP68" s="291"/>
      <c r="AQ68" s="291"/>
      <c r="AR68" s="291"/>
    </row>
    <row r="69" spans="1:46" ht="13.5" hidden="1" customHeight="1">
      <c r="AK69" s="291"/>
      <c r="AL69" s="291"/>
      <c r="AM69" s="291"/>
      <c r="AN69" s="291"/>
      <c r="AO69" s="291"/>
      <c r="AP69" s="291"/>
      <c r="AQ69" s="291"/>
      <c r="AR69" s="291"/>
    </row>
    <row r="70" spans="1:46" hidden="1">
      <c r="AK70" s="291"/>
      <c r="AL70" s="291"/>
      <c r="AM70" s="291"/>
      <c r="AN70" s="291"/>
      <c r="AO70" s="291"/>
      <c r="AP70" s="291"/>
      <c r="AQ70" s="291"/>
      <c r="AR70" s="291"/>
    </row>
    <row r="71" spans="1:46" hidden="1">
      <c r="AK71" s="291"/>
      <c r="AL71" s="291"/>
      <c r="AM71" s="291"/>
      <c r="AN71" s="291"/>
      <c r="AO71" s="291"/>
      <c r="AP71" s="291"/>
      <c r="AQ71" s="291"/>
      <c r="AR71" s="291"/>
    </row>
    <row r="72" spans="1:46" hidden="1">
      <c r="AK72" s="291"/>
      <c r="AL72" s="291"/>
      <c r="AM72" s="291"/>
      <c r="AN72" s="291"/>
      <c r="AO72" s="291"/>
      <c r="AP72" s="291"/>
      <c r="AQ72" s="291"/>
      <c r="AR72" s="291"/>
    </row>
    <row r="73" spans="1:46" hidden="1">
      <c r="AK73" s="291"/>
      <c r="AL73" s="291"/>
      <c r="AM73" s="291"/>
      <c r="AN73" s="291"/>
      <c r="AO73" s="291"/>
      <c r="AP73" s="291"/>
      <c r="AQ73" s="291"/>
      <c r="AR73" s="291"/>
    </row>
  </sheetData>
  <sheetProtection algorithmName="SHA-512" hashValue="FF03BAB6J8gs9rUxC+6Uc1wCWZ6JUy+B6z92SoN1INHbuyBJrn+gTyboWt88jJVFgDrzYgU1S32/i7juSi8I/g==" saltValue="WvCKds80B4QTorI7gyIdZ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cols>
    <col min="1" max="125" width="2.5" style="289" customWidth="1"/>
    <col min="126" max="16384" width="9" style="288" hidden="1"/>
  </cols>
  <sheetData>
    <row r="1" spans="2:125"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c r="B2" s="288"/>
      <c r="DG2" s="288"/>
    </row>
    <row r="3" spans="2:12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row r="5" spans="2:125"/>
    <row r="6" spans="2:125"/>
    <row r="7" spans="2:125"/>
    <row r="8" spans="2:125"/>
    <row r="9" spans="2:125">
      <c r="DU9" s="288"/>
    </row>
    <row r="10" spans="2:125"/>
    <row r="11" spans="2:125"/>
    <row r="12" spans="2:125"/>
    <row r="13" spans="2:125"/>
    <row r="14" spans="2:125"/>
    <row r="15" spans="2:125"/>
    <row r="16" spans="2:125"/>
    <row r="17" spans="125:125">
      <c r="DU17" s="288"/>
    </row>
    <row r="18" spans="125:125"/>
    <row r="19" spans="125:125"/>
    <row r="20" spans="125:125">
      <c r="DU20" s="288"/>
    </row>
    <row r="21" spans="125:125">
      <c r="DU21" s="288"/>
    </row>
    <row r="22" spans="125:125"/>
    <row r="23" spans="125:125"/>
    <row r="24" spans="125:125"/>
    <row r="25" spans="125:125"/>
    <row r="26" spans="125:125"/>
    <row r="27" spans="125:125"/>
    <row r="28" spans="125:125">
      <c r="DU28" s="288"/>
    </row>
    <row r="29" spans="125:125"/>
    <row r="30" spans="125:125"/>
    <row r="31" spans="125:125"/>
    <row r="32" spans="125:125"/>
    <row r="33" spans="2:125">
      <c r="B33" s="288"/>
      <c r="G33" s="288"/>
      <c r="I33" s="288"/>
    </row>
    <row r="34" spans="2:125">
      <c r="C34" s="288"/>
      <c r="P34" s="288"/>
      <c r="DE34" s="288"/>
      <c r="DH34" s="288"/>
    </row>
    <row r="35" spans="2:125">
      <c r="D35" s="288"/>
      <c r="E35" s="288"/>
      <c r="DG35" s="288"/>
      <c r="DJ35" s="288"/>
      <c r="DP35" s="288"/>
      <c r="DQ35" s="288"/>
      <c r="DR35" s="288"/>
      <c r="DS35" s="288"/>
      <c r="DT35" s="288"/>
      <c r="DU35" s="288"/>
    </row>
    <row r="36" spans="2:12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c r="DU37" s="288"/>
    </row>
    <row r="38" spans="2:125">
      <c r="DT38" s="288"/>
      <c r="DU38" s="288"/>
    </row>
    <row r="39" spans="2:125"/>
    <row r="40" spans="2:125">
      <c r="DH40" s="288"/>
    </row>
    <row r="41" spans="2:125">
      <c r="DE41" s="288"/>
    </row>
    <row r="42" spans="2:125">
      <c r="DG42" s="288"/>
      <c r="DJ42" s="288"/>
    </row>
    <row r="43" spans="2:12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c r="DU44" s="288"/>
    </row>
    <row r="45" spans="2:125"/>
    <row r="46" spans="2:125"/>
    <row r="47" spans="2:125"/>
    <row r="48" spans="2:125">
      <c r="DT48" s="288"/>
      <c r="DU48" s="288"/>
    </row>
    <row r="49" spans="120:125">
      <c r="DU49" s="288"/>
    </row>
    <row r="50" spans="120:125">
      <c r="DU50" s="288"/>
    </row>
    <row r="51" spans="120:125">
      <c r="DP51" s="288"/>
      <c r="DQ51" s="288"/>
      <c r="DR51" s="288"/>
      <c r="DS51" s="288"/>
      <c r="DT51" s="288"/>
      <c r="DU51" s="288"/>
    </row>
    <row r="52" spans="120:125"/>
    <row r="53" spans="120:125"/>
    <row r="54" spans="120:125">
      <c r="DU54" s="288"/>
    </row>
    <row r="55" spans="120:125"/>
    <row r="56" spans="120:125"/>
    <row r="57" spans="120:125"/>
    <row r="58" spans="120:125">
      <c r="DU58" s="288"/>
    </row>
    <row r="59" spans="120:125"/>
    <row r="60" spans="120:125"/>
    <row r="61" spans="120:125"/>
    <row r="62" spans="120:125"/>
    <row r="63" spans="120:125">
      <c r="DU63" s="288"/>
    </row>
    <row r="64" spans="120:125">
      <c r="DT64" s="288"/>
      <c r="DU64" s="288"/>
    </row>
    <row r="65" spans="123:125"/>
    <row r="66" spans="123:125"/>
    <row r="67" spans="123:125"/>
    <row r="68" spans="123:125"/>
    <row r="69" spans="123:125">
      <c r="DS69" s="288"/>
      <c r="DT69" s="288"/>
      <c r="DU69" s="288"/>
    </row>
    <row r="70" spans="123:125"/>
    <row r="71" spans="123:125"/>
    <row r="72" spans="123:125"/>
    <row r="73" spans="123:125"/>
    <row r="74" spans="123:125"/>
    <row r="75" spans="123:125"/>
    <row r="76" spans="123:125"/>
    <row r="77" spans="123:125"/>
    <row r="78" spans="123:125"/>
    <row r="79" spans="123:125"/>
    <row r="80" spans="123:125"/>
    <row r="81" spans="116:125"/>
    <row r="82" spans="116:125">
      <c r="DL82" s="288"/>
    </row>
    <row r="83" spans="116:125">
      <c r="DM83" s="288"/>
      <c r="DN83" s="288"/>
      <c r="DO83" s="288"/>
      <c r="DP83" s="288"/>
      <c r="DQ83" s="288"/>
      <c r="DR83" s="288"/>
      <c r="DS83" s="288"/>
      <c r="DT83" s="288"/>
      <c r="DU83" s="288"/>
    </row>
    <row r="84" spans="116:125"/>
    <row r="85" spans="116:125"/>
    <row r="86" spans="116:125"/>
    <row r="87" spans="116:125"/>
    <row r="88" spans="116:125">
      <c r="DU88" s="288"/>
    </row>
    <row r="89" spans="116:125"/>
    <row r="90" spans="116:125"/>
    <row r="91" spans="116:125"/>
    <row r="92" spans="116:125" ht="13.5" customHeight="1"/>
    <row r="93" spans="116:125" ht="13.5" customHeight="1"/>
    <row r="94" spans="116:125" ht="13.5" customHeight="1">
      <c r="DS94" s="288"/>
      <c r="DT94" s="288"/>
      <c r="DU94" s="288"/>
    </row>
    <row r="95" spans="116:125" ht="13.5" customHeight="1">
      <c r="DU95" s="288"/>
    </row>
    <row r="96" spans="116:125" ht="13.5" customHeight="1"/>
    <row r="97" spans="124:125" ht="13.5" customHeight="1"/>
    <row r="98" spans="124:125" ht="13.5" customHeight="1"/>
    <row r="99" spans="124:125" ht="13.5" customHeight="1"/>
    <row r="100" spans="124:125" ht="13.5" customHeight="1"/>
    <row r="101" spans="124:125" ht="13.5" customHeight="1">
      <c r="DU101" s="288"/>
    </row>
    <row r="102" spans="124:125" ht="13.5" customHeight="1"/>
    <row r="103" spans="124:125" ht="13.5" customHeight="1"/>
    <row r="104" spans="124:125" ht="13.5" customHeight="1">
      <c r="DT104" s="288"/>
      <c r="DU104" s="28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8" t="s">
        <v>558</v>
      </c>
    </row>
    <row r="121" spans="125:125" ht="13.5" hidden="1" customHeight="1">
      <c r="DU121" s="288"/>
    </row>
  </sheetData>
  <sheetProtection algorithmName="SHA-512" hashValue="Vnv5v2v8K6VSXeiq0g6Pofv3SKBY6bRGRPAbzFHB89hwnxIxBjmQgM7ywGXMjYHfdPH2G3LCrA9Lfe9OvB5GRw==" saltValue="twE00WZ1LDoHgOQc8rVf6A=="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cols>
    <col min="1" max="125" width="2.5" style="289" customWidth="1"/>
    <col min="126" max="142" width="0" style="288" hidden="1" customWidth="1"/>
    <col min="143" max="16384" width="9" style="288" hidden="1"/>
  </cols>
  <sheetData>
    <row r="1" spans="1:125" ht="13.5" customHeight="1">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c r="B2" s="288"/>
      <c r="T2" s="288"/>
    </row>
    <row r="3" spans="1:12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8"/>
      <c r="G33" s="288"/>
      <c r="I33" s="288"/>
    </row>
    <row r="34" spans="2:125">
      <c r="C34" s="288"/>
      <c r="P34" s="288"/>
      <c r="R34" s="288"/>
      <c r="U34" s="288"/>
    </row>
    <row r="35" spans="2:12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c r="F36" s="288"/>
      <c r="H36" s="288"/>
      <c r="J36" s="288"/>
      <c r="K36" s="288"/>
      <c r="L36" s="288"/>
      <c r="M36" s="288"/>
      <c r="N36" s="288"/>
      <c r="O36" s="288"/>
      <c r="Q36" s="288"/>
      <c r="S36" s="288"/>
      <c r="V36" s="288"/>
    </row>
    <row r="37" spans="2:125"/>
    <row r="38" spans="2:125"/>
    <row r="39" spans="2:125"/>
    <row r="40" spans="2:125">
      <c r="U40" s="288"/>
    </row>
    <row r="41" spans="2:125">
      <c r="R41" s="288"/>
    </row>
    <row r="42" spans="2:12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c r="Q43" s="288"/>
      <c r="S43" s="288"/>
      <c r="V43" s="28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9" t="s">
        <v>559</v>
      </c>
    </row>
  </sheetData>
  <sheetProtection algorithmName="SHA-512" hashValue="IRQBm7CbKLSFNzOf2Rv9Nc0chAWkl5GnHYbwvLof8Mn74mLH8g7+zaCST64Xe4euASdOQBma5S4K+j9nffLfsQ==" saltValue="zU7hpvvND0x5ARn0n5ZUo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00" t="s">
        <v>3</v>
      </c>
      <c r="D47" s="1200"/>
      <c r="E47" s="1201"/>
      <c r="F47" s="11">
        <v>7.81</v>
      </c>
      <c r="G47" s="12">
        <v>7.63</v>
      </c>
      <c r="H47" s="12">
        <v>5.7</v>
      </c>
      <c r="I47" s="12">
        <v>8.68</v>
      </c>
      <c r="J47" s="13">
        <v>11.31</v>
      </c>
    </row>
    <row r="48" spans="2:10" ht="57.75" customHeight="1">
      <c r="B48" s="14"/>
      <c r="C48" s="1202" t="s">
        <v>4</v>
      </c>
      <c r="D48" s="1202"/>
      <c r="E48" s="1203"/>
      <c r="F48" s="15">
        <v>6.73</v>
      </c>
      <c r="G48" s="16">
        <v>9.5399999999999991</v>
      </c>
      <c r="H48" s="16">
        <v>6.04</v>
      </c>
      <c r="I48" s="16">
        <v>3.43</v>
      </c>
      <c r="J48" s="17">
        <v>0.24</v>
      </c>
    </row>
    <row r="49" spans="2:10" ht="57.75" customHeight="1" thickBot="1">
      <c r="B49" s="18"/>
      <c r="C49" s="1204" t="s">
        <v>5</v>
      </c>
      <c r="D49" s="1204"/>
      <c r="E49" s="1205"/>
      <c r="F49" s="19">
        <v>0.14000000000000001</v>
      </c>
      <c r="G49" s="20">
        <v>2.96</v>
      </c>
      <c r="H49" s="20" t="s">
        <v>565</v>
      </c>
      <c r="I49" s="20" t="s">
        <v>566</v>
      </c>
      <c r="J49" s="21" t="s">
        <v>567</v>
      </c>
    </row>
    <row r="50" spans="2:10" ht="13.5" customHeight="1"/>
  </sheetData>
  <sheetProtection algorithmName="SHA-512" hashValue="QGr8w6SSZ7vggVW10s8+SxHlodXHl0dvjzJWZTL9T35oFXYjNJYHncmcBymirVw4F0yys71oazkrLb4y1p8xwA==" saltValue="1vo+X4imlqgZtjmpn3H57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2022-03-18T01:52:04Z</cp:lastPrinted>
  <dcterms:created xsi:type="dcterms:W3CDTF">2022-02-02T06:04:48Z</dcterms:created>
  <dcterms:modified xsi:type="dcterms:W3CDTF">2022-03-18T02:59:59Z</dcterms:modified>
  <cp:category/>
</cp:coreProperties>
</file>