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③財政第１係\03決算関係\R3普通会計決算統計\19 財政状況資料集 【3月20日国回答締切】\05 差替・修正データ\29_奈良県\作業完了済\"/>
    </mc:Choice>
  </mc:AlternateContent>
  <xr:revisionPtr revIDLastSave="0" documentId="13_ncr:1_{9CFEB65B-2049-42BF-A995-D75AB96D3B59}" xr6:coauthVersionLast="47" xr6:coauthVersionMax="47" xr10:uidLastSave="{00000000-0000-0000-0000-000000000000}"/>
  <bookViews>
    <workbookView xWindow="-120" yWindow="-120" windowWidth="29040" windowHeight="15840" xr2:uid="{00000000-000D-0000-FFFF-FFFF00000000}"/>
  </bookViews>
  <sheets>
    <sheet name="総括表" sheetId="10" r:id="rId1"/>
    <sheet name="普通会計の状況" sheetId="18"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C37" i="10"/>
  <c r="CO36" i="10"/>
  <c r="BE36" i="10"/>
  <c r="AM36" i="10"/>
  <c r="CO35" i="10"/>
  <c r="BE35" i="10"/>
  <c r="AM35" i="10"/>
  <c r="AM34" i="10"/>
  <c r="C34" i="10"/>
  <c r="C35" i="10" s="1"/>
  <c r="U34" i="10" l="1"/>
  <c r="U35" i="10" s="1"/>
  <c r="U36" i="10" s="1"/>
  <c r="U37" i="10" s="1"/>
  <c r="C36" i="10"/>
  <c r="BW34" i="10" s="1"/>
  <c r="BW35" i="10" s="1"/>
  <c r="BW36" i="10" s="1"/>
  <c r="BW37" i="10" s="1"/>
  <c r="BW38" i="10" s="1"/>
  <c r="BW39" i="10" s="1"/>
  <c r="BE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O34" i="10" l="1"/>
</calcChain>
</file>

<file path=xl/sharedStrings.xml><?xml version="1.0" encoding="utf-8"?>
<sst xmlns="http://schemas.openxmlformats.org/spreadsheetml/2006/main" count="1120" uniqueCount="587">
  <si>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</si>
  <si>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</si>
  <si>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</si>
  <si>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</si>
  <si>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</si>
  <si>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</si>
  <si>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</si>
  <si>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</si>
  <si>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</si>
  <si>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</si>
  <si>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</si>
  <si>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</si>
  <si>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</si>
  <si>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</si>
  <si>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</si>
  <si>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</si>
  <si>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</si>
  <si>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</si>
  <si>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</si>
  <si>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</si>
  <si>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</si>
  <si>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</si>
  <si>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</si>
  <si>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</si>
  <si>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</si>
  <si>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</si>
  <si>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</si>
  <si>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</si>
  <si>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</si>
  <si>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</si>
  <si>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</si>
  <si>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</si>
  <si>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</si>
  <si>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</si>
  <si>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</si>
  <si>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</si>
  <si>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</si>
  <si>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</si>
  <si>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</si>
  <si>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</si>
  <si>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</si>
  <si>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</si>
  <si>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</si>
  <si>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</si>
  <si>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</si>
  <si>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</si>
  <si>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</si>
  <si>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</si>
  <si>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</si>
  <si>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</si>
  <si>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</si>
  <si>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</si>
  <si>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</si>
  <si>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</si>
  <si>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</si>
  <si>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</si>
  <si>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</si>
  <si>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</si>
  <si>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</si>
  <si>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</si>
  <si>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</si>
  <si>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</si>
  <si>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</si>
  <si>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</si>
  <si>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</si>
  <si>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</si>
  <si>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</si>
  <si>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</si>
  <si>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</si>
  <si>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</si>
  <si>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</si>
  <si>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</si>
  <si>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</si>
  <si>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</si>
  <si>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</si>
  <si>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</si>
  <si>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</si>
  <si>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</si>
  <si>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</si>
  <si>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</si>
  <si>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令和3年度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</si>
  <si>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</si>
  <si>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</si>
  <si>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</si>
  <si>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</si>
  <si>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Ⅰ－２</t>
    <phoneticPr fontId="5"/>
  </si>
  <si>
    <t>指定団体等の指定状況</t>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</si>
  <si>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</si>
  <si>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</si>
  <si>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</si>
  <si>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</si>
  <si>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</si>
  <si>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</si>
  <si>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</si>
  <si>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</si>
  <si>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</si>
  <si>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</si>
  <si>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</si>
  <si>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下北山村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</si>
  <si>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</si>
  <si>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</si>
  <si>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</si>
  <si>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</si>
  <si>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</si>
  <si>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</si>
  <si>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</si>
  <si>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</si>
  <si>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</si>
  <si>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</si>
  <si>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</si>
  <si>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</si>
  <si>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</si>
  <si>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</si>
  <si>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</si>
  <si>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</si>
  <si>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</si>
  <si>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</si>
  <si>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</si>
  <si>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</si>
  <si>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</si>
  <si>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</si>
  <si>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</si>
  <si>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</si>
  <si>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</si>
  <si>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</si>
  <si>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</si>
  <si>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</si>
  <si>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</si>
  <si>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</si>
  <si>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</si>
  <si>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令04.01.01(人)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</si>
  <si>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</si>
  <si>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</si>
  <si>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</si>
  <si>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</si>
  <si>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</si>
  <si>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</si>
  <si>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</si>
  <si>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</si>
  <si>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</si>
  <si>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</si>
  <si>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</si>
  <si>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</si>
  <si>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令03.01.01(人)</t>
    <phoneticPr fontId="5"/>
  </si>
  <si>
    <t>　将来負担比率</t>
    <rPh sb="1" eb="3">
      <t>ショウライ</t>
    </rPh>
    <rPh sb="3" eb="5">
      <t>フタン</t>
    </rPh>
    <rPh sb="5" eb="7">
      <t>ヒリツ</t>
    </rPh>
    <phoneticPr fontId="5"/>
  </si>
  <si>
    <t>-</t>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</si>
  <si>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</si>
  <si>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</si>
  <si>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</si>
  <si>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</si>
  <si>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</si>
  <si>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-3.1</t>
    <phoneticPr fontId="5"/>
  </si>
  <si>
    <t>基準財政需要額</t>
    <phoneticPr fontId="25"/>
  </si>
  <si>
    <t>うち日本人(％)</t>
    <phoneticPr fontId="5"/>
  </si>
  <si>
    <t>-3.2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</si>
  <si>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</si>
  <si>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</si>
  <si>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</si>
  <si>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</si>
  <si>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</si>
  <si>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</si>
  <si>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</si>
  <si>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</si>
  <si>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</si>
  <si>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</si>
  <si>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</si>
  <si>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</si>
  <si>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</si>
  <si>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</si>
  <si>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</si>
  <si>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</si>
  <si>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</si>
  <si>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</si>
  <si>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</si>
  <si>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</si>
  <si>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</si>
  <si>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</si>
  <si>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</si>
  <si>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</si>
  <si>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</si>
  <si>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</si>
  <si>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</si>
  <si>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</si>
  <si>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</si>
  <si>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</si>
  <si>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</si>
  <si>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</si>
  <si>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</si>
  <si>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</si>
  <si>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</si>
  <si>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</si>
  <si>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</si>
  <si>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</si>
  <si>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</si>
  <si>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</si>
  <si>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</si>
  <si>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</si>
  <si>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</si>
  <si>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</si>
  <si>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</si>
  <si>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</si>
  <si>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</si>
  <si>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</si>
  <si>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</si>
  <si>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</si>
  <si>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</si>
  <si>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</si>
  <si>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</si>
  <si>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</si>
  <si>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</si>
  <si>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</si>
  <si>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</si>
  <si>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令和3年度</t>
    <phoneticPr fontId="25"/>
  </si>
  <si>
    <t>奈良県下北山村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</si>
  <si>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</si>
  <si>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</si>
  <si>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</si>
  <si>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</si>
  <si>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</si>
  <si>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</si>
  <si>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</si>
  <si>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</si>
  <si>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</si>
  <si>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</si>
  <si>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</si>
  <si>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</si>
  <si>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</si>
  <si>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</si>
  <si>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</si>
  <si>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</si>
  <si>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</si>
  <si>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</si>
  <si>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</si>
  <si>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</si>
  <si>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</si>
  <si>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</si>
  <si>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</si>
  <si>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</si>
  <si>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</si>
  <si>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t>
    <phoneticPr fontId="5"/>
  </si>
  <si>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</si>
  <si>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</si>
  <si>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</si>
  <si>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</si>
  <si>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</si>
  <si>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</si>
  <si>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</si>
  <si>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</si>
  <si>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</si>
  <si>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</si>
  <si>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</si>
  <si>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</si>
  <si>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</si>
  <si>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</si>
  <si>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</si>
  <si>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</si>
  <si>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</si>
  <si>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</si>
  <si>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</si>
  <si>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</si>
  <si>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</si>
  <si>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</si>
  <si>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</si>
  <si>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</si>
  <si>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</si>
  <si>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</si>
  <si>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</si>
  <si>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</si>
  <si>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</si>
  <si>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</si>
  <si>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</si>
  <si>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</si>
  <si>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</si>
  <si>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</si>
  <si>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</si>
  <si>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</si>
  <si>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</si>
  <si>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</si>
  <si>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　新型コロナウイルス感染症対策地方税減収補塡特別交付金</t>
    <phoneticPr fontId="5"/>
  </si>
  <si>
    <t>　　事業所税</t>
    <phoneticPr fontId="5"/>
  </si>
  <si>
    <t>性質別歳出の状況（単位 千円・％）</t>
    <rPh sb="0" eb="2">
      <t>セイシツ</t>
    </rPh>
    <phoneticPr fontId="5"/>
  </si>
  <si>
    <t>地方交付税</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</si>
  <si>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</si>
  <si>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</si>
  <si>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</si>
  <si>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</si>
  <si>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</si>
  <si>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</si>
  <si>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普通交付税</t>
    <phoneticPr fontId="5"/>
  </si>
  <si>
    <t>　　水利地益税等</t>
    <phoneticPr fontId="5"/>
  </si>
  <si>
    <t>義務的経費計</t>
    <rPh sb="0" eb="3">
      <t>ギムテキ</t>
    </rPh>
    <rPh sb="3" eb="5">
      <t>ケイヒ</t>
    </rPh>
    <rPh sb="5" eb="6">
      <t>ケイ</t>
    </rPh>
    <phoneticPr fontId="5"/>
  </si>
  <si>
    <t>　特別交付税</t>
    <phoneticPr fontId="5"/>
  </si>
  <si>
    <t>　法定外目的税</t>
    <phoneticPr fontId="5"/>
  </si>
  <si>
    <t>　人件費</t>
    <phoneticPr fontId="5"/>
  </si>
  <si>
    <t>　震災復興特別交付税</t>
    <phoneticPr fontId="25"/>
  </si>
  <si>
    <t>旧法による税</t>
  </si>
  <si>
    <t>　　うち職員給</t>
    <rPh sb="4" eb="6">
      <t>ショクイン</t>
    </rPh>
    <rPh sb="6" eb="7">
      <t>キュウ</t>
    </rPh>
    <phoneticPr fontId="5"/>
  </si>
  <si>
    <t>(一般財源計)</t>
    <phoneticPr fontId="5"/>
  </si>
  <si>
    <t>合計</t>
  </si>
  <si>
    <t>　扶助費</t>
    <phoneticPr fontId="5"/>
  </si>
  <si>
    <t>交通安全対策特別交付金</t>
    <phoneticPr fontId="5"/>
  </si>
  <si>
    <t>　公債費</t>
    <phoneticPr fontId="5"/>
  </si>
  <si>
    <t>分担金・負担金</t>
  </si>
  <si>
    <t>内訳</t>
    <rPh sb="0" eb="2">
      <t>ウチワケ</t>
    </rPh>
    <phoneticPr fontId="5"/>
  </si>
  <si>
    <t>使用料</t>
  </si>
  <si>
    <t>令和3年度</t>
    <rPh sb="0" eb="2">
      <t>レイワ</t>
    </rPh>
    <rPh sb="3" eb="5">
      <t>ネンド</t>
    </rPh>
    <phoneticPr fontId="5"/>
  </si>
  <si>
    <t>令和2年度</t>
    <rPh sb="0" eb="2">
      <t>レイワ</t>
    </rPh>
    <rPh sb="3" eb="5">
      <t>ネンド</t>
    </rPh>
    <rPh sb="4" eb="5">
      <t>ド</t>
    </rPh>
    <phoneticPr fontId="5"/>
  </si>
  <si>
    <t>　うち元金</t>
    <phoneticPr fontId="25"/>
  </si>
  <si>
    <t>手数料</t>
  </si>
  <si>
    <t>徴収率
(％)</t>
    <rPh sb="0" eb="2">
      <t>チョウシュウ</t>
    </rPh>
    <rPh sb="2" eb="3">
      <t>リツ</t>
    </rPh>
    <phoneticPr fontId="5"/>
  </si>
  <si>
    <t>現年</t>
    <rPh sb="0" eb="1">
      <t>ゲン</t>
    </rPh>
    <rPh sb="1" eb="2">
      <t>ネン</t>
    </rPh>
    <phoneticPr fontId="5"/>
  </si>
  <si>
    <t>　うち利子</t>
    <phoneticPr fontId="25"/>
  </si>
  <si>
    <t>国庫支出金</t>
  </si>
  <si>
    <t>・計</t>
    <phoneticPr fontId="5"/>
  </si>
  <si>
    <t>市町村民税</t>
    <rPh sb="0" eb="3">
      <t>シチョウソン</t>
    </rPh>
    <rPh sb="3" eb="4">
      <t>ミン</t>
    </rPh>
    <rPh sb="4" eb="5">
      <t>ゼイ</t>
    </rPh>
    <phoneticPr fontId="5"/>
  </si>
  <si>
    <t>一時借入金利子</t>
    <phoneticPr fontId="5"/>
  </si>
  <si>
    <t>国有提供交付金(特別区財調交付金)</t>
  </si>
  <si>
    <t>純固定資産税</t>
    <rPh sb="0" eb="1">
      <t>ジュン</t>
    </rPh>
    <rPh sb="1" eb="3">
      <t>コテイ</t>
    </rPh>
    <rPh sb="3" eb="6">
      <t>シサンゼイ</t>
    </rPh>
    <phoneticPr fontId="5"/>
  </si>
  <si>
    <t>その他の経費</t>
    <rPh sb="2" eb="3">
      <t>タ</t>
    </rPh>
    <rPh sb="4" eb="6">
      <t>ケイヒ</t>
    </rPh>
    <phoneticPr fontId="5"/>
  </si>
  <si>
    <t>都道府県支出金</t>
  </si>
  <si>
    <t>　物件費</t>
    <phoneticPr fontId="5"/>
  </si>
  <si>
    <t>財産収入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</si>
  <si>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</si>
  <si>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</si>
  <si>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</si>
  <si>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寄附金</t>
  </si>
  <si>
    <t>合計</t>
    <phoneticPr fontId="5"/>
  </si>
  <si>
    <t>実質収支</t>
    <rPh sb="0" eb="2">
      <t>ジッシツ</t>
    </rPh>
    <rPh sb="2" eb="4">
      <t>シュウシ</t>
    </rPh>
    <phoneticPr fontId="5"/>
  </si>
  <si>
    <t>　補助費等</t>
    <rPh sb="1" eb="3">
      <t>ホジョ</t>
    </rPh>
    <rPh sb="3" eb="4">
      <t>ヒ</t>
    </rPh>
    <rPh sb="4" eb="5">
      <t>トウ</t>
    </rPh>
    <phoneticPr fontId="5"/>
  </si>
  <si>
    <t>繰入金</t>
  </si>
  <si>
    <t>簡易水道</t>
    <phoneticPr fontId="5"/>
  </si>
  <si>
    <t>再差引収支</t>
    <rPh sb="0" eb="1">
      <t>サイ</t>
    </rPh>
    <rPh sb="1" eb="3">
      <t>サシヒキ</t>
    </rPh>
    <rPh sb="3" eb="5">
      <t>シュウシ</t>
    </rPh>
    <phoneticPr fontId="5"/>
  </si>
  <si>
    <t>　　うち一部事務組合負担金</t>
    <phoneticPr fontId="5"/>
  </si>
  <si>
    <t>繰越金</t>
  </si>
  <si>
    <t>病院</t>
    <phoneticPr fontId="5"/>
  </si>
  <si>
    <t>加入世帯数(世帯)</t>
  </si>
  <si>
    <t>　繰出金</t>
    <phoneticPr fontId="5"/>
  </si>
  <si>
    <t>諸収入</t>
  </si>
  <si>
    <t>上水道</t>
    <phoneticPr fontId="5"/>
  </si>
  <si>
    <t>被保険者数(人)</t>
  </si>
  <si>
    <t>　積立金</t>
    <phoneticPr fontId="5"/>
  </si>
  <si>
    <t>地方債</t>
  </si>
  <si>
    <t>工業用水道</t>
    <phoneticPr fontId="5"/>
  </si>
  <si>
    <t>被保険者
1人当り</t>
    <phoneticPr fontId="5"/>
  </si>
  <si>
    <t>保険税(料)収入額</t>
    <phoneticPr fontId="5"/>
  </si>
  <si>
    <t>　投資・出資金・貸付金</t>
    <phoneticPr fontId="5"/>
  </si>
  <si>
    <t>　うち減収補塡債(特例分)</t>
    <rPh sb="4" eb="5">
      <t>シュウ</t>
    </rPh>
    <rPh sb="9" eb="10">
      <t>トク</t>
    </rPh>
    <rPh sb="10" eb="11">
      <t>レイ</t>
    </rPh>
    <rPh sb="11" eb="12">
      <t>ブン</t>
    </rPh>
    <phoneticPr fontId="16"/>
  </si>
  <si>
    <t>国民健康保険</t>
    <phoneticPr fontId="5"/>
  </si>
  <si>
    <t>国庫支出金</t>
    <phoneticPr fontId="5"/>
  </si>
  <si>
    <t>　前年度繰上充用金</t>
    <phoneticPr fontId="5"/>
  </si>
  <si>
    <t>　うち猶予特例債</t>
    <phoneticPr fontId="16"/>
  </si>
  <si>
    <t>その他</t>
    <phoneticPr fontId="5"/>
  </si>
  <si>
    <t>保険給付費</t>
    <phoneticPr fontId="5"/>
  </si>
  <si>
    <t>投資的経費計</t>
    <rPh sb="5" eb="6">
      <t>ケイ</t>
    </rPh>
    <phoneticPr fontId="5"/>
  </si>
  <si>
    <t>　うち臨時財政対策債</t>
    <phoneticPr fontId="5"/>
  </si>
  <si>
    <t>　　うち人件費</t>
    <phoneticPr fontId="5"/>
  </si>
  <si>
    <t>歳入合計</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</si>
  <si>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</si>
  <si>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</si>
  <si>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</si>
  <si>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</si>
  <si>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</si>
  <si>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</si>
  <si>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</si>
  <si>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</si>
  <si>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</si>
  <si>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</si>
  <si>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令和3年度</t>
  </si>
  <si>
    <t>奈良県下北山村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</si>
  <si>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</si>
  <si>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</si>
  <si>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</si>
  <si>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</si>
  <si>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</si>
  <si>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</si>
  <si>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</si>
  <si>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</si>
  <si>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</si>
  <si>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</si>
  <si>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</si>
  <si>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</si>
  <si>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</si>
  <si>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</si>
  <si>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</si>
  <si>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</si>
  <si>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</si>
  <si>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</si>
  <si>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</si>
  <si>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</si>
  <si>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池の平公園管理運営特別会計</t>
    <phoneticPr fontId="5"/>
  </si>
  <si>
    <t>スポーツ公園管理運営特別会計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</si>
  <si>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</si>
  <si>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</si>
  <si>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</si>
  <si>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</si>
  <si>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</si>
  <si>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</si>
  <si>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</si>
  <si>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</si>
  <si>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</si>
  <si>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</si>
  <si>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</si>
  <si>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</si>
  <si>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</si>
  <si>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</si>
  <si>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国民健康保険事業会計（事業勘定）</t>
    <phoneticPr fontId="5"/>
  </si>
  <si>
    <t>国民健康保険事業会計（直診勘定）</t>
    <phoneticPr fontId="5"/>
  </si>
  <si>
    <t>介護保険事業会計（保険事業勘定）</t>
    <phoneticPr fontId="5"/>
  </si>
  <si>
    <t>後期高齢者医療事業会計</t>
    <phoneticPr fontId="5"/>
  </si>
  <si>
    <t>簡易水道事業会計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</si>
  <si>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</si>
  <si>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</si>
  <si>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</si>
  <si>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</si>
  <si>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</si>
  <si>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</si>
  <si>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他会計等
からの
繰入金</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</si>
  <si>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</si>
  <si>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</si>
  <si>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</si>
  <si>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</si>
  <si>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</si>
  <si>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</si>
  <si>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</si>
  <si>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</si>
  <si>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</si>
  <si>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</si>
  <si>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令和元年度</t>
    <rPh sb="0" eb="2">
      <t>レイワ</t>
    </rPh>
    <rPh sb="2" eb="4">
      <t>ガンネン</t>
    </rPh>
    <rPh sb="3" eb="5">
      <t>ネンド</t>
    </rPh>
    <phoneticPr fontId="5"/>
  </si>
  <si>
    <t>令和2年度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</si>
  <si>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</si>
  <si>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</si>
  <si>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</si>
  <si>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</si>
  <si>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</si>
  <si>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</si>
  <si>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</si>
  <si>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</si>
  <si>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</si>
  <si>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</si>
  <si>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</si>
  <si>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</si>
  <si>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</si>
  <si>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</si>
  <si>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</si>
  <si>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</si>
  <si>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</si>
  <si>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</si>
  <si>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</si>
  <si>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</si>
  <si>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</si>
  <si>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</si>
  <si>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</si>
  <si>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</si>
  <si>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</si>
  <si>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</si>
  <si>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</si>
  <si>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</si>
  <si>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</si>
  <si>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</si>
  <si>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</si>
  <si>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</si>
  <si>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</si>
  <si>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</si>
  <si>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</si>
  <si>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</si>
  <si>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</si>
  <si>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</si>
  <si>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</si>
  <si>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国民健康保険事業会計（直診勘定）</t>
    <phoneticPr fontId="5"/>
  </si>
  <si>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</si>
  <si>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</si>
  <si>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</si>
  <si>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</si>
  <si>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</si>
  <si>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</si>
  <si>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</si>
  <si>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</si>
  <si>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</si>
  <si>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令和3年度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</si>
  <si>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</si>
  <si>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</si>
  <si>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</si>
  <si>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</si>
  <si>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</si>
  <si>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</si>
  <si>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</si>
  <si>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</si>
  <si>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</si>
  <si>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</si>
  <si>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</si>
  <si>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</si>
  <si>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</si>
  <si>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</si>
  <si>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</si>
  <si>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</si>
  <si>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</si>
  <si>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</si>
  <si>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</si>
  <si>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</si>
  <si>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</si>
  <si>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</si>
  <si>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</si>
  <si>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</si>
  <si>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</si>
  <si>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</si>
  <si>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</si>
  <si>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</si>
  <si>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</si>
  <si>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</si>
  <si>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</si>
  <si>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</si>
  <si>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</si>
  <si>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</si>
  <si>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</si>
  <si>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</si>
  <si>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</si>
  <si>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</si>
  <si>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</si>
  <si>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</si>
  <si>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</si>
  <si>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</si>
  <si>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</si>
  <si>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</si>
  <si>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</si>
  <si>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</si>
  <si>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</si>
  <si>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</si>
  <si>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</si>
  <si>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</si>
  <si>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</si>
  <si>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</si>
  <si>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</si>
  <si>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</si>
  <si>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</si>
  <si>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</si>
  <si>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</si>
  <si>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</si>
  <si>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</si>
  <si>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</si>
  <si>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</si>
  <si>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</si>
  <si>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</si>
  <si>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</si>
  <si>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</si>
  <si>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</si>
  <si>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</si>
  <si>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</si>
  <si>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</si>
  <si>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</si>
  <si>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</si>
  <si>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</si>
  <si>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</si>
  <si>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</si>
  <si>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</si>
  <si>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 2.30</t>
  </si>
  <si>
    <t>▲ 4.30</t>
  </si>
  <si>
    <t>▲ 28.21</t>
  </si>
  <si>
    <t>一般会計</t>
  </si>
  <si>
    <t>介護保険事業会計（保険事業勘定）</t>
  </si>
  <si>
    <t>国民健康保険事業会計（直診勘定）</t>
  </si>
  <si>
    <t>スポーツ公園管理運営特別会計</t>
  </si>
  <si>
    <t>国民健康保険事業会計（事業勘定）</t>
  </si>
  <si>
    <t>簡易水道事業会計</t>
  </si>
  <si>
    <t>池の平公園管理運営特別会計</t>
  </si>
  <si>
    <t>後期高齢者医療事業会計</t>
  </si>
  <si>
    <t>その他会計（赤字）</t>
  </si>
  <si>
    <t>その他会計（黒字）</t>
  </si>
  <si>
    <t>（百万円）</t>
    <phoneticPr fontId="5"/>
  </si>
  <si>
    <t>H28末</t>
    <phoneticPr fontId="5"/>
  </si>
  <si>
    <t>H29末</t>
    <phoneticPr fontId="5"/>
  </si>
  <si>
    <t>H30末</t>
    <phoneticPr fontId="5"/>
  </si>
  <si>
    <t>R01末</t>
    <phoneticPr fontId="5"/>
  </si>
  <si>
    <t>R02末</t>
    <phoneticPr fontId="5"/>
  </si>
  <si>
    <t>-</t>
    <phoneticPr fontId="2"/>
  </si>
  <si>
    <t>奈良県市町村総合事務組合</t>
    <phoneticPr fontId="2"/>
  </si>
  <si>
    <t>上・下北山衛生一部事務組合</t>
    <phoneticPr fontId="2"/>
  </si>
  <si>
    <t>奈良広域水質検査センター組合</t>
    <phoneticPr fontId="2"/>
  </si>
  <si>
    <t>奈良県後期高齢者医療広域連合</t>
    <phoneticPr fontId="2"/>
  </si>
  <si>
    <t>奈良県広域消防組合</t>
    <phoneticPr fontId="2"/>
  </si>
  <si>
    <t>南和広域医療企業団</t>
    <phoneticPr fontId="2"/>
  </si>
  <si>
    <t>下北山むらづくりセンター</t>
    <rPh sb="0" eb="3">
      <t>シモキタヤマ</t>
    </rPh>
    <phoneticPr fontId="2"/>
  </si>
  <si>
    <t>庁舎建設基金</t>
    <phoneticPr fontId="5"/>
  </si>
  <si>
    <t>高齢者福祉施設管理運営基金</t>
    <rPh sb="0" eb="3">
      <t>コウレイシャ</t>
    </rPh>
    <phoneticPr fontId="5"/>
  </si>
  <si>
    <t>消防団員特別報酬基金</t>
    <phoneticPr fontId="5"/>
  </si>
  <si>
    <t>公共施設基金</t>
    <phoneticPr fontId="5"/>
  </si>
  <si>
    <t>きなりの郷下北山ふるさと基金</t>
    <rPh sb="4" eb="5">
      <t>サト</t>
    </rPh>
    <rPh sb="5" eb="8">
      <t>シモキタヤマ</t>
    </rPh>
    <rPh sb="12" eb="14">
      <t>キキン</t>
    </rPh>
    <phoneticPr fontId="5"/>
  </si>
  <si>
    <t xml:space="preserve">※8：職員の状況については、令和3年地方公務員給与実態調査に基づいている。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</si>
</sst>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47"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54" xfId="11" applyFont="1" applyBorder="1">
      <alignment vertical="center"/>
    </xf>
    <xf numFmtId="0" fontId="20" fillId="0" borderId="12" xfId="11" applyFont="1" applyBorder="1">
      <alignment vertical="center"/>
    </xf>
    <xf numFmtId="0" fontId="20" fillId="0" borderId="54" xfId="11" applyFont="1" applyBorder="1" applyAlignment="1">
      <alignment horizontal="center" vertical="center" wrapText="1"/>
    </xf>
    <xf numFmtId="0" fontId="24" fillId="0" borderId="0" xfId="11" applyFont="1">
      <alignment vertical="center"/>
    </xf>
    <xf numFmtId="0" fontId="20" fillId="0" borderId="0" xfId="11" applyFont="1" applyAlignment="1">
      <alignment horizontal="center" vertical="center" wrapText="1"/>
    </xf>
    <xf numFmtId="0" fontId="3" fillId="0" borderId="54" xfId="11" applyFont="1" applyBorder="1">
      <alignment vertical="center"/>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48" xfId="8" applyFont="1" applyBorder="1" applyAlignment="1">
      <alignment horizontal="center" vertical="center"/>
    </xf>
    <xf numFmtId="0" fontId="20" fillId="0" borderId="37" xfId="8" applyFont="1" applyBorder="1" applyAlignment="1">
      <alignment horizontal="center" vertical="center"/>
    </xf>
    <xf numFmtId="0" fontId="20" fillId="0" borderId="54"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48"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4"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48"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4"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4"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1" xfId="8" applyFont="1" applyBorder="1" applyAlignment="1">
      <alignment horizontal="center" vertical="center"/>
    </xf>
    <xf numFmtId="183" fontId="20" fillId="0" borderId="51"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1"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48"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48"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2"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2"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9" xfId="8" applyFont="1" applyBorder="1" applyAlignment="1">
      <alignment horizontal="center" vertical="center"/>
    </xf>
    <xf numFmtId="0" fontId="20" fillId="0" borderId="38" xfId="8" applyFont="1" applyBorder="1" applyAlignment="1">
      <alignment horizontal="center" vertical="center"/>
    </xf>
    <xf numFmtId="0" fontId="20" fillId="0" borderId="63" xfId="8" applyFont="1" applyBorder="1" applyAlignment="1">
      <alignment horizontal="center" vertical="center"/>
    </xf>
    <xf numFmtId="0" fontId="20" fillId="0" borderId="50"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4" xfId="8" applyFont="1" applyBorder="1" applyAlignment="1">
      <alignment horizontal="center" vertical="center"/>
    </xf>
    <xf numFmtId="0" fontId="20" fillId="0" borderId="65"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4"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47" xfId="8" applyFont="1" applyBorder="1" applyAlignment="1">
      <alignment horizontal="center" vertical="center"/>
    </xf>
    <xf numFmtId="0" fontId="20" fillId="0" borderId="62"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4" xfId="1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178" fontId="20" fillId="0" borderId="86"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0" fontId="20" fillId="0" borderId="64"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4" xfId="11" applyNumberFormat="1" applyFont="1" applyBorder="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4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6" fillId="0" borderId="0" xfId="6" applyAlignment="1">
      <alignment vertical="center"/>
    </xf>
    <xf numFmtId="0" fontId="16" fillId="0" borderId="38" xfId="6" applyBorder="1" applyAlignment="1">
      <alignmen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26" fillId="0" borderId="64"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64"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38" xfId="1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4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4" xfId="11" applyFont="1" applyBorder="1" applyAlignment="1">
      <alignment vertical="center" textRotation="255"/>
    </xf>
    <xf numFmtId="181" fontId="20" fillId="0" borderId="64"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4" xfId="11" applyBorder="1" applyAlignment="1">
      <alignment horizontal="right" vertical="center" shrinkToFit="1"/>
    </xf>
    <xf numFmtId="181" fontId="20" fillId="0" borderId="54"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48" xfId="11" applyFont="1" applyBorder="1" applyAlignment="1">
      <alignment horizontal="left" vertical="center"/>
    </xf>
    <xf numFmtId="178" fontId="20" fillId="0" borderId="48" xfId="11" applyNumberFormat="1" applyFont="1" applyBorder="1" applyAlignment="1">
      <alignment horizontal="right" vertical="center" shrinkToFit="1"/>
    </xf>
    <xf numFmtId="0" fontId="20" fillId="0" borderId="64"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20" fillId="0" borderId="37" xfId="11" applyFont="1" applyBorder="1" applyAlignment="1">
      <alignment horizontal="left" vertical="center"/>
    </xf>
    <xf numFmtId="0" fontId="20" fillId="0" borderId="54" xfId="11" applyFont="1" applyBorder="1" applyAlignment="1">
      <alignment horizontal="left" vertical="center"/>
    </xf>
    <xf numFmtId="0" fontId="20" fillId="0" borderId="40"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4"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4" fillId="0" borderId="0" xfId="11" applyFont="1">
      <alignment vertical="center"/>
    </xf>
    <xf numFmtId="0" fontId="1" fillId="0" borderId="89" xfId="11" applyBorder="1" applyAlignment="1">
      <alignment horizontal="right" vertical="center" shrinkToFit="1"/>
    </xf>
    <xf numFmtId="181" fontId="1" fillId="0" borderId="54"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48"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4"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4" xfId="12" applyFont="1" applyFill="1" applyBorder="1" applyAlignment="1">
      <alignment horizontal="left" vertical="center"/>
    </xf>
    <xf numFmtId="0" fontId="34" fillId="6" borderId="54" xfId="12" applyFont="1" applyFill="1" applyBorder="1" applyAlignment="1">
      <alignment horizontal="right" vertical="center" wrapText="1"/>
    </xf>
    <xf numFmtId="0" fontId="34" fillId="6" borderId="54"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4"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4"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4"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48"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48" xfId="12" applyFont="1" applyFill="1" applyBorder="1">
      <alignment vertical="center"/>
    </xf>
    <xf numFmtId="176" fontId="34" fillId="6" borderId="48"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4"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48"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4"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4"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47"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4"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48"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4"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4" xfId="12" applyFont="1" applyFill="1" applyBorder="1" applyAlignment="1">
      <alignment horizontal="center" vertical="center" wrapText="1"/>
    </xf>
    <xf numFmtId="0" fontId="34" fillId="6" borderId="54"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48"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63"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48"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4"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4"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48"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4"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4"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4"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4"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2"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317319</c:v>
                </c:pt>
                <c:pt idx="1">
                  <c:v>289738</c:v>
                </c:pt>
                <c:pt idx="2">
                  <c:v>316937</c:v>
                </c:pt>
                <c:pt idx="3">
                  <c:v>332350</c:v>
                </c:pt>
                <c:pt idx="4">
                  <c:v>362690</c:v>
                </c:pt>
              </c:numCache>
            </c:numRef>
          </c:val>
          <c:smooth val="0"/>
          <c:extLst>
            <c:ext xmlns:c16="http://schemas.microsoft.com/office/drawing/2014/chart" uri="{C3380CC4-5D6E-409C-BE32-E72D297353CC}">
              <c16:uniqueId val="{00000000-AFCC-40E5-BBEA-2EF2E9AC1E1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393101</c:v>
                </c:pt>
                <c:pt idx="1">
                  <c:v>309045</c:v>
                </c:pt>
                <c:pt idx="2">
                  <c:v>1211561</c:v>
                </c:pt>
                <c:pt idx="3">
                  <c:v>1348276</c:v>
                </c:pt>
                <c:pt idx="4">
                  <c:v>388345</c:v>
                </c:pt>
              </c:numCache>
            </c:numRef>
          </c:val>
          <c:smooth val="0"/>
          <c:extLst>
            <c:ext xmlns:c16="http://schemas.microsoft.com/office/drawing/2014/chart" uri="{C3380CC4-5D6E-409C-BE32-E72D297353CC}">
              <c16:uniqueId val="{00000001-AFCC-40E5-BBEA-2EF2E9AC1E1B}"/>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8.8000000000000007</c:v>
                </c:pt>
                <c:pt idx="1">
                  <c:v>7.06</c:v>
                </c:pt>
                <c:pt idx="2">
                  <c:v>10.24</c:v>
                </c:pt>
                <c:pt idx="3">
                  <c:v>9.6199999999999992</c:v>
                </c:pt>
                <c:pt idx="4">
                  <c:v>7.32</c:v>
                </c:pt>
              </c:numCache>
            </c:numRef>
          </c:val>
          <c:extLst>
            <c:ext xmlns:c16="http://schemas.microsoft.com/office/drawing/2014/chart" uri="{C3380CC4-5D6E-409C-BE32-E72D297353CC}">
              <c16:uniqueId val="{00000000-DD24-4711-8F7D-0A9CF071A3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181.2</c:v>
                </c:pt>
                <c:pt idx="1">
                  <c:v>195.3</c:v>
                </c:pt>
                <c:pt idx="2">
                  <c:v>184.21</c:v>
                </c:pt>
                <c:pt idx="3">
                  <c:v>143.38999999999999</c:v>
                </c:pt>
                <c:pt idx="4">
                  <c:v>129.30000000000001</c:v>
                </c:pt>
              </c:numCache>
            </c:numRef>
          </c:val>
          <c:extLst>
            <c:ext xmlns:c16="http://schemas.microsoft.com/office/drawing/2014/chart" uri="{C3380CC4-5D6E-409C-BE32-E72D297353CC}">
              <c16:uniqueId val="{00000001-DD24-4711-8F7D-0A9CF071A34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9.56</c:v>
                </c:pt>
                <c:pt idx="1">
                  <c:v>-2.2999999999999998</c:v>
                </c:pt>
                <c:pt idx="2">
                  <c:v>-4.3</c:v>
                </c:pt>
                <c:pt idx="3">
                  <c:v>-28.21</c:v>
                </c:pt>
                <c:pt idx="4">
                  <c:v>4.07</c:v>
                </c:pt>
              </c:numCache>
            </c:numRef>
          </c:val>
          <c:smooth val="0"/>
          <c:extLst>
            <c:ext xmlns:c16="http://schemas.microsoft.com/office/drawing/2014/chart" uri="{C3380CC4-5D6E-409C-BE32-E72D297353CC}">
              <c16:uniqueId val="{00000002-DD24-4711-8F7D-0A9CF071A34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#N/A</c:v>
                </c:pt>
                <c:pt idx="1">
                  <c:v>0.15</c:v>
                </c:pt>
                <c:pt idx="2">
                  <c:v>#N/A</c:v>
                </c:pt>
                <c:pt idx="3">
                  <c:v>0.2</c:v>
                </c:pt>
                <c:pt idx="4">
                  <c:v>0</c:v>
                </c:pt>
                <c:pt idx="5">
                  <c:v>0</c:v>
                </c:pt>
                <c:pt idx="6">
                  <c:v>0</c:v>
                </c:pt>
                <c:pt idx="7">
                  <c:v>0</c:v>
                </c:pt>
                <c:pt idx="8">
                  <c:v>0</c:v>
                </c:pt>
                <c:pt idx="9">
                  <c:v>0</c:v>
                </c:pt>
              </c:numCache>
            </c:numRef>
          </c:val>
          <c:extLst>
            <c:ext xmlns:c16="http://schemas.microsoft.com/office/drawing/2014/chart" uri="{C3380CC4-5D6E-409C-BE32-E72D297353CC}">
              <c16:uniqueId val="{00000000-1DBD-4680-A8A9-D0956777886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DBD-4680-A8A9-D0956777886B}"/>
            </c:ext>
          </c:extLst>
        </c:ser>
        <c:ser>
          <c:idx val="2"/>
          <c:order val="2"/>
          <c:tx>
            <c:strRef>
              <c:f>データシート!$A$29</c:f>
              <c:strCache>
                <c:ptCount val="1"/>
                <c:pt idx="0">
                  <c:v>後期高齢者医療事業会計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#N/A</c:v>
                </c:pt>
                <c:pt idx="1">
                  <c:v>0.03</c:v>
                </c:pt>
                <c:pt idx="2">
                  <c:v>#N/A</c:v>
                </c:pt>
                <c:pt idx="3">
                  <c:v>0.03</c:v>
                </c:pt>
                <c:pt idx="4">
                  <c:v>#N/A</c:v>
                </c:pt>
                <c:pt idx="5">
                  <c:v>0.02</c:v>
                </c:pt>
                <c:pt idx="6">
                  <c:v>#N/A</c:v>
                </c:pt>
                <c:pt idx="7">
                  <c:v>0.03</c:v>
                </c:pt>
                <c:pt idx="8">
                  <c:v>#N/A</c:v>
                </c:pt>
                <c:pt idx="9">
                  <c:v>0.02</c:v>
                </c:pt>
              </c:numCache>
            </c:numRef>
          </c:val>
          <c:extLst>
            <c:ext xmlns:c16="http://schemas.microsoft.com/office/drawing/2014/chart" uri="{C3380CC4-5D6E-409C-BE32-E72D297353CC}">
              <c16:uniqueId val="{00000002-1DBD-4680-A8A9-D0956777886B}"/>
            </c:ext>
          </c:extLst>
        </c:ser>
        <c:ser>
          <c:idx val="3"/>
          <c:order val="3"/>
          <c:tx>
            <c:strRef>
              <c:f>データシート!$A$30</c:f>
              <c:strCache>
                <c:ptCount val="1"/>
                <c:pt idx="0">
                  <c:v>池の平公園管理運営特別会計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0</c:v>
                </c:pt>
                <c:pt idx="1">
                  <c:v>0</c:v>
                </c:pt>
                <c:pt idx="2">
                  <c:v>0</c:v>
                </c:pt>
                <c:pt idx="3">
                  <c:v>0</c:v>
                </c:pt>
                <c:pt idx="4">
                  <c:v>#N/A</c:v>
                </c:pt>
                <c:pt idx="5">
                  <c:v>0.05</c:v>
                </c:pt>
                <c:pt idx="6">
                  <c:v>#N/A</c:v>
                </c:pt>
                <c:pt idx="7">
                  <c:v>0.04</c:v>
                </c:pt>
                <c:pt idx="8">
                  <c:v>#N/A</c:v>
                </c:pt>
                <c:pt idx="9">
                  <c:v>0.03</c:v>
                </c:pt>
              </c:numCache>
            </c:numRef>
          </c:val>
          <c:extLst>
            <c:ext xmlns:c16="http://schemas.microsoft.com/office/drawing/2014/chart" uri="{C3380CC4-5D6E-409C-BE32-E72D297353CC}">
              <c16:uniqueId val="{00000003-1DBD-4680-A8A9-D0956777886B}"/>
            </c:ext>
          </c:extLst>
        </c:ser>
        <c:ser>
          <c:idx val="4"/>
          <c:order val="4"/>
          <c:tx>
            <c:strRef>
              <c:f>データシート!$A$31</c:f>
              <c:strCache>
                <c:ptCount val="1"/>
                <c:pt idx="0">
                  <c:v>簡易水道事業会計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0.11</c:v>
                </c:pt>
                <c:pt idx="2">
                  <c:v>#N/A</c:v>
                </c:pt>
                <c:pt idx="3">
                  <c:v>0.11</c:v>
                </c:pt>
                <c:pt idx="4">
                  <c:v>#N/A</c:v>
                </c:pt>
                <c:pt idx="5">
                  <c:v>0.06</c:v>
                </c:pt>
                <c:pt idx="6">
                  <c:v>#N/A</c:v>
                </c:pt>
                <c:pt idx="7">
                  <c:v>0.09</c:v>
                </c:pt>
                <c:pt idx="8">
                  <c:v>#N/A</c:v>
                </c:pt>
                <c:pt idx="9">
                  <c:v>0.05</c:v>
                </c:pt>
              </c:numCache>
            </c:numRef>
          </c:val>
          <c:extLst>
            <c:ext xmlns:c16="http://schemas.microsoft.com/office/drawing/2014/chart" uri="{C3380CC4-5D6E-409C-BE32-E72D297353CC}">
              <c16:uniqueId val="{00000004-1DBD-4680-A8A9-D0956777886B}"/>
            </c:ext>
          </c:extLst>
        </c:ser>
        <c:ser>
          <c:idx val="5"/>
          <c:order val="5"/>
          <c:tx>
            <c:strRef>
              <c:f>データシート!$A$32</c:f>
              <c:strCache>
                <c:ptCount val="1"/>
                <c:pt idx="0">
                  <c:v>国民健康保険事業会計（事業勘定）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#N/A</c:v>
                </c:pt>
                <c:pt idx="1">
                  <c:v>0.46</c:v>
                </c:pt>
                <c:pt idx="2">
                  <c:v>#N/A</c:v>
                </c:pt>
                <c:pt idx="3">
                  <c:v>0.74</c:v>
                </c:pt>
                <c:pt idx="4">
                  <c:v>#N/A</c:v>
                </c:pt>
                <c:pt idx="5">
                  <c:v>0.05</c:v>
                </c:pt>
                <c:pt idx="6">
                  <c:v>#N/A</c:v>
                </c:pt>
                <c:pt idx="7">
                  <c:v>0.05</c:v>
                </c:pt>
                <c:pt idx="8">
                  <c:v>#N/A</c:v>
                </c:pt>
                <c:pt idx="9">
                  <c:v>0.06</c:v>
                </c:pt>
              </c:numCache>
            </c:numRef>
          </c:val>
          <c:extLst>
            <c:ext xmlns:c16="http://schemas.microsoft.com/office/drawing/2014/chart" uri="{C3380CC4-5D6E-409C-BE32-E72D297353CC}">
              <c16:uniqueId val="{00000005-1DBD-4680-A8A9-D0956777886B}"/>
            </c:ext>
          </c:extLst>
        </c:ser>
        <c:ser>
          <c:idx val="6"/>
          <c:order val="6"/>
          <c:tx>
            <c:strRef>
              <c:f>データシート!$A$33</c:f>
              <c:strCache>
                <c:ptCount val="1"/>
                <c:pt idx="0">
                  <c:v>スポーツ公園管理運営特別会計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0</c:v>
                </c:pt>
                <c:pt idx="1">
                  <c:v>0</c:v>
                </c:pt>
                <c:pt idx="2">
                  <c:v>0</c:v>
                </c:pt>
                <c:pt idx="3">
                  <c:v>0</c:v>
                </c:pt>
                <c:pt idx="4">
                  <c:v>#N/A</c:v>
                </c:pt>
                <c:pt idx="5">
                  <c:v>0.23</c:v>
                </c:pt>
                <c:pt idx="6">
                  <c:v>#N/A</c:v>
                </c:pt>
                <c:pt idx="7">
                  <c:v>0.17</c:v>
                </c:pt>
                <c:pt idx="8">
                  <c:v>#N/A</c:v>
                </c:pt>
                <c:pt idx="9">
                  <c:v>0.31</c:v>
                </c:pt>
              </c:numCache>
            </c:numRef>
          </c:val>
          <c:extLst>
            <c:ext xmlns:c16="http://schemas.microsoft.com/office/drawing/2014/chart" uri="{C3380CC4-5D6E-409C-BE32-E72D297353CC}">
              <c16:uniqueId val="{00000006-1DBD-4680-A8A9-D0956777886B}"/>
            </c:ext>
          </c:extLst>
        </c:ser>
        <c:ser>
          <c:idx val="7"/>
          <c:order val="7"/>
          <c:tx>
            <c:strRef>
              <c:f>データシート!$A$34</c:f>
              <c:strCache>
                <c:ptCount val="1"/>
                <c:pt idx="0">
                  <c:v>国民健康保険事業会計（直診勘定）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0.47</c:v>
                </c:pt>
                <c:pt idx="2">
                  <c:v>#N/A</c:v>
                </c:pt>
                <c:pt idx="3">
                  <c:v>0.66</c:v>
                </c:pt>
                <c:pt idx="4">
                  <c:v>#N/A</c:v>
                </c:pt>
                <c:pt idx="5">
                  <c:v>0.53</c:v>
                </c:pt>
                <c:pt idx="6">
                  <c:v>#N/A</c:v>
                </c:pt>
                <c:pt idx="7">
                  <c:v>0.9</c:v>
                </c:pt>
                <c:pt idx="8">
                  <c:v>#N/A</c:v>
                </c:pt>
                <c:pt idx="9">
                  <c:v>0.69</c:v>
                </c:pt>
              </c:numCache>
            </c:numRef>
          </c:val>
          <c:extLst>
            <c:ext xmlns:c16="http://schemas.microsoft.com/office/drawing/2014/chart" uri="{C3380CC4-5D6E-409C-BE32-E72D297353CC}">
              <c16:uniqueId val="{00000007-1DBD-4680-A8A9-D0956777886B}"/>
            </c:ext>
          </c:extLst>
        </c:ser>
        <c:ser>
          <c:idx val="8"/>
          <c:order val="8"/>
          <c:tx>
            <c:strRef>
              <c:f>データシート!$A$35</c:f>
              <c:strCache>
                <c:ptCount val="1"/>
                <c:pt idx="0">
                  <c:v>介護保険事業会計（保険事業勘定）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0.49</c:v>
                </c:pt>
                <c:pt idx="2">
                  <c:v>#N/A</c:v>
                </c:pt>
                <c:pt idx="3">
                  <c:v>0.88</c:v>
                </c:pt>
                <c:pt idx="4">
                  <c:v>#N/A</c:v>
                </c:pt>
                <c:pt idx="5">
                  <c:v>0.26</c:v>
                </c:pt>
                <c:pt idx="6">
                  <c:v>#N/A</c:v>
                </c:pt>
                <c:pt idx="7">
                  <c:v>1.33</c:v>
                </c:pt>
                <c:pt idx="8">
                  <c:v>#N/A</c:v>
                </c:pt>
                <c:pt idx="9">
                  <c:v>0.89</c:v>
                </c:pt>
              </c:numCache>
            </c:numRef>
          </c:val>
          <c:extLst>
            <c:ext xmlns:c16="http://schemas.microsoft.com/office/drawing/2014/chart" uri="{C3380CC4-5D6E-409C-BE32-E72D297353CC}">
              <c16:uniqueId val="{00000008-1DBD-4680-A8A9-D0956777886B}"/>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8.8000000000000007</c:v>
                </c:pt>
                <c:pt idx="2">
                  <c:v>#N/A</c:v>
                </c:pt>
                <c:pt idx="3">
                  <c:v>7.06</c:v>
                </c:pt>
                <c:pt idx="4">
                  <c:v>#N/A</c:v>
                </c:pt>
                <c:pt idx="5">
                  <c:v>9.94</c:v>
                </c:pt>
                <c:pt idx="6">
                  <c:v>#N/A</c:v>
                </c:pt>
                <c:pt idx="7">
                  <c:v>9.4</c:v>
                </c:pt>
                <c:pt idx="8">
                  <c:v>#N/A</c:v>
                </c:pt>
                <c:pt idx="9">
                  <c:v>6.97</c:v>
                </c:pt>
              </c:numCache>
            </c:numRef>
          </c:val>
          <c:extLst>
            <c:ext xmlns:c16="http://schemas.microsoft.com/office/drawing/2014/chart" uri="{C3380CC4-5D6E-409C-BE32-E72D297353CC}">
              <c16:uniqueId val="{00000009-1DBD-4680-A8A9-D0956777886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193</c:v>
                </c:pt>
                <c:pt idx="5">
                  <c:v>182</c:v>
                </c:pt>
                <c:pt idx="8">
                  <c:v>197</c:v>
                </c:pt>
                <c:pt idx="11">
                  <c:v>211</c:v>
                </c:pt>
                <c:pt idx="14">
                  <c:v>226</c:v>
                </c:pt>
              </c:numCache>
            </c:numRef>
          </c:val>
          <c:extLst>
            <c:ext xmlns:c16="http://schemas.microsoft.com/office/drawing/2014/chart" uri="{C3380CC4-5D6E-409C-BE32-E72D297353CC}">
              <c16:uniqueId val="{00000000-2E29-4A29-BFF3-A32D6A753CD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E29-4A29-BFF3-A32D6A753CD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E29-4A29-BFF3-A32D6A753CD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37</c:v>
                </c:pt>
                <c:pt idx="3">
                  <c:v>16</c:v>
                </c:pt>
                <c:pt idx="6">
                  <c:v>17</c:v>
                </c:pt>
                <c:pt idx="9">
                  <c:v>19</c:v>
                </c:pt>
                <c:pt idx="12">
                  <c:v>15</c:v>
                </c:pt>
              </c:numCache>
            </c:numRef>
          </c:val>
          <c:extLst>
            <c:ext xmlns:c16="http://schemas.microsoft.com/office/drawing/2014/chart" uri="{C3380CC4-5D6E-409C-BE32-E72D297353CC}">
              <c16:uniqueId val="{00000003-2E29-4A29-BFF3-A32D6A753CD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21</c:v>
                </c:pt>
                <c:pt idx="3">
                  <c:v>20</c:v>
                </c:pt>
                <c:pt idx="6">
                  <c:v>19</c:v>
                </c:pt>
                <c:pt idx="9">
                  <c:v>24</c:v>
                </c:pt>
                <c:pt idx="12">
                  <c:v>25</c:v>
                </c:pt>
              </c:numCache>
            </c:numRef>
          </c:val>
          <c:extLst>
            <c:ext xmlns:c16="http://schemas.microsoft.com/office/drawing/2014/chart" uri="{C3380CC4-5D6E-409C-BE32-E72D297353CC}">
              <c16:uniqueId val="{00000004-2E29-4A29-BFF3-A32D6A753CD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E29-4A29-BFF3-A32D6A753CD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E29-4A29-BFF3-A32D6A753CD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192</c:v>
                </c:pt>
                <c:pt idx="3">
                  <c:v>190</c:v>
                </c:pt>
                <c:pt idx="6">
                  <c:v>205</c:v>
                </c:pt>
                <c:pt idx="9">
                  <c:v>227</c:v>
                </c:pt>
                <c:pt idx="12">
                  <c:v>256</c:v>
                </c:pt>
              </c:numCache>
            </c:numRef>
          </c:val>
          <c:extLst>
            <c:ext xmlns:c16="http://schemas.microsoft.com/office/drawing/2014/chart" uri="{C3380CC4-5D6E-409C-BE32-E72D297353CC}">
              <c16:uniqueId val="{00000007-2E29-4A29-BFF3-A32D6A753CD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57</c:v>
                </c:pt>
                <c:pt idx="2">
                  <c:v>#N/A</c:v>
                </c:pt>
                <c:pt idx="3">
                  <c:v>#N/A</c:v>
                </c:pt>
                <c:pt idx="4">
                  <c:v>44</c:v>
                </c:pt>
                <c:pt idx="5">
                  <c:v>#N/A</c:v>
                </c:pt>
                <c:pt idx="6">
                  <c:v>#N/A</c:v>
                </c:pt>
                <c:pt idx="7">
                  <c:v>44</c:v>
                </c:pt>
                <c:pt idx="8">
                  <c:v>#N/A</c:v>
                </c:pt>
                <c:pt idx="9">
                  <c:v>#N/A</c:v>
                </c:pt>
                <c:pt idx="10">
                  <c:v>59</c:v>
                </c:pt>
                <c:pt idx="11">
                  <c:v>#N/A</c:v>
                </c:pt>
                <c:pt idx="12">
                  <c:v>#N/A</c:v>
                </c:pt>
                <c:pt idx="13">
                  <c:v>70</c:v>
                </c:pt>
                <c:pt idx="14">
                  <c:v>#N/A</c:v>
                </c:pt>
              </c:numCache>
            </c:numRef>
          </c:val>
          <c:smooth val="0"/>
          <c:extLst>
            <c:ext xmlns:c16="http://schemas.microsoft.com/office/drawing/2014/chart" uri="{C3380CC4-5D6E-409C-BE32-E72D297353CC}">
              <c16:uniqueId val="{00000008-2E29-4A29-BFF3-A32D6A753CD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1791</c:v>
                </c:pt>
                <c:pt idx="5">
                  <c:v>2072</c:v>
                </c:pt>
                <c:pt idx="8">
                  <c:v>2546</c:v>
                </c:pt>
                <c:pt idx="11">
                  <c:v>2887</c:v>
                </c:pt>
                <c:pt idx="14">
                  <c:v>2823</c:v>
                </c:pt>
              </c:numCache>
            </c:numRef>
          </c:val>
          <c:extLst>
            <c:ext xmlns:c16="http://schemas.microsoft.com/office/drawing/2014/chart" uri="{C3380CC4-5D6E-409C-BE32-E72D297353CC}">
              <c16:uniqueId val="{00000000-04CD-4139-9AAF-BA9D6DC1D258}"/>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65</c:v>
                </c:pt>
                <c:pt idx="5">
                  <c:v>55</c:v>
                </c:pt>
                <c:pt idx="8">
                  <c:v>47</c:v>
                </c:pt>
                <c:pt idx="11">
                  <c:v>40</c:v>
                </c:pt>
                <c:pt idx="14">
                  <c:v>36</c:v>
                </c:pt>
              </c:numCache>
            </c:numRef>
          </c:val>
          <c:extLst>
            <c:ext xmlns:c16="http://schemas.microsoft.com/office/drawing/2014/chart" uri="{C3380CC4-5D6E-409C-BE32-E72D297353CC}">
              <c16:uniqueId val="{00000001-04CD-4139-9AAF-BA9D6DC1D258}"/>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2762</c:v>
                </c:pt>
                <c:pt idx="5">
                  <c:v>2738</c:v>
                </c:pt>
                <c:pt idx="8">
                  <c:v>2753</c:v>
                </c:pt>
                <c:pt idx="11">
                  <c:v>2550</c:v>
                </c:pt>
                <c:pt idx="14">
                  <c:v>2806</c:v>
                </c:pt>
              </c:numCache>
            </c:numRef>
          </c:val>
          <c:extLst>
            <c:ext xmlns:c16="http://schemas.microsoft.com/office/drawing/2014/chart" uri="{C3380CC4-5D6E-409C-BE32-E72D297353CC}">
              <c16:uniqueId val="{00000002-04CD-4139-9AAF-BA9D6DC1D258}"/>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4CD-4139-9AAF-BA9D6DC1D258}"/>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4CD-4139-9AAF-BA9D6DC1D258}"/>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4CD-4139-9AAF-BA9D6DC1D258}"/>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336</c:v>
                </c:pt>
                <c:pt idx="3">
                  <c:v>329</c:v>
                </c:pt>
                <c:pt idx="6">
                  <c:v>322</c:v>
                </c:pt>
                <c:pt idx="9">
                  <c:v>278</c:v>
                </c:pt>
                <c:pt idx="12">
                  <c:v>266</c:v>
                </c:pt>
              </c:numCache>
            </c:numRef>
          </c:val>
          <c:extLst>
            <c:ext xmlns:c16="http://schemas.microsoft.com/office/drawing/2014/chart" uri="{C3380CC4-5D6E-409C-BE32-E72D297353CC}">
              <c16:uniqueId val="{00000006-04CD-4139-9AAF-BA9D6DC1D258}"/>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180</c:v>
                </c:pt>
                <c:pt idx="3">
                  <c:v>184</c:v>
                </c:pt>
                <c:pt idx="6">
                  <c:v>147</c:v>
                </c:pt>
                <c:pt idx="9">
                  <c:v>128</c:v>
                </c:pt>
                <c:pt idx="12">
                  <c:v>120</c:v>
                </c:pt>
              </c:numCache>
            </c:numRef>
          </c:val>
          <c:extLst>
            <c:ext xmlns:c16="http://schemas.microsoft.com/office/drawing/2014/chart" uri="{C3380CC4-5D6E-409C-BE32-E72D297353CC}">
              <c16:uniqueId val="{00000007-04CD-4139-9AAF-BA9D6DC1D258}"/>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292</c:v>
                </c:pt>
                <c:pt idx="3">
                  <c:v>266</c:v>
                </c:pt>
                <c:pt idx="6">
                  <c:v>245</c:v>
                </c:pt>
                <c:pt idx="9">
                  <c:v>225</c:v>
                </c:pt>
                <c:pt idx="12">
                  <c:v>214</c:v>
                </c:pt>
              </c:numCache>
            </c:numRef>
          </c:val>
          <c:extLst>
            <c:ext xmlns:c16="http://schemas.microsoft.com/office/drawing/2014/chart" uri="{C3380CC4-5D6E-409C-BE32-E72D297353CC}">
              <c16:uniqueId val="{00000008-04CD-4139-9AAF-BA9D6DC1D258}"/>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04CD-4139-9AAF-BA9D6DC1D258}"/>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2054</c:v>
                </c:pt>
                <c:pt idx="3">
                  <c:v>2138</c:v>
                </c:pt>
                <c:pt idx="6">
                  <c:v>2935</c:v>
                </c:pt>
                <c:pt idx="9">
                  <c:v>3444</c:v>
                </c:pt>
                <c:pt idx="12">
                  <c:v>3389</c:v>
                </c:pt>
              </c:numCache>
            </c:numRef>
          </c:val>
          <c:extLst>
            <c:ext xmlns:c16="http://schemas.microsoft.com/office/drawing/2014/chart" uri="{C3380CC4-5D6E-409C-BE32-E72D297353CC}">
              <c16:uniqueId val="{0000000A-04CD-4139-9AAF-BA9D6DC1D258}"/>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04CD-4139-9AAF-BA9D6DC1D258}"/>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1790</c:v>
                </c:pt>
                <c:pt idx="1">
                  <c:v>1495</c:v>
                </c:pt>
                <c:pt idx="2">
                  <c:v>1557</c:v>
                </c:pt>
              </c:numCache>
            </c:numRef>
          </c:val>
          <c:extLst>
            <c:ext xmlns:c16="http://schemas.microsoft.com/office/drawing/2014/chart" uri="{C3380CC4-5D6E-409C-BE32-E72D297353CC}">
              <c16:uniqueId val="{00000000-15E9-4965-9169-32EDBABB4AE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124</c:v>
                </c:pt>
                <c:pt idx="1">
                  <c:v>124</c:v>
                </c:pt>
                <c:pt idx="2">
                  <c:v>124</c:v>
                </c:pt>
              </c:numCache>
            </c:numRef>
          </c:val>
          <c:extLst>
            <c:ext xmlns:c16="http://schemas.microsoft.com/office/drawing/2014/chart" uri="{C3380CC4-5D6E-409C-BE32-E72D297353CC}">
              <c16:uniqueId val="{00000001-15E9-4965-9169-32EDBABB4AE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778</c:v>
                </c:pt>
                <c:pt idx="1">
                  <c:v>870</c:v>
                </c:pt>
                <c:pt idx="2">
                  <c:v>1064</c:v>
                </c:pt>
              </c:numCache>
            </c:numRef>
          </c:val>
          <c:extLst>
            <c:ext xmlns:c16="http://schemas.microsoft.com/office/drawing/2014/chart" uri="{C3380CC4-5D6E-409C-BE32-E72D297353CC}">
              <c16:uniqueId val="{00000002-15E9-4965-9169-32EDBABB4AE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64796D97-40BB-48A9-9525-B94778F58B5C}"/>
            </a:ext>
          </a:extLst>
        </xdr:cNvPr>
        <xdr:cNvSpPr>
          <a:spLocks noChangeArrowheads="1"/>
        </xdr:cNvSpPr>
      </xdr:nvSpPr>
      <xdr:spPr bwMode="auto">
        <a:xfrm rot="5400000">
          <a:off x="6757988" y="433863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41D889A9-5949-4D5F-8D72-5F5A80401F96}"/>
            </a:ext>
          </a:extLst>
        </xdr:cNvPr>
        <xdr:cNvSpPr>
          <a:spLocks/>
        </xdr:cNvSpPr>
      </xdr:nvSpPr>
      <xdr:spPr bwMode="auto">
        <a:xfrm>
          <a:off x="8982075" y="560070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奈良県下北山村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ここ数年で多額になっている施設整備等の為、主に借入を実施している過疎債・辺地債の償還が開始された事に伴い償還額が増加している。令和４年度以降も</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老朽化する施設整備等や庁舎関連施設、教育関連施設、福祉関連施設、観光関連施設などの改修を控えており、今後も計画的に実施す</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る事業については</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起債</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など</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で対応</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を検討している</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為、元利償還金は増加傾向であり、比率自体も上昇する見込みである。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上昇することが見込まれる</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実質</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公債費</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比率</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については</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交付税算入率の低い起債や借入金利の高い起債を</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基金等を適切に活用</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して</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繰上償還</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を実施</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し、抑制</a:t>
          </a:r>
          <a:r>
            <a:rPr kumimoji="1" lang="ja-JP" altLang="en-US" sz="1200">
              <a:solidFill>
                <a:sysClr val="windowText" lastClr="000000"/>
              </a:solidFill>
              <a:effectLst/>
              <a:latin typeface="ＭＳ Ｐゴシック" panose="020B0600070205080204" pitchFamily="50" charset="-128"/>
              <a:ea typeface="ＭＳ Ｐゴシック" panose="020B0600070205080204" pitchFamily="50" charset="-128"/>
              <a:cs typeface="+mn-cs"/>
            </a:rPr>
            <a:t>を図りたい</a:t>
          </a:r>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ysClr val="windowText" lastClr="000000"/>
              </a:solidFill>
              <a:effectLst/>
              <a:latin typeface="ＭＳ Ｐゴシック" panose="020B0600070205080204" pitchFamily="50" charset="-128"/>
              <a:ea typeface="ＭＳ Ｐゴシック" panose="020B0600070205080204" pitchFamily="50" charset="-128"/>
              <a:cs typeface="+mn-cs"/>
            </a:rPr>
            <a:t>今後は事業の見直し等も進めながらできる限り起債に大きく頼ることのない財政運営に努める。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該当なし</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奈良県下北山村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地方債の現在高の増加が見られるが、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主に</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過疎債・辺地債などの交付税算入率の高い有利な地方債を借入すること</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基準財政需要額算入見込額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も前年度と同程度で推移</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していることから、将来負担比率は前年度と同様健全</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であると考える。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今後も事業実施の適正化を図り、財政の健全化に努める。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奈良県下北山村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昨年は集約・複合化施設の整備（保小中合同校舎整備）等に</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財政調整基金を</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充当した</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。基金積立てに明確な基準等は設けていないが、令和３年度については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災害など不測の事態や次年度以降も実施する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大型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事業</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等（庁舎建設等）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に備えるために</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積立てを実施した結果、</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基金全体としては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額となった。</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次年度以降も目的に応じた基金の取り崩しを実施する為、基金全体としての積立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て</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額は減少傾向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となる事が予想されるが、本村においては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令和４年度以降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も公共施設の老朽化対策や</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庁舎関連施設、教育関連施設、福祉関連施設、観光関連施設などの改修を控えており、</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今後の財政需要にも適切に対応して行けるように一定額を確保していく事を予定している。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庁舎建設基金：下北山村庁舎建設の資金に充当。</a:t>
          </a:r>
          <a:endParaRPr lang="ja-JP" altLang="ja-JP" sz="1200">
            <a:effectLst/>
            <a:latin typeface="ＭＳ Ｐゴシック" panose="020B0600070205080204" pitchFamily="50" charset="-128"/>
            <a:ea typeface="ＭＳ Ｐゴシック" panose="020B0600070205080204" pitchFamily="50" charset="-128"/>
          </a:endParaRPr>
        </a:p>
        <a:p>
          <a:r>
            <a:rPr lang="ja-JP" altLang="ja-JP" sz="1200" b="0">
              <a:solidFill>
                <a:schemeClr val="dk1"/>
              </a:solidFill>
              <a:effectLst/>
              <a:latin typeface="ＭＳ Ｐゴシック" panose="020B0600070205080204" pitchFamily="50" charset="-128"/>
              <a:ea typeface="ＭＳ Ｐゴシック" panose="020B0600070205080204" pitchFamily="50" charset="-128"/>
              <a:cs typeface="+mn-cs"/>
            </a:rPr>
            <a:t>高齢者福祉施設管理運営基金</a:t>
          </a:r>
          <a:r>
            <a:rPr kumimoji="1" lang="ja-JP" altLang="ja-JP" sz="12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高齢者福祉施設の健全な管理運営に資する。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消防団員特別報酬基金：団員が特別に出動した場合の費用弁償等の支給および装備充実に資する。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きなりの郷下北山ふるさと基金：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寄付者の意向に沿った地域づくり事業等への資金に充当。</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公共施設基金：公共施設の維持及び建設事業を円滑に執行。</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庁舎建設基金：次年度以降で着手する庁舎建設に備える為、積立を実施した事により増額。</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きなりの郷下北山ふるさと基金：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寄付金が増加した事により増額。</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200">
              <a:effectLst/>
              <a:latin typeface="ＭＳ Ｐゴシック" panose="020B0600070205080204" pitchFamily="50" charset="-128"/>
              <a:ea typeface="ＭＳ Ｐゴシック" panose="020B0600070205080204" pitchFamily="50" charset="-128"/>
            </a:rPr>
            <a:t>その他の基金については基金利子等による若干の増額。</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庁舎建設基金：次年度以降に予定をしている庁舎移転工事等に充当の為、近々に取り崩しも予定している。</a:t>
          </a:r>
          <a:endParaRPr lang="ja-JP" altLang="ja-JP" sz="1200">
            <a:effectLst/>
            <a:latin typeface="ＭＳ Ｐゴシック" panose="020B0600070205080204" pitchFamily="50" charset="-128"/>
            <a:ea typeface="ＭＳ Ｐゴシック" panose="020B0600070205080204" pitchFamily="50" charset="-128"/>
          </a:endParaRPr>
        </a:p>
        <a:p>
          <a:r>
            <a:rPr lang="ja-JP" altLang="ja-JP" sz="1200" b="0">
              <a:solidFill>
                <a:schemeClr val="dk1"/>
              </a:solidFill>
              <a:effectLst/>
              <a:latin typeface="ＭＳ Ｐゴシック" panose="020B0600070205080204" pitchFamily="50" charset="-128"/>
              <a:ea typeface="ＭＳ Ｐゴシック" panose="020B0600070205080204" pitchFamily="50" charset="-128"/>
              <a:cs typeface="+mn-cs"/>
            </a:rPr>
            <a:t>高齢者福祉施設管理運営基金</a:t>
          </a:r>
          <a:r>
            <a:rPr kumimoji="1" lang="ja-JP" altLang="ja-JP" sz="12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高齢者福祉施設の整備に充当予定の為、今後も適切な積立を行う。</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消防団員特別報酬基金：不測の事態に備えて計画的に基金の積立てを実施している。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きなりの郷下北山ふるさと基金：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寄付者の意向に沿った事業を辞し予定の為、基金の取り崩しを予定している。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公共施設基金：次年度以降で</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計画的に実施する事業を予定していることから現在積立てしている基金の取り崩しを予定している。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昨年は平成３０年度より着手していた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集約・複合化施設の整備（保小中合同校舎整備）等の財源とする為、財政調整基金の取り崩しを実施した</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が、令和３年度においては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災害など不測の事態や次年度以降に実施する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大型事業等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に備える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為、</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積立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てを実施した。</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今後も</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災害などの不測の事態に備える為に</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基金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積立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て</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を実施する予定だが、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次年度以降に控えている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大型施設整備等（</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庁舎建設事業：約８億円）に現在積立を行っている特定目的基金（庁舎建設基金：約５億２千万円）だけでは不足が生じるので施設整備等で取り崩しを</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予定</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又、</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４年度以降も公共施設の老朽化対策や庁舎関連施設、教育関連施設、福祉関連施設、観光関連施設などの改修を控えており、財政需要の増額が見込まれる為、今後も決算剰余金などを継続的に積立てを行って行く方針である。</a:t>
          </a:r>
          <a:endParaRPr lang="ja-JP" altLang="ja-JP" sz="1200">
            <a:effectLst/>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今年度について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横ばいで推移。</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財政の健全化を図る為、必要に応じて基金への積立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てを検討し、</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任意の繰上償還等</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に対応する為</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基金の管理を行っていく。</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奈良県下北山村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832
821
133.39
2,100,331
2,011,723
88,082
1,203,915
3,388,597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9167061" cy="59247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9167061"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「定員管理の状況」の「人口</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1,000</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人当たり職員数」の算出に用いる職員数及び「給与水準（国との比較）」の「ラスパイレス指数」については、各調査対象年度の翌年の</a:t>
          </a:r>
          <a:endParaRPr lang="ja-JP" altLang="ja-JP" sz="1000">
            <a:effectLst/>
            <a:latin typeface="ＭＳ Ｐゴシック" panose="020B0600070205080204" pitchFamily="50" charset="-128"/>
            <a:ea typeface="ＭＳ Ｐゴシック" panose="020B0600070205080204" pitchFamily="50" charset="-128"/>
          </a:endParaRPr>
        </a:p>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地方公務員給与実態調査に基づいているが、令和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年度は令和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年調査の数値を引用している。 </a:t>
          </a:r>
          <a:endParaRPr lang="ja-JP" altLang="ja-JP" sz="1000">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前年度と比較し、基準財政収入額が増加したが、基準財政需要額も増加した為、ほぼ横ばいで推移している。又、類似団体との比較についてもほぼ同様の数値で推移している。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年々人口減少も進んでおり、税収等も思うよう上がらない現状ではあるが、歳入の確保及び歳出の適正な見直し等を実施し、財政の健全化に努める。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87993</xdr:rowOff>
    </xdr:from>
    <xdr:to>
      <xdr:col>23</xdr:col>
      <xdr:colOff>133350</xdr:colOff>
      <xdr:row>45</xdr:row>
      <xdr:rowOff>62593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088743"/>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34670</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74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62593</xdr:rowOff>
    </xdr:from>
    <xdr:to>
      <xdr:col>24</xdr:col>
      <xdr:colOff>12700</xdr:colOff>
      <xdr:row>45</xdr:row>
      <xdr:rowOff>62593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77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2920</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87993</xdr:rowOff>
    </xdr:from>
    <xdr:to>
      <xdr:col>24</xdr:col>
      <xdr:colOff>12700</xdr:colOff>
      <xdr:row>35</xdr:row>
      <xdr:rowOff>87993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38705</xdr:rowOff>
    </xdr:from>
    <xdr:to>
      <xdr:col>23</xdr:col>
      <xdr:colOff>133350</xdr:colOff>
      <xdr:row>44</xdr:row>
      <xdr:rowOff>50195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58250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4432</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3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159355</xdr:rowOff>
    </xdr:from>
    <xdr:to>
      <xdr:col>23</xdr:col>
      <xdr:colOff>184150</xdr:colOff>
      <xdr:row>44</xdr:row>
      <xdr:rowOff>89505</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5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38705</xdr:rowOff>
    </xdr:from>
    <xdr:to>
      <xdr:col>19</xdr:col>
      <xdr:colOff>133350</xdr:colOff>
      <xdr:row>44</xdr:row>
      <xdr:rowOff>38705</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5825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147865</xdr:rowOff>
    </xdr:from>
    <xdr:to>
      <xdr:col>19</xdr:col>
      <xdr:colOff>184150</xdr:colOff>
      <xdr:row>44</xdr:row>
      <xdr:rowOff>78015</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88192</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38705</xdr:rowOff>
    </xdr:from>
    <xdr:to>
      <xdr:col>15</xdr:col>
      <xdr:colOff>82550</xdr:colOff>
      <xdr:row>44</xdr:row>
      <xdr:rowOff>50195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2336800" y="75825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147865</xdr:rowOff>
    </xdr:from>
    <xdr:to>
      <xdr:col>15</xdr:col>
      <xdr:colOff>133350</xdr:colOff>
      <xdr:row>44</xdr:row>
      <xdr:rowOff>78015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88192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50195</xdr:rowOff>
    </xdr:from>
    <xdr:to>
      <xdr:col>11</xdr:col>
      <xdr:colOff>31750</xdr:colOff>
      <xdr:row>44</xdr:row>
      <xdr:rowOff>61685</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flipV="1">
          <a:off x="1447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44</xdr:row>
      <xdr:rowOff>10885</xdr:rowOff>
    </xdr:from>
    <xdr:to>
      <xdr:col>11</xdr:col>
      <xdr:colOff>82550</xdr:colOff>
      <xdr:row>44</xdr:row>
      <xdr:rowOff>112485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97262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97262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170845</xdr:rowOff>
    </xdr:from>
    <xdr:to>
      <xdr:col>23</xdr:col>
      <xdr:colOff>184150</xdr:colOff>
      <xdr:row>44</xdr:row>
      <xdr:rowOff>100995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142922</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51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159355</xdr:rowOff>
    </xdr:from>
    <xdr:to>
      <xdr:col>19</xdr:col>
      <xdr:colOff>184150</xdr:colOff>
      <xdr:row>44</xdr:row>
      <xdr:rowOff>89505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74282</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159355</xdr:rowOff>
    </xdr:from>
    <xdr:to>
      <xdr:col>15</xdr:col>
      <xdr:colOff>133350</xdr:colOff>
      <xdr:row>44</xdr:row>
      <xdr:rowOff>89505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74282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170845</xdr:rowOff>
    </xdr:from>
    <xdr:to>
      <xdr:col>11</xdr:col>
      <xdr:colOff>82550</xdr:colOff>
      <xdr:row>44</xdr:row>
      <xdr:rowOff>100995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111172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31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122662</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32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昨年と同様に</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普通交付税の増加等による経常一般財源の増加や行財政改革により</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経常経費</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の抑制に努めた結果、比率</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改善された。</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経常的支出については、公債費の増加の他、近年は物件費が増加しており、情報セキュリティの強化などのシステム関連経費が増加している。これらの経費は小規模団体ほど相対的な負担が大きく、システムの標準化や共同化等による経費の節減に努める必要がある。又、</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類似団体と</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同様に数値的には依然として</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高い状況にあり、今後とも引き続き事業の見直しを進めるとともに、事業の優先度を精査・点検し、優先度の低い事業については計画的に縮小等を進め、経常経費の削減に努める。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68</xdr:row>
      <xdr:rowOff>41275</xdr:rowOff>
    </xdr:from>
    <xdr:to>
      <xdr:col>27</xdr:col>
      <xdr:colOff>184150</xdr:colOff>
      <xdr:row>68</xdr:row>
      <xdr:rowOff>41275</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123825</xdr:rowOff>
    </xdr:from>
    <xdr:to>
      <xdr:col>27</xdr:col>
      <xdr:colOff>184150</xdr:colOff>
      <xdr:row>64</xdr:row>
      <xdr:rowOff>123825</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34925</xdr:rowOff>
    </xdr:from>
    <xdr:to>
      <xdr:col>27</xdr:col>
      <xdr:colOff>184150</xdr:colOff>
      <xdr:row>61</xdr:row>
      <xdr:rowOff>34925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117475</xdr:rowOff>
    </xdr:from>
    <xdr:to>
      <xdr:col>27</xdr:col>
      <xdr:colOff>184150</xdr:colOff>
      <xdr:row>57</xdr:row>
      <xdr:rowOff>117475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30" name="テキスト ボックス 129">
          <a:extLst>
            <a:ext uri="{FF2B5EF4-FFF2-40B4-BE49-F238E27FC236}">
              <a16:creationId xmlns:a16="http://schemas.microsoft.com/office/drawing/2014/main" id="{00000000-0008-0000-0300-000082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31" name="財政構造の弾力性グラフ枠">
          <a:extLst>
            <a:ext uri="{FF2B5EF4-FFF2-40B4-BE49-F238E27FC236}">
              <a16:creationId xmlns:a16="http://schemas.microsoft.com/office/drawing/2014/main" id="{00000000-0008-0000-0300-000083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151130</xdr:rowOff>
    </xdr:from>
    <xdr:to>
      <xdr:col>23</xdr:col>
      <xdr:colOff>133350</xdr:colOff>
      <xdr:row>67</xdr:row>
      <xdr:rowOff>67945</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953000" y="10095230"/>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40022</xdr:rowOff>
    </xdr:from>
    <xdr:ext cx="762000" cy="259045"/>
    <xdr:sp macro="" textlink="">
      <xdr:nvSpPr>
        <xdr:cNvPr id="133" name="財政構造の弾力性最小値テキスト">
          <a:extLst>
            <a:ext uri="{FF2B5EF4-FFF2-40B4-BE49-F238E27FC236}">
              <a16:creationId xmlns:a16="http://schemas.microsoft.com/office/drawing/2014/main" id="{00000000-0008-0000-0300-000085000000}"/>
            </a:ext>
          </a:extLst>
        </xdr:cNvPr>
        <xdr:cNvSpPr txBox="1"/>
      </xdr:nvSpPr>
      <xdr:spPr>
        <a:xfrm>
          <a:off x="5041900" y="1152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67945</xdr:rowOff>
    </xdr:from>
    <xdr:to>
      <xdr:col>24</xdr:col>
      <xdr:colOff>12700</xdr:colOff>
      <xdr:row>67</xdr:row>
      <xdr:rowOff>67945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1555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66057</xdr:rowOff>
    </xdr:from>
    <xdr:ext cx="762000" cy="259045"/>
    <xdr:sp macro="" textlink="">
      <xdr:nvSpPr>
        <xdr:cNvPr id="135" name="財政構造の弾力性最大値テキスト">
          <a:extLst>
            <a:ext uri="{FF2B5EF4-FFF2-40B4-BE49-F238E27FC236}">
              <a16:creationId xmlns:a16="http://schemas.microsoft.com/office/drawing/2014/main" id="{00000000-0008-0000-0300-000087000000}"/>
            </a:ext>
          </a:extLst>
        </xdr:cNvPr>
        <xdr:cNvSpPr txBox="1"/>
      </xdr:nvSpPr>
      <xdr:spPr>
        <a:xfrm>
          <a:off x="5041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151130</xdr:rowOff>
    </xdr:from>
    <xdr:to>
      <xdr:col>24</xdr:col>
      <xdr:colOff>12700</xdr:colOff>
      <xdr:row>58</xdr:row>
      <xdr:rowOff>151130</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4864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135890</xdr:rowOff>
    </xdr:from>
    <xdr:to>
      <xdr:col>23</xdr:col>
      <xdr:colOff>133350</xdr:colOff>
      <xdr:row>66</xdr:row>
      <xdr:rowOff>79534</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4114800" y="11108690"/>
          <a:ext cx="838200" cy="286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80503</xdr:rowOff>
    </xdr:from>
    <xdr:ext cx="762000" cy="259045"/>
    <xdr:sp macro="" textlink="">
      <xdr:nvSpPr>
        <xdr:cNvPr id="138" name="財政構造の弾力性平均値テキスト">
          <a:extLst>
            <a:ext uri="{FF2B5EF4-FFF2-40B4-BE49-F238E27FC236}">
              <a16:creationId xmlns:a16="http://schemas.microsoft.com/office/drawing/2014/main" id="{00000000-0008-0000-0300-00008A000000}"/>
            </a:ext>
          </a:extLst>
        </xdr:cNvPr>
        <xdr:cNvSpPr txBox="1"/>
      </xdr:nvSpPr>
      <xdr:spPr>
        <a:xfrm>
          <a:off x="5041900" y="108818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63976</xdr:rowOff>
    </xdr:from>
    <xdr:to>
      <xdr:col>23</xdr:col>
      <xdr:colOff>184150</xdr:colOff>
      <xdr:row>64</xdr:row>
      <xdr:rowOff>165576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902200" y="11036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79534</xdr:rowOff>
    </xdr:from>
    <xdr:to>
      <xdr:col>19</xdr:col>
      <xdr:colOff>133350</xdr:colOff>
      <xdr:row>66</xdr:row>
      <xdr:rowOff>142875</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3225800" y="11395234"/>
          <a:ext cx="889000" cy="6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58420</xdr:rowOff>
    </xdr:from>
    <xdr:to>
      <xdr:col>19</xdr:col>
      <xdr:colOff>184150</xdr:colOff>
      <xdr:row>65</xdr:row>
      <xdr:rowOff>160020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4064000" y="1120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170197</xdr:rowOff>
    </xdr:from>
    <xdr:ext cx="7366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3733800" y="1097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66</xdr:row>
      <xdr:rowOff>142875</xdr:rowOff>
    </xdr:from>
    <xdr:to>
      <xdr:col>15</xdr:col>
      <xdr:colOff>82550</xdr:colOff>
      <xdr:row>67</xdr:row>
      <xdr:rowOff>92075</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2336800" y="1145857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106680</xdr:rowOff>
    </xdr:from>
    <xdr:to>
      <xdr:col>15</xdr:col>
      <xdr:colOff>133350</xdr:colOff>
      <xdr:row>66</xdr:row>
      <xdr:rowOff>36830</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3175000" y="1125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47007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844800" y="1101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66</xdr:row>
      <xdr:rowOff>79534</xdr:rowOff>
    </xdr:from>
    <xdr:to>
      <xdr:col>11</xdr:col>
      <xdr:colOff>31750</xdr:colOff>
      <xdr:row>67</xdr:row>
      <xdr:rowOff>92075</xdr:rowOff>
    </xdr:to>
    <xdr:cxnSp macro="">
      <xdr:nvCxnSpPr>
        <xdr:cNvPr id="146" name="直線コネクタ 145">
          <a:extLst>
            <a:ext uri="{FF2B5EF4-FFF2-40B4-BE49-F238E27FC236}">
              <a16:creationId xmlns:a16="http://schemas.microsoft.com/office/drawing/2014/main" id="{00000000-0008-0000-0300-000092000000}"/>
            </a:ext>
          </a:extLst>
        </xdr:cNvPr>
        <xdr:cNvCxnSpPr/>
      </xdr:nvCxnSpPr>
      <xdr:spPr>
        <a:xfrm>
          <a:off x="1447800" y="11395234"/>
          <a:ext cx="889000" cy="183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65</xdr:row>
      <xdr:rowOff>148907</xdr:rowOff>
    </xdr:from>
    <xdr:to>
      <xdr:col>11</xdr:col>
      <xdr:colOff>82550</xdr:colOff>
      <xdr:row>66</xdr:row>
      <xdr:rowOff>79057</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2286000" y="1129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89234</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955800" y="1106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139859</xdr:rowOff>
    </xdr:from>
    <xdr:to>
      <xdr:col>7</xdr:col>
      <xdr:colOff>31750</xdr:colOff>
      <xdr:row>66</xdr:row>
      <xdr:rowOff>70009</xdr:rowOff>
    </xdr:to>
    <xdr:sp macro="" textlink="">
      <xdr:nvSpPr>
        <xdr:cNvPr id="149" name="フローチャート: 判断 148">
          <a:extLst>
            <a:ext uri="{FF2B5EF4-FFF2-40B4-BE49-F238E27FC236}">
              <a16:creationId xmlns:a16="http://schemas.microsoft.com/office/drawing/2014/main" id="{00000000-0008-0000-0300-000095000000}"/>
            </a:ext>
          </a:extLst>
        </xdr:cNvPr>
        <xdr:cNvSpPr/>
      </xdr:nvSpPr>
      <xdr:spPr>
        <a:xfrm>
          <a:off x="1397000" y="11284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80186</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066800" y="1105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85090</xdr:rowOff>
    </xdr:from>
    <xdr:to>
      <xdr:col>23</xdr:col>
      <xdr:colOff>184150</xdr:colOff>
      <xdr:row>65</xdr:row>
      <xdr:rowOff>15240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9022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57167</xdr:rowOff>
    </xdr:from>
    <xdr:ext cx="762000" cy="259045"/>
    <xdr:sp macro="" textlink="">
      <xdr:nvSpPr>
        <xdr:cNvPr id="157" name="財政構造の弾力性該当値テキスト">
          <a:extLst>
            <a:ext uri="{FF2B5EF4-FFF2-40B4-BE49-F238E27FC236}">
              <a16:creationId xmlns:a16="http://schemas.microsoft.com/office/drawing/2014/main" id="{00000000-0008-0000-0300-00009D000000}"/>
            </a:ext>
          </a:extLst>
        </xdr:cNvPr>
        <xdr:cNvSpPr txBox="1"/>
      </xdr:nvSpPr>
      <xdr:spPr>
        <a:xfrm>
          <a:off x="5041900" y="1102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28734</xdr:rowOff>
    </xdr:from>
    <xdr:to>
      <xdr:col>19</xdr:col>
      <xdr:colOff>184150</xdr:colOff>
      <xdr:row>66</xdr:row>
      <xdr:rowOff>130334</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4064000" y="1134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115111</xdr:rowOff>
    </xdr:from>
    <xdr:ext cx="7366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3733800" y="114308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66</xdr:row>
      <xdr:rowOff>92075</xdr:rowOff>
    </xdr:from>
    <xdr:to>
      <xdr:col>15</xdr:col>
      <xdr:colOff>133350</xdr:colOff>
      <xdr:row>67</xdr:row>
      <xdr:rowOff>22225</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3175000" y="1140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67</xdr:row>
      <xdr:rowOff>7002</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2844800" y="1149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67</xdr:row>
      <xdr:rowOff>41275</xdr:rowOff>
    </xdr:from>
    <xdr:to>
      <xdr:col>11</xdr:col>
      <xdr:colOff>82550</xdr:colOff>
      <xdr:row>67</xdr:row>
      <xdr:rowOff>142875</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2286000" y="1152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67</xdr:row>
      <xdr:rowOff>127652</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955800" y="11614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28734</xdr:rowOff>
    </xdr:from>
    <xdr:to>
      <xdr:col>7</xdr:col>
      <xdr:colOff>31750</xdr:colOff>
      <xdr:row>66</xdr:row>
      <xdr:rowOff>130334</xdr:rowOff>
    </xdr:to>
    <xdr:sp macro="" textlink="">
      <xdr:nvSpPr>
        <xdr:cNvPr id="164" name="楕円 163">
          <a:extLst>
            <a:ext uri="{FF2B5EF4-FFF2-40B4-BE49-F238E27FC236}">
              <a16:creationId xmlns:a16="http://schemas.microsoft.com/office/drawing/2014/main" id="{00000000-0008-0000-0300-0000A4000000}"/>
            </a:ext>
          </a:extLst>
        </xdr:cNvPr>
        <xdr:cNvSpPr/>
      </xdr:nvSpPr>
      <xdr:spPr>
        <a:xfrm>
          <a:off x="1397000" y="1134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115111</xdr:rowOff>
    </xdr:from>
    <xdr:ext cx="762000" cy="259045"/>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1066800" y="11430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[830,822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6" name="正方形/長方形 175">
          <a:extLst>
            <a:ext uri="{FF2B5EF4-FFF2-40B4-BE49-F238E27FC236}">
              <a16:creationId xmlns:a16="http://schemas.microsoft.com/office/drawing/2014/main" id="{00000000-0008-0000-0300-0000B0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7" name="正方形/長方形 176">
          <a:extLst>
            <a:ext uri="{FF2B5EF4-FFF2-40B4-BE49-F238E27FC236}">
              <a16:creationId xmlns:a16="http://schemas.microsoft.com/office/drawing/2014/main" id="{00000000-0008-0000-0300-0000B1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人口</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人あたりの人件費・物件費等の決算額については類似団体平均を大きく上回っている。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令和３年度についての人件費増の主な要因としては退職した職員以上に新規職員等を採用した為、前年度と比較し増加している。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又、他の要因としてはシステム関連経費の改修経費や維持経費が大きく、今後も増加を見込んでいる。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年々人口の減少が進んでおり、今後も人口１人当たりの経費は高くなることが予想される。行財政改革を進め、人件費・物件費の抑制に積極的に努めて、実態に即した行政運営を行う必要がある。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109953</xdr:rowOff>
    </xdr:from>
    <xdr:to>
      <xdr:col>23</xdr:col>
      <xdr:colOff>133350</xdr:colOff>
      <xdr:row>88</xdr:row>
      <xdr:rowOff>135142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97403"/>
          <a:ext cx="0" cy="12253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107219</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194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135142</xdr:rowOff>
    </xdr:from>
    <xdr:to>
      <xdr:col>24</xdr:col>
      <xdr:colOff>12700</xdr:colOff>
      <xdr:row>88</xdr:row>
      <xdr:rowOff>135142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222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24880</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74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109953</xdr:rowOff>
    </xdr:from>
    <xdr:to>
      <xdr:col>24</xdr:col>
      <xdr:colOff>12700</xdr:colOff>
      <xdr:row>81</xdr:row>
      <xdr:rowOff>109953</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9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51705</xdr:rowOff>
    </xdr:from>
    <xdr:to>
      <xdr:col>23</xdr:col>
      <xdr:colOff>133350</xdr:colOff>
      <xdr:row>83</xdr:row>
      <xdr:rowOff>75676</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4114800" y="14282055"/>
          <a:ext cx="838200" cy="23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31776</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39192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15249</xdr:rowOff>
    </xdr:from>
    <xdr:to>
      <xdr:col>23</xdr:col>
      <xdr:colOff>184150</xdr:colOff>
      <xdr:row>82</xdr:row>
      <xdr:rowOff>116849</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07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32355</xdr:rowOff>
    </xdr:from>
    <xdr:to>
      <xdr:col>19</xdr:col>
      <xdr:colOff>133350</xdr:colOff>
      <xdr:row>83</xdr:row>
      <xdr:rowOff>75676</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262705"/>
          <a:ext cx="889000" cy="43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20131</xdr:rowOff>
    </xdr:from>
    <xdr:to>
      <xdr:col>19</xdr:col>
      <xdr:colOff>184150</xdr:colOff>
      <xdr:row>82</xdr:row>
      <xdr:rowOff>121731</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079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131908</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3847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157393</xdr:rowOff>
    </xdr:from>
    <xdr:to>
      <xdr:col>15</xdr:col>
      <xdr:colOff>82550</xdr:colOff>
      <xdr:row>83</xdr:row>
      <xdr:rowOff>32355</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216293"/>
          <a:ext cx="889000" cy="4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12669</xdr:rowOff>
    </xdr:from>
    <xdr:to>
      <xdr:col>15</xdr:col>
      <xdr:colOff>133350</xdr:colOff>
      <xdr:row>82</xdr:row>
      <xdr:rowOff>114269</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07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124446</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840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130242</xdr:rowOff>
    </xdr:from>
    <xdr:to>
      <xdr:col>11</xdr:col>
      <xdr:colOff>31750</xdr:colOff>
      <xdr:row>82</xdr:row>
      <xdr:rowOff>157393</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189142"/>
          <a:ext cx="889000" cy="27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12274</xdr:rowOff>
    </xdr:from>
    <xdr:to>
      <xdr:col>11</xdr:col>
      <xdr:colOff>82550</xdr:colOff>
      <xdr:row>82</xdr:row>
      <xdr:rowOff>113874</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07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124051</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840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14717</xdr:rowOff>
    </xdr:from>
    <xdr:to>
      <xdr:col>7</xdr:col>
      <xdr:colOff>31750</xdr:colOff>
      <xdr:row>82</xdr:row>
      <xdr:rowOff>116317</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07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126494</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84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905</xdr:rowOff>
    </xdr:from>
    <xdr:to>
      <xdr:col>23</xdr:col>
      <xdr:colOff>184150</xdr:colOff>
      <xdr:row>83</xdr:row>
      <xdr:rowOff>102505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23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144432</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20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830,822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24876</xdr:rowOff>
    </xdr:from>
    <xdr:to>
      <xdr:col>19</xdr:col>
      <xdr:colOff>184150</xdr:colOff>
      <xdr:row>83</xdr:row>
      <xdr:rowOff>126476</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25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111253</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3416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153005</xdr:rowOff>
    </xdr:from>
    <xdr:to>
      <xdr:col>15</xdr:col>
      <xdr:colOff>133350</xdr:colOff>
      <xdr:row>83</xdr:row>
      <xdr:rowOff>83155</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21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67932</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298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106593</xdr:rowOff>
    </xdr:from>
    <xdr:to>
      <xdr:col>11</xdr:col>
      <xdr:colOff>82550</xdr:colOff>
      <xdr:row>83</xdr:row>
      <xdr:rowOff>36743</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21520</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79442</xdr:rowOff>
    </xdr:from>
    <xdr:to>
      <xdr:col>7</xdr:col>
      <xdr:colOff>31750</xdr:colOff>
      <xdr:row>83</xdr:row>
      <xdr:rowOff>9592</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138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165819</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224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従前より職員給与の適正化に努め、適正な運営と管理を行っており、類似団体の平均を下回っている。</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今後も引き続き給与等の適正化に努める。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90170</xdr:rowOff>
    </xdr:from>
    <xdr:to>
      <xdr:col>81</xdr:col>
      <xdr:colOff>44450</xdr:colOff>
      <xdr:row>88</xdr:row>
      <xdr:rowOff>168911</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77620"/>
          <a:ext cx="0" cy="12788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140988</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2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168911</xdr:rowOff>
    </xdr:from>
    <xdr:to>
      <xdr:col>81</xdr:col>
      <xdr:colOff>133350</xdr:colOff>
      <xdr:row>88</xdr:row>
      <xdr:rowOff>168911</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56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5097</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90170</xdr:rowOff>
    </xdr:from>
    <xdr:to>
      <xdr:col>81</xdr:col>
      <xdr:colOff>133350</xdr:colOff>
      <xdr:row>81</xdr:row>
      <xdr:rowOff>90170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146368</xdr:rowOff>
    </xdr:from>
    <xdr:to>
      <xdr:col>81</xdr:col>
      <xdr:colOff>44450</xdr:colOff>
      <xdr:row>85</xdr:row>
      <xdr:rowOff>146368</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71961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59072</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80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86995</xdr:rowOff>
    </xdr:from>
    <xdr:to>
      <xdr:col>81</xdr:col>
      <xdr:colOff>95250</xdr:colOff>
      <xdr:row>87</xdr:row>
      <xdr:rowOff>17145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67945</xdr:rowOff>
    </xdr:from>
    <xdr:to>
      <xdr:col>77</xdr:col>
      <xdr:colOff>44450</xdr:colOff>
      <xdr:row>85</xdr:row>
      <xdr:rowOff>146368</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641195"/>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68898</xdr:rowOff>
    </xdr:from>
    <xdr:to>
      <xdr:col>77</xdr:col>
      <xdr:colOff>95250</xdr:colOff>
      <xdr:row>86</xdr:row>
      <xdr:rowOff>170498</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813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155275</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8999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55880</xdr:rowOff>
    </xdr:from>
    <xdr:to>
      <xdr:col>72</xdr:col>
      <xdr:colOff>203200</xdr:colOff>
      <xdr:row>85</xdr:row>
      <xdr:rowOff>67945</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462913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32702</xdr:rowOff>
    </xdr:from>
    <xdr:to>
      <xdr:col>73</xdr:col>
      <xdr:colOff>44450</xdr:colOff>
      <xdr:row>86</xdr:row>
      <xdr:rowOff>134302</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119079</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167005</xdr:rowOff>
    </xdr:from>
    <xdr:to>
      <xdr:col>68</xdr:col>
      <xdr:colOff>152400</xdr:colOff>
      <xdr:row>85</xdr:row>
      <xdr:rowOff>55880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456880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32702</xdr:rowOff>
    </xdr:from>
    <xdr:to>
      <xdr:col>68</xdr:col>
      <xdr:colOff>203200</xdr:colOff>
      <xdr:row>86</xdr:row>
      <xdr:rowOff>134302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119079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137177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95568</xdr:rowOff>
    </xdr:from>
    <xdr:to>
      <xdr:col>81</xdr:col>
      <xdr:colOff>95250</xdr:colOff>
      <xdr:row>86</xdr:row>
      <xdr:rowOff>25718</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6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112095</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51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95568</xdr:rowOff>
    </xdr:from>
    <xdr:to>
      <xdr:col>77</xdr:col>
      <xdr:colOff>95250</xdr:colOff>
      <xdr:row>86</xdr:row>
      <xdr:rowOff>25718</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6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35895</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437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17145</xdr:rowOff>
    </xdr:from>
    <xdr:to>
      <xdr:col>73</xdr:col>
      <xdr:colOff>44450</xdr:colOff>
      <xdr:row>85</xdr:row>
      <xdr:rowOff>118745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59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128922</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35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5080</xdr:rowOff>
    </xdr:from>
    <xdr:to>
      <xdr:col>68</xdr:col>
      <xdr:colOff>203200</xdr:colOff>
      <xdr:row>85</xdr:row>
      <xdr:rowOff>106680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116857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34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116205</xdr:rowOff>
    </xdr:from>
    <xdr:to>
      <xdr:col>64</xdr:col>
      <xdr:colOff>152400</xdr:colOff>
      <xdr:row>85</xdr:row>
      <xdr:rowOff>46355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51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56532</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28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[44.47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人口千人あたりの職員数は類似団体の平均より数値が上回っている。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年々人口減少が進んでおり、この数値を下げることはなかなか困難ではあるが、事業等の効率化を図り、人口規模に応じた適正な定員管理に努める。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83910</xdr:rowOff>
    </xdr:from>
    <xdr:to>
      <xdr:col>81</xdr:col>
      <xdr:colOff>44450</xdr:colOff>
      <xdr:row>67</xdr:row>
      <xdr:rowOff>611</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028010"/>
          <a:ext cx="0" cy="1459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144138</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611</xdr:rowOff>
    </xdr:from>
    <xdr:to>
      <xdr:col>81</xdr:col>
      <xdr:colOff>133350</xdr:colOff>
      <xdr:row>67</xdr:row>
      <xdr:rowOff>611</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170287</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771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83910</xdr:rowOff>
    </xdr:from>
    <xdr:to>
      <xdr:col>81</xdr:col>
      <xdr:colOff>133350</xdr:colOff>
      <xdr:row>58</xdr:row>
      <xdr:rowOff>83910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028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141109</xdr:rowOff>
    </xdr:from>
    <xdr:to>
      <xdr:col>81</xdr:col>
      <xdr:colOff>44450</xdr:colOff>
      <xdr:row>60</xdr:row>
      <xdr:rowOff>157196</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428109"/>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59967</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004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43440</xdr:rowOff>
    </xdr:from>
    <xdr:to>
      <xdr:col>81</xdr:col>
      <xdr:colOff>95250</xdr:colOff>
      <xdr:row>59</xdr:row>
      <xdr:rowOff>145040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101123</xdr:rowOff>
    </xdr:from>
    <xdr:to>
      <xdr:col>77</xdr:col>
      <xdr:colOff>44450</xdr:colOff>
      <xdr:row>60</xdr:row>
      <xdr:rowOff>141109</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388123"/>
          <a:ext cx="889000" cy="39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49071</xdr:rowOff>
    </xdr:from>
    <xdr:to>
      <xdr:col>77</xdr:col>
      <xdr:colOff>95250</xdr:colOff>
      <xdr:row>59</xdr:row>
      <xdr:rowOff>150671</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160848</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9933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101123</xdr:rowOff>
    </xdr:from>
    <xdr:to>
      <xdr:col>72</xdr:col>
      <xdr:colOff>203200</xdr:colOff>
      <xdr:row>60</xdr:row>
      <xdr:rowOff>137547</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4401800" y="10388123"/>
          <a:ext cx="889000" cy="36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59412</xdr:rowOff>
    </xdr:from>
    <xdr:to>
      <xdr:col>73</xdr:col>
      <xdr:colOff>44450</xdr:colOff>
      <xdr:row>59</xdr:row>
      <xdr:rowOff>161012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174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171189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994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137547</xdr:rowOff>
    </xdr:from>
    <xdr:to>
      <xdr:col>68</xdr:col>
      <xdr:colOff>152400</xdr:colOff>
      <xdr:row>60</xdr:row>
      <xdr:rowOff>138351</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flipV="1">
          <a:off x="13512800" y="10424547"/>
          <a:ext cx="889000" cy="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54815</xdr:rowOff>
    </xdr:from>
    <xdr:to>
      <xdr:col>68</xdr:col>
      <xdr:colOff>203200</xdr:colOff>
      <xdr:row>59</xdr:row>
      <xdr:rowOff>156415</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17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166592</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9939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59872</xdr:rowOff>
    </xdr:from>
    <xdr:to>
      <xdr:col>64</xdr:col>
      <xdr:colOff>152400</xdr:colOff>
      <xdr:row>59</xdr:row>
      <xdr:rowOff>161472</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199</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994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106396</xdr:rowOff>
    </xdr:from>
    <xdr:to>
      <xdr:col>81</xdr:col>
      <xdr:colOff>95250</xdr:colOff>
      <xdr:row>61</xdr:row>
      <xdr:rowOff>36546</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393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78473</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36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90309</xdr:rowOff>
    </xdr:from>
    <xdr:to>
      <xdr:col>77</xdr:col>
      <xdr:colOff>95250</xdr:colOff>
      <xdr:row>61</xdr:row>
      <xdr:rowOff>20459</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377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5236</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463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50323</xdr:rowOff>
    </xdr:from>
    <xdr:to>
      <xdr:col>73</xdr:col>
      <xdr:colOff>44450</xdr:colOff>
      <xdr:row>60</xdr:row>
      <xdr:rowOff>151923</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33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136700</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423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86747</xdr:rowOff>
    </xdr:from>
    <xdr:to>
      <xdr:col>68</xdr:col>
      <xdr:colOff>203200</xdr:colOff>
      <xdr:row>61</xdr:row>
      <xdr:rowOff>16897</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37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1674</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4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87551</xdr:rowOff>
    </xdr:from>
    <xdr:to>
      <xdr:col>64</xdr:col>
      <xdr:colOff>152400</xdr:colOff>
      <xdr:row>61</xdr:row>
      <xdr:rowOff>17701</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374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2478</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460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と同水準であ</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るが、前年度と比較すると数値は上昇している。次年度以降も計画的に実施する大規模な事業を控えている為、今後も比率自体は上昇する見込みである。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又、上昇することが見込まれる公債費については基金等を適切に活用しながら繰上償還等を実施し、抑制に努める。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今後は事業の見直し等も進めながらできる限り起債に大きく頼ることのない財政運営に努めたい。</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a:extLst>
            <a:ext uri="{FF2B5EF4-FFF2-40B4-BE49-F238E27FC236}">
              <a16:creationId xmlns:a16="http://schemas.microsoft.com/office/drawing/2014/main" id="{00000000-0008-0000-0300-000076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98213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7018000" y="6381750"/>
          <a:ext cx="0" cy="14317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70290</xdr:rowOff>
    </xdr:from>
    <xdr:ext cx="762000" cy="259045"/>
    <xdr:sp macro="" textlink="">
      <xdr:nvSpPr>
        <xdr:cNvPr id="376" name="公債費負担の状況最小値テキスト">
          <a:extLst>
            <a:ext uri="{FF2B5EF4-FFF2-40B4-BE49-F238E27FC236}">
              <a16:creationId xmlns:a16="http://schemas.microsoft.com/office/drawing/2014/main" id="{00000000-0008-0000-0300-000078010000}"/>
            </a:ext>
          </a:extLst>
        </xdr:cNvPr>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98213</xdr:rowOff>
    </xdr:from>
    <xdr:to>
      <xdr:col>81</xdr:col>
      <xdr:colOff>133350</xdr:colOff>
      <xdr:row>45</xdr:row>
      <xdr:rowOff>98213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8" name="公債費負担の状況最大値テキスト">
          <a:extLst>
            <a:ext uri="{FF2B5EF4-FFF2-40B4-BE49-F238E27FC236}">
              <a16:creationId xmlns:a16="http://schemas.microsoft.com/office/drawing/2014/main" id="{00000000-0008-0000-0300-00007A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44027</xdr:rowOff>
    </xdr:from>
    <xdr:to>
      <xdr:col>81</xdr:col>
      <xdr:colOff>44450</xdr:colOff>
      <xdr:row>41</xdr:row>
      <xdr:rowOff>84244</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179800" y="7073477"/>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49971</xdr:rowOff>
    </xdr:from>
    <xdr:ext cx="762000" cy="259045"/>
    <xdr:sp macro="" textlink="">
      <xdr:nvSpPr>
        <xdr:cNvPr id="381" name="公債費負担の状況平均値テキスト">
          <a:extLst>
            <a:ext uri="{FF2B5EF4-FFF2-40B4-BE49-F238E27FC236}">
              <a16:creationId xmlns:a16="http://schemas.microsoft.com/office/drawing/2014/main" id="{00000000-0008-0000-0300-00007D010000}"/>
            </a:ext>
          </a:extLst>
        </xdr:cNvPr>
        <xdr:cNvSpPr txBox="1"/>
      </xdr:nvSpPr>
      <xdr:spPr>
        <a:xfrm>
          <a:off x="17106900" y="690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33444</xdr:rowOff>
    </xdr:from>
    <xdr:to>
      <xdr:col>81</xdr:col>
      <xdr:colOff>95250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9672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35983</xdr:rowOff>
    </xdr:from>
    <xdr:to>
      <xdr:col>77</xdr:col>
      <xdr:colOff>44450</xdr:colOff>
      <xdr:row>41</xdr:row>
      <xdr:rowOff>44027</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5290800" y="706543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146050</xdr:rowOff>
    </xdr:from>
    <xdr:to>
      <xdr:col>77</xdr:col>
      <xdr:colOff>95250</xdr:colOff>
      <xdr:row>42</xdr:row>
      <xdr:rowOff>76200</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60977</xdr:rowOff>
    </xdr:from>
    <xdr:ext cx="7366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3810</xdr:rowOff>
    </xdr:from>
    <xdr:to>
      <xdr:col>72</xdr:col>
      <xdr:colOff>203200</xdr:colOff>
      <xdr:row>41</xdr:row>
      <xdr:rowOff>35983</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4401800" y="703326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97790</xdr:rowOff>
    </xdr:from>
    <xdr:to>
      <xdr:col>73</xdr:col>
      <xdr:colOff>44450</xdr:colOff>
      <xdr:row>42</xdr:row>
      <xdr:rowOff>27940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12717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167217</xdr:rowOff>
    </xdr:from>
    <xdr:to>
      <xdr:col>68</xdr:col>
      <xdr:colOff>152400</xdr:colOff>
      <xdr:row>41</xdr:row>
      <xdr:rowOff>3810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3512800" y="702521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97790</xdr:rowOff>
    </xdr:from>
    <xdr:to>
      <xdr:col>68</xdr:col>
      <xdr:colOff>203200</xdr:colOff>
      <xdr:row>42</xdr:row>
      <xdr:rowOff>27940</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12717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73660</xdr:rowOff>
    </xdr:from>
    <xdr:to>
      <xdr:col>64</xdr:col>
      <xdr:colOff>152400</xdr:colOff>
      <xdr:row>42</xdr:row>
      <xdr:rowOff>3810</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462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160037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33444</xdr:rowOff>
    </xdr:from>
    <xdr:to>
      <xdr:col>81</xdr:col>
      <xdr:colOff>95250</xdr:colOff>
      <xdr:row>41</xdr:row>
      <xdr:rowOff>135044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9672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5521</xdr:rowOff>
    </xdr:from>
    <xdr:ext cx="762000" cy="259045"/>
    <xdr:sp macro="" textlink="">
      <xdr:nvSpPr>
        <xdr:cNvPr id="400" name="公債費負担の状況該当値テキスト">
          <a:extLst>
            <a:ext uri="{FF2B5EF4-FFF2-40B4-BE49-F238E27FC236}">
              <a16:creationId xmlns:a16="http://schemas.microsoft.com/office/drawing/2014/main" id="{00000000-0008-0000-0300-000090010000}"/>
            </a:ext>
          </a:extLst>
        </xdr:cNvPr>
        <xdr:cNvSpPr txBox="1"/>
      </xdr:nvSpPr>
      <xdr:spPr>
        <a:xfrm>
          <a:off x="17106900" y="7034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164677</xdr:rowOff>
    </xdr:from>
    <xdr:to>
      <xdr:col>77</xdr:col>
      <xdr:colOff>95250</xdr:colOff>
      <xdr:row>41</xdr:row>
      <xdr:rowOff>94827</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129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105004</xdr:rowOff>
    </xdr:from>
    <xdr:ext cx="7366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798800" y="6791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156633</xdr:rowOff>
    </xdr:from>
    <xdr:to>
      <xdr:col>73</xdr:col>
      <xdr:colOff>44450</xdr:colOff>
      <xdr:row>41</xdr:row>
      <xdr:rowOff>86783</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96960</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124460</xdr:rowOff>
    </xdr:from>
    <xdr:to>
      <xdr:col>68</xdr:col>
      <xdr:colOff>203200</xdr:colOff>
      <xdr:row>41</xdr:row>
      <xdr:rowOff>54610</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4351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64787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116417</xdr:rowOff>
    </xdr:from>
    <xdr:to>
      <xdr:col>64</xdr:col>
      <xdr:colOff>152400</xdr:colOff>
      <xdr:row>41</xdr:row>
      <xdr:rowOff>46567</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3462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56744</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131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将来負担比率については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概ね</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健全な比率で推移している。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要因としては過疎債・辺地債などの交付税算入率の高い有利な地方債の借入の推進や財政調整基金の積立てによる充当可能財源の確保が要因として考えられる。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今後も事業実施の適正化を図り、財政の健全化に努める。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76200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7018000" y="2313214"/>
          <a:ext cx="0" cy="17063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48277</xdr:rowOff>
    </xdr:from>
    <xdr:ext cx="762000" cy="259045"/>
    <xdr:sp macro="" textlink="">
      <xdr:nvSpPr>
        <xdr:cNvPr id="440" name="将来負担の状況最小値テキスト">
          <a:extLst>
            <a:ext uri="{FF2B5EF4-FFF2-40B4-BE49-F238E27FC236}">
              <a16:creationId xmlns:a16="http://schemas.microsoft.com/office/drawing/2014/main" id="{00000000-0008-0000-0300-0000B8010000}"/>
            </a:ext>
          </a:extLst>
        </xdr:cNvPr>
        <xdr:cNvSpPr txBox="1"/>
      </xdr:nvSpPr>
      <xdr:spPr>
        <a:xfrm>
          <a:off x="17106900" y="399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76200</xdr:rowOff>
    </xdr:from>
    <xdr:to>
      <xdr:col>81</xdr:col>
      <xdr:colOff>133350</xdr:colOff>
      <xdr:row>23</xdr:row>
      <xdr:rowOff>76200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401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2" name="将来負担の状況最大値テキスト">
          <a:extLst>
            <a:ext uri="{FF2B5EF4-FFF2-40B4-BE49-F238E27FC236}">
              <a16:creationId xmlns:a16="http://schemas.microsoft.com/office/drawing/2014/main" id="{00000000-0008-0000-0300-0000BA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奈良県下北山村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832
821
133.39
2,100,331
2,011,723
88,082
1,203,915
3,388,597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令和３年度についての人件費増の主な要因としては退職した職員以上に新規職員等を採用した為、前年度と比較し増加している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しかし経常一般財源も増加した為、前年より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数値</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減少した。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又、</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類似団体の平均を</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下回</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っている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、今後も例年同様に定員適正化計画に基づき職員数の適正化等に努め、事務事業の効率化に取り組む必要がある。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54610</xdr:rowOff>
    </xdr:from>
    <xdr:to>
      <xdr:col>24</xdr:col>
      <xdr:colOff>25400</xdr:colOff>
      <xdr:row>41</xdr:row>
      <xdr:rowOff>92710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1246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64787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92710</xdr:rowOff>
    </xdr:from>
    <xdr:to>
      <xdr:col>24</xdr:col>
      <xdr:colOff>114300</xdr:colOff>
      <xdr:row>41</xdr:row>
      <xdr:rowOff>92710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140987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5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54610</xdr:rowOff>
    </xdr:from>
    <xdr:to>
      <xdr:col>24</xdr:col>
      <xdr:colOff>114300</xdr:colOff>
      <xdr:row>33</xdr:row>
      <xdr:rowOff>54610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1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138430</xdr:rowOff>
    </xdr:from>
    <xdr:to>
      <xdr:col>24</xdr:col>
      <xdr:colOff>25400</xdr:colOff>
      <xdr:row>36</xdr:row>
      <xdr:rowOff>96520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13918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143527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44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0</xdr:rowOff>
    </xdr:from>
    <xdr:to>
      <xdr:col>24</xdr:col>
      <xdr:colOff>76200</xdr:colOff>
      <xdr:row>36</xdr:row>
      <xdr:rowOff>101600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96520</xdr:rowOff>
    </xdr:from>
    <xdr:to>
      <xdr:col>19</xdr:col>
      <xdr:colOff>187325</xdr:colOff>
      <xdr:row>36</xdr:row>
      <xdr:rowOff>153670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687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91440</xdr:rowOff>
    </xdr:from>
    <xdr:to>
      <xdr:col>20</xdr:col>
      <xdr:colOff>38100</xdr:colOff>
      <xdr:row>37</xdr:row>
      <xdr:rowOff>21590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6367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5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153670</xdr:rowOff>
    </xdr:from>
    <xdr:to>
      <xdr:col>15</xdr:col>
      <xdr:colOff>98425</xdr:colOff>
      <xdr:row>37</xdr:row>
      <xdr:rowOff>58420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32587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30480</xdr:rowOff>
    </xdr:from>
    <xdr:to>
      <xdr:col>15</xdr:col>
      <xdr:colOff>149225</xdr:colOff>
      <xdr:row>36</xdr:row>
      <xdr:rowOff>132080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142257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107950</xdr:rowOff>
    </xdr:from>
    <xdr:to>
      <xdr:col>11</xdr:col>
      <xdr:colOff>9525</xdr:colOff>
      <xdr:row>37</xdr:row>
      <xdr:rowOff>58420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28015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38100</xdr:rowOff>
    </xdr:from>
    <xdr:to>
      <xdr:col>11</xdr:col>
      <xdr:colOff>60325</xdr:colOff>
      <xdr:row>36</xdr:row>
      <xdr:rowOff>139700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149877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34290</xdr:rowOff>
    </xdr:from>
    <xdr:to>
      <xdr:col>6</xdr:col>
      <xdr:colOff>171450</xdr:colOff>
      <xdr:row>36</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146067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7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87630</xdr:rowOff>
    </xdr:from>
    <xdr:to>
      <xdr:col>24</xdr:col>
      <xdr:colOff>76200</xdr:colOff>
      <xdr:row>36</xdr:row>
      <xdr:rowOff>17780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104157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45720</xdr:rowOff>
    </xdr:from>
    <xdr:to>
      <xdr:col>20</xdr:col>
      <xdr:colOff>38100</xdr:colOff>
      <xdr:row>36</xdr:row>
      <xdr:rowOff>147320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157497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86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102870</xdr:rowOff>
    </xdr:from>
    <xdr:to>
      <xdr:col>15</xdr:col>
      <xdr:colOff>149225</xdr:colOff>
      <xdr:row>37</xdr:row>
      <xdr:rowOff>33020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7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17797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6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7620</xdr:rowOff>
    </xdr:from>
    <xdr:to>
      <xdr:col>11</xdr:col>
      <xdr:colOff>60325</xdr:colOff>
      <xdr:row>37</xdr:row>
      <xdr:rowOff>109220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93997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57150</xdr:rowOff>
    </xdr:from>
    <xdr:to>
      <xdr:col>6</xdr:col>
      <xdr:colOff>171450</xdr:colOff>
      <xdr:row>36</xdr:row>
      <xdr:rowOff>158750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2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143527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31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行財政改革に伴い、不要な支出は控えているが、情報セキュリティの強化など</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システム関連経費</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や</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年度で公営企業会計が廃止され、支出費用等を普通会計内での管理とした為</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、令和元年度より管理料や委託料</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等の管理経費</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増加している。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３</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については経常一般財源が前年度より増加した為、数値は若干改善された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しかし依然として</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類似団体平均より上回っている事から今後とも経常経費の削減に努め、数値の抑制・適正化を図る必要がある。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129286</xdr:rowOff>
    </xdr:from>
    <xdr:to>
      <xdr:col>82</xdr:col>
      <xdr:colOff>107950</xdr:colOff>
      <xdr:row>21</xdr:row>
      <xdr:rowOff>42418</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358136"/>
          <a:ext cx="0" cy="1284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14495</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61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42418</xdr:rowOff>
    </xdr:from>
    <xdr:to>
      <xdr:col>82</xdr:col>
      <xdr:colOff>196850</xdr:colOff>
      <xdr:row>21</xdr:row>
      <xdr:rowOff>42418</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642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44213</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10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129286</xdr:rowOff>
    </xdr:from>
    <xdr:to>
      <xdr:col>82</xdr:col>
      <xdr:colOff>196850</xdr:colOff>
      <xdr:row>13</xdr:row>
      <xdr:rowOff>129286</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358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78994</xdr:rowOff>
    </xdr:from>
    <xdr:to>
      <xdr:col>82</xdr:col>
      <xdr:colOff>107950</xdr:colOff>
      <xdr:row>17</xdr:row>
      <xdr:rowOff>143002</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99364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120159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691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103632</xdr:rowOff>
    </xdr:from>
    <xdr:to>
      <xdr:col>82</xdr:col>
      <xdr:colOff>158750</xdr:colOff>
      <xdr:row>17</xdr:row>
      <xdr:rowOff>33782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143002</xdr:rowOff>
    </xdr:from>
    <xdr:to>
      <xdr:col>78</xdr:col>
      <xdr:colOff>69850</xdr:colOff>
      <xdr:row>17</xdr:row>
      <xdr:rowOff>170434</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30576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131064</xdr:rowOff>
    </xdr:from>
    <xdr:to>
      <xdr:col>78</xdr:col>
      <xdr:colOff>120650</xdr:colOff>
      <xdr:row>17</xdr:row>
      <xdr:rowOff>61214</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71391</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643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78994</xdr:rowOff>
    </xdr:from>
    <xdr:to>
      <xdr:col>73</xdr:col>
      <xdr:colOff>180975</xdr:colOff>
      <xdr:row>17</xdr:row>
      <xdr:rowOff>170434</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99364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32766</xdr:rowOff>
    </xdr:from>
    <xdr:to>
      <xdr:col>74</xdr:col>
      <xdr:colOff>31750</xdr:colOff>
      <xdr:row>17</xdr:row>
      <xdr:rowOff>134366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144543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716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42418</xdr:rowOff>
    </xdr:from>
    <xdr:to>
      <xdr:col>69</xdr:col>
      <xdr:colOff>92075</xdr:colOff>
      <xdr:row>17</xdr:row>
      <xdr:rowOff>78994</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29570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37338</xdr:rowOff>
    </xdr:from>
    <xdr:to>
      <xdr:col>69</xdr:col>
      <xdr:colOff>142875</xdr:colOff>
      <xdr:row>17</xdr:row>
      <xdr:rowOff>138938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123715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30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23622</xdr:rowOff>
    </xdr:from>
    <xdr:to>
      <xdr:col>65</xdr:col>
      <xdr:colOff>53975</xdr:colOff>
      <xdr:row>17</xdr:row>
      <xdr:rowOff>125222</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109999</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28194</xdr:rowOff>
    </xdr:from>
    <xdr:to>
      <xdr:col>82</xdr:col>
      <xdr:colOff>158750</xdr:colOff>
      <xdr:row>17</xdr:row>
      <xdr:rowOff>129794</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271</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91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92202</xdr:rowOff>
    </xdr:from>
    <xdr:to>
      <xdr:col>78</xdr:col>
      <xdr:colOff>120650</xdr:colOff>
      <xdr:row>18</xdr:row>
      <xdr:rowOff>22352</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300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7129</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3093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119634</xdr:rowOff>
    </xdr:from>
    <xdr:to>
      <xdr:col>74</xdr:col>
      <xdr:colOff>31750</xdr:colOff>
      <xdr:row>18</xdr:row>
      <xdr:rowOff>49784</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3034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34561</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12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28194</xdr:rowOff>
    </xdr:from>
    <xdr:to>
      <xdr:col>69</xdr:col>
      <xdr:colOff>142875</xdr:colOff>
      <xdr:row>17</xdr:row>
      <xdr:rowOff>129794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139971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711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163068</xdr:rowOff>
    </xdr:from>
    <xdr:to>
      <xdr:col>65</xdr:col>
      <xdr:colOff>53975</xdr:colOff>
      <xdr:row>17</xdr:row>
      <xdr:rowOff>93218</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906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103395</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675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過去５年の数値についても類似団体平均と比較して大きく下回っている。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令和３年度については障害者福祉サービス給付費関連費用の減に伴い、前年度と比較し減少している。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今後も引き続き適正な支出に努める。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31750</xdr:rowOff>
    </xdr:from>
    <xdr:to>
      <xdr:col>24</xdr:col>
      <xdr:colOff>25400</xdr:colOff>
      <xdr:row>60</xdr:row>
      <xdr:rowOff>146050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1186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118127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40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146050</xdr:rowOff>
    </xdr:from>
    <xdr:to>
      <xdr:col>24</xdr:col>
      <xdr:colOff>114300</xdr:colOff>
      <xdr:row>60</xdr:row>
      <xdr:rowOff>146050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433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118127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31750</xdr:rowOff>
    </xdr:from>
    <xdr:to>
      <xdr:col>24</xdr:col>
      <xdr:colOff>114300</xdr:colOff>
      <xdr:row>53</xdr:row>
      <xdr:rowOff>31750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127000</xdr:rowOff>
    </xdr:from>
    <xdr:to>
      <xdr:col>24</xdr:col>
      <xdr:colOff>25400</xdr:colOff>
      <xdr:row>54</xdr:row>
      <xdr:rowOff>12700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flipV="1">
          <a:off x="3987800" y="92138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12700</xdr:rowOff>
    </xdr:from>
    <xdr:to>
      <xdr:col>19</xdr:col>
      <xdr:colOff>187325</xdr:colOff>
      <xdr:row>54</xdr:row>
      <xdr:rowOff>31750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098800" y="927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0</xdr:rowOff>
    </xdr:from>
    <xdr:to>
      <xdr:col>20</xdr:col>
      <xdr:colOff>38100</xdr:colOff>
      <xdr:row>56</xdr:row>
      <xdr:rowOff>101600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86377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31750</xdr:rowOff>
    </xdr:from>
    <xdr:to>
      <xdr:col>15</xdr:col>
      <xdr:colOff>98425</xdr:colOff>
      <xdr:row>54</xdr:row>
      <xdr:rowOff>31750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2209800" y="9290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0</xdr:rowOff>
    </xdr:from>
    <xdr:to>
      <xdr:col>15</xdr:col>
      <xdr:colOff>149225</xdr:colOff>
      <xdr:row>56</xdr:row>
      <xdr:rowOff>101600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86377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165100</xdr:rowOff>
    </xdr:from>
    <xdr:to>
      <xdr:col>11</xdr:col>
      <xdr:colOff>9525</xdr:colOff>
      <xdr:row>54</xdr:row>
      <xdr:rowOff>31750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1320800" y="92519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19050</xdr:rowOff>
    </xdr:from>
    <xdr:to>
      <xdr:col>11</xdr:col>
      <xdr:colOff>60325</xdr:colOff>
      <xdr:row>56</xdr:row>
      <xdr:rowOff>120650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105427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0</xdr:rowOff>
    </xdr:from>
    <xdr:to>
      <xdr:col>6</xdr:col>
      <xdr:colOff>171450</xdr:colOff>
      <xdr:row>56</xdr:row>
      <xdr:rowOff>101600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86377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76200</xdr:rowOff>
    </xdr:from>
    <xdr:to>
      <xdr:col>24</xdr:col>
      <xdr:colOff>76200</xdr:colOff>
      <xdr:row>54</xdr:row>
      <xdr:rowOff>6350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156227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07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133350</xdr:rowOff>
    </xdr:from>
    <xdr:to>
      <xdr:col>20</xdr:col>
      <xdr:colOff>38100</xdr:colOff>
      <xdr:row>54</xdr:row>
      <xdr:rowOff>63500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73677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152400</xdr:rowOff>
    </xdr:from>
    <xdr:to>
      <xdr:col>15</xdr:col>
      <xdr:colOff>149225</xdr:colOff>
      <xdr:row>54</xdr:row>
      <xdr:rowOff>82550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92727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152400</xdr:rowOff>
    </xdr:from>
    <xdr:to>
      <xdr:col>11</xdr:col>
      <xdr:colOff>60325</xdr:colOff>
      <xdr:row>54</xdr:row>
      <xdr:rowOff>82550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92727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114300</xdr:rowOff>
    </xdr:from>
    <xdr:to>
      <xdr:col>6</xdr:col>
      <xdr:colOff>171450</xdr:colOff>
      <xdr:row>54</xdr:row>
      <xdr:rowOff>44450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54627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その他に係る費用については維持補修費と繰出金であり、平成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年度で公営企業会計が廃止され、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支出費用等を普通会計内での管理とした為、令和元年度より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維持補修費</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若干</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したものの、</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繰出金については減少した数値で移行している。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年度については経常一般財源の増加により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前年度と比較し</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減少で推移</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しかし依然と</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して</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類似団体平均を上回っている為、今後も運営の効率化に努め、財政の健全化を図る。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127000</xdr:rowOff>
    </xdr:from>
    <xdr:to>
      <xdr:col>85</xdr:col>
      <xdr:colOff>66675</xdr:colOff>
      <xdr:row>60</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12700</xdr:rowOff>
    </xdr:from>
    <xdr:to>
      <xdr:col>85</xdr:col>
      <xdr:colOff>66675</xdr:colOff>
      <xdr:row>54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4" name="その他グラフ枠">
          <a:extLst>
            <a:ext uri="{FF2B5EF4-FFF2-40B4-BE49-F238E27FC236}">
              <a16:creationId xmlns:a16="http://schemas.microsoft.com/office/drawing/2014/main" id="{00000000-0008-0000-0400-0000EA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18415</xdr:rowOff>
    </xdr:from>
    <xdr:to>
      <xdr:col>82</xdr:col>
      <xdr:colOff>107950</xdr:colOff>
      <xdr:row>61</xdr:row>
      <xdr:rowOff>6985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flipV="1">
          <a:off x="16510000" y="9276715"/>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150512</xdr:rowOff>
    </xdr:from>
    <xdr:ext cx="762000" cy="259045"/>
    <xdr:sp macro="" textlink="">
      <xdr:nvSpPr>
        <xdr:cNvPr id="236" name="その他最小値テキスト">
          <a:extLst>
            <a:ext uri="{FF2B5EF4-FFF2-40B4-BE49-F238E27FC236}">
              <a16:creationId xmlns:a16="http://schemas.microsoft.com/office/drawing/2014/main" id="{00000000-0008-0000-0400-0000EC000000}"/>
            </a:ext>
          </a:extLst>
        </xdr:cNvPr>
        <xdr:cNvSpPr txBox="1"/>
      </xdr:nvSpPr>
      <xdr:spPr>
        <a:xfrm>
          <a:off x="16598900" y="10437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xdr:rowOff>
    </xdr:from>
    <xdr:to>
      <xdr:col>82</xdr:col>
      <xdr:colOff>196850</xdr:colOff>
      <xdr:row>61</xdr:row>
      <xdr:rowOff>6985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6421100" y="10465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104792</xdr:rowOff>
    </xdr:from>
    <xdr:ext cx="762000" cy="259045"/>
    <xdr:sp macro="" textlink="">
      <xdr:nvSpPr>
        <xdr:cNvPr id="238" name="その他最大値テキスト">
          <a:extLst>
            <a:ext uri="{FF2B5EF4-FFF2-40B4-BE49-F238E27FC236}">
              <a16:creationId xmlns:a16="http://schemas.microsoft.com/office/drawing/2014/main" id="{00000000-0008-0000-0400-0000EE000000}"/>
            </a:ext>
          </a:extLst>
        </xdr:cNvPr>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18415</xdr:rowOff>
    </xdr:from>
    <xdr:to>
      <xdr:col>82</xdr:col>
      <xdr:colOff>196850</xdr:colOff>
      <xdr:row>54</xdr:row>
      <xdr:rowOff>18415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104140</xdr:rowOff>
    </xdr:from>
    <xdr:to>
      <xdr:col>82</xdr:col>
      <xdr:colOff>107950</xdr:colOff>
      <xdr:row>58</xdr:row>
      <xdr:rowOff>12700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5671800" y="987679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52722</xdr:rowOff>
    </xdr:from>
    <xdr:ext cx="762000" cy="259045"/>
    <xdr:sp macro="" textlink="">
      <xdr:nvSpPr>
        <xdr:cNvPr id="241" name="その他平均値テキスト">
          <a:extLst>
            <a:ext uri="{FF2B5EF4-FFF2-40B4-BE49-F238E27FC236}">
              <a16:creationId xmlns:a16="http://schemas.microsoft.com/office/drawing/2014/main" id="{00000000-0008-0000-0400-0000F1000000}"/>
            </a:ext>
          </a:extLst>
        </xdr:cNvPr>
        <xdr:cNvSpPr txBox="1"/>
      </xdr:nvSpPr>
      <xdr:spPr>
        <a:xfrm>
          <a:off x="16598900" y="9653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36195</xdr:rowOff>
    </xdr:from>
    <xdr:to>
      <xdr:col>82</xdr:col>
      <xdr:colOff>158750</xdr:colOff>
      <xdr:row>57</xdr:row>
      <xdr:rowOff>137795</xdr:rowOff>
    </xdr:to>
    <xdr:sp macro="" textlink="">
      <xdr:nvSpPr>
        <xdr:cNvPr id="242" name="フローチャート: 判断 241">
          <a:extLst>
            <a:ext uri="{FF2B5EF4-FFF2-40B4-BE49-F238E27FC236}">
              <a16:creationId xmlns:a16="http://schemas.microsoft.com/office/drawing/2014/main" id="{00000000-0008-0000-0400-0000F2000000}"/>
            </a:ext>
          </a:extLst>
        </xdr:cNvPr>
        <xdr:cNvSpPr/>
      </xdr:nvSpPr>
      <xdr:spPr>
        <a:xfrm>
          <a:off x="16459200" y="980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12700</xdr:rowOff>
    </xdr:from>
    <xdr:to>
      <xdr:col>78</xdr:col>
      <xdr:colOff>69850</xdr:colOff>
      <xdr:row>58</xdr:row>
      <xdr:rowOff>18415</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flipV="1">
          <a:off x="14782800" y="995680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24765</xdr:rowOff>
    </xdr:from>
    <xdr:to>
      <xdr:col>78</xdr:col>
      <xdr:colOff>120650</xdr:colOff>
      <xdr:row>57</xdr:row>
      <xdr:rowOff>126365</xdr:rowOff>
    </xdr:to>
    <xdr:sp macro="" textlink="">
      <xdr:nvSpPr>
        <xdr:cNvPr id="244" name="フローチャート: 判断 243">
          <a:extLst>
            <a:ext uri="{FF2B5EF4-FFF2-40B4-BE49-F238E27FC236}">
              <a16:creationId xmlns:a16="http://schemas.microsoft.com/office/drawing/2014/main" id="{00000000-0008-0000-0400-0000F4000000}"/>
            </a:ext>
          </a:extLst>
        </xdr:cNvPr>
        <xdr:cNvSpPr/>
      </xdr:nvSpPr>
      <xdr:spPr>
        <a:xfrm>
          <a:off x="15621000" y="979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136542</xdr:rowOff>
    </xdr:from>
    <xdr:ext cx="7366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5290800" y="9566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18415</xdr:rowOff>
    </xdr:from>
    <xdr:to>
      <xdr:col>73</xdr:col>
      <xdr:colOff>180975</xdr:colOff>
      <xdr:row>59</xdr:row>
      <xdr:rowOff>144145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3893800" y="9962515"/>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30480</xdr:rowOff>
    </xdr:from>
    <xdr:to>
      <xdr:col>74</xdr:col>
      <xdr:colOff>31750</xdr:colOff>
      <xdr:row>57</xdr:row>
      <xdr:rowOff>132080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4732000" y="9803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142257</xdr:rowOff>
    </xdr:from>
    <xdr:ext cx="762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4401800" y="957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92710</xdr:rowOff>
    </xdr:from>
    <xdr:to>
      <xdr:col>69</xdr:col>
      <xdr:colOff>92075</xdr:colOff>
      <xdr:row>59</xdr:row>
      <xdr:rowOff>144145</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3004800" y="1020826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70485</xdr:rowOff>
    </xdr:from>
    <xdr:to>
      <xdr:col>69</xdr:col>
      <xdr:colOff>142875</xdr:colOff>
      <xdr:row>58</xdr:row>
      <xdr:rowOff>635</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3843000" y="984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10812</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3512800" y="9612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76200</xdr:rowOff>
    </xdr:from>
    <xdr:to>
      <xdr:col>65</xdr:col>
      <xdr:colOff>53975</xdr:colOff>
      <xdr:row>58</xdr:row>
      <xdr:rowOff>6350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2954000" y="984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16527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2623800" y="961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53340</xdr:rowOff>
    </xdr:from>
    <xdr:to>
      <xdr:col>82</xdr:col>
      <xdr:colOff>158750</xdr:colOff>
      <xdr:row>57</xdr:row>
      <xdr:rowOff>154940</xdr:rowOff>
    </xdr:to>
    <xdr:sp macro="" textlink="">
      <xdr:nvSpPr>
        <xdr:cNvPr id="259" name="楕円 258">
          <a:extLst>
            <a:ext uri="{FF2B5EF4-FFF2-40B4-BE49-F238E27FC236}">
              <a16:creationId xmlns:a16="http://schemas.microsoft.com/office/drawing/2014/main" id="{00000000-0008-0000-0400-000003010000}"/>
            </a:ext>
          </a:extLst>
        </xdr:cNvPr>
        <xdr:cNvSpPr/>
      </xdr:nvSpPr>
      <xdr:spPr>
        <a:xfrm>
          <a:off x="16459200" y="982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25417</xdr:rowOff>
    </xdr:from>
    <xdr:ext cx="762000" cy="259045"/>
    <xdr:sp macro="" textlink="">
      <xdr:nvSpPr>
        <xdr:cNvPr id="260" name="その他該当値テキスト">
          <a:extLst>
            <a:ext uri="{FF2B5EF4-FFF2-40B4-BE49-F238E27FC236}">
              <a16:creationId xmlns:a16="http://schemas.microsoft.com/office/drawing/2014/main" id="{00000000-0008-0000-0400-000004010000}"/>
            </a:ext>
          </a:extLst>
        </xdr:cNvPr>
        <xdr:cNvSpPr txBox="1"/>
      </xdr:nvSpPr>
      <xdr:spPr>
        <a:xfrm>
          <a:off x="16598900" y="9798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133350</xdr:rowOff>
    </xdr:from>
    <xdr:to>
      <xdr:col>78</xdr:col>
      <xdr:colOff>120650</xdr:colOff>
      <xdr:row>58</xdr:row>
      <xdr:rowOff>63500</xdr:rowOff>
    </xdr:to>
    <xdr:sp macro="" textlink="">
      <xdr:nvSpPr>
        <xdr:cNvPr id="261" name="楕円 260">
          <a:extLst>
            <a:ext uri="{FF2B5EF4-FFF2-40B4-BE49-F238E27FC236}">
              <a16:creationId xmlns:a16="http://schemas.microsoft.com/office/drawing/2014/main" id="{00000000-0008-0000-0400-000005010000}"/>
            </a:ext>
          </a:extLst>
        </xdr:cNvPr>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48277</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139065</xdr:rowOff>
    </xdr:from>
    <xdr:to>
      <xdr:col>74</xdr:col>
      <xdr:colOff>31750</xdr:colOff>
      <xdr:row>58</xdr:row>
      <xdr:rowOff>69215</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4732000" y="991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53992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4401800" y="999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93345</xdr:rowOff>
    </xdr:from>
    <xdr:to>
      <xdr:col>69</xdr:col>
      <xdr:colOff>142875</xdr:colOff>
      <xdr:row>60</xdr:row>
      <xdr:rowOff>23495</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3843000" y="10208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8272</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512800" y="1029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41910</xdr:rowOff>
    </xdr:from>
    <xdr:to>
      <xdr:col>65</xdr:col>
      <xdr:colOff>53975</xdr:colOff>
      <xdr:row>59</xdr:row>
      <xdr:rowOff>143510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2954000" y="1015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128287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623800" y="1024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69" name="正方形/長方形 268">
          <a:extLst>
            <a:ext uri="{FF2B5EF4-FFF2-40B4-BE49-F238E27FC236}">
              <a16:creationId xmlns:a16="http://schemas.microsoft.com/office/drawing/2014/main" id="{00000000-0008-0000-0400-00000D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小規模自治体である本村は、事務組合や広域連合への依存度が高く、補助金等についても個々において増減はあるものの全体では毎年若干ではあるが増加傾向である。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令和３年度は経常一般財源の増加により減少したが、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補助金等においては事業目的や</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公益性</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、社会ニーズに適応しているのか等を検証し、不適当な場合は随時見直し等を実施し、廃止若しくは抑制を実践する必要がある。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1" name="直線コネクタ 280">
          <a:extLst>
            <a:ext uri="{FF2B5EF4-FFF2-40B4-BE49-F238E27FC236}">
              <a16:creationId xmlns:a16="http://schemas.microsoft.com/office/drawing/2014/main" id="{00000000-0008-0000-0400-000019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2" name="補助費等グラフ枠">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xdr:rowOff>
    </xdr:from>
    <xdr:to>
      <xdr:col>82</xdr:col>
      <xdr:colOff>107950</xdr:colOff>
      <xdr:row>41</xdr:row>
      <xdr:rowOff>51562</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flipV="1">
          <a:off x="16510000" y="5842000"/>
          <a:ext cx="0" cy="1239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23639</xdr:rowOff>
    </xdr:from>
    <xdr:ext cx="762000" cy="259045"/>
    <xdr:sp macro="" textlink="">
      <xdr:nvSpPr>
        <xdr:cNvPr id="294" name="補助費等最小値テキスト">
          <a:extLst>
            <a:ext uri="{FF2B5EF4-FFF2-40B4-BE49-F238E27FC236}">
              <a16:creationId xmlns:a16="http://schemas.microsoft.com/office/drawing/2014/main" id="{00000000-0008-0000-0400-000026010000}"/>
            </a:ext>
          </a:extLst>
        </xdr:cNvPr>
        <xdr:cNvSpPr txBox="1"/>
      </xdr:nvSpPr>
      <xdr:spPr>
        <a:xfrm>
          <a:off x="16598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51562</xdr:rowOff>
    </xdr:from>
    <xdr:to>
      <xdr:col>82</xdr:col>
      <xdr:colOff>196850</xdr:colOff>
      <xdr:row>41</xdr:row>
      <xdr:rowOff>51562</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99077</xdr:rowOff>
    </xdr:from>
    <xdr:ext cx="762000" cy="259045"/>
    <xdr:sp macro="" textlink="">
      <xdr:nvSpPr>
        <xdr:cNvPr id="296" name="補助費等最大値テキスト">
          <a:extLst>
            <a:ext uri="{FF2B5EF4-FFF2-40B4-BE49-F238E27FC236}">
              <a16:creationId xmlns:a16="http://schemas.microsoft.com/office/drawing/2014/main" id="{00000000-0008-0000-0400-000028010000}"/>
            </a:ext>
          </a:extLst>
        </xdr:cNvPr>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xdr:rowOff>
    </xdr:from>
    <xdr:to>
      <xdr:col>82</xdr:col>
      <xdr:colOff>196850</xdr:colOff>
      <xdr:row>34</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62992</xdr:rowOff>
    </xdr:from>
    <xdr:to>
      <xdr:col>82</xdr:col>
      <xdr:colOff>107950</xdr:colOff>
      <xdr:row>37</xdr:row>
      <xdr:rowOff>19558</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5671800" y="6235192"/>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29989</xdr:rowOff>
    </xdr:from>
    <xdr:ext cx="762000" cy="259045"/>
    <xdr:sp macro="" textlink="">
      <xdr:nvSpPr>
        <xdr:cNvPr id="299" name="補助費等平均値テキスト">
          <a:extLst>
            <a:ext uri="{FF2B5EF4-FFF2-40B4-BE49-F238E27FC236}">
              <a16:creationId xmlns:a16="http://schemas.microsoft.com/office/drawing/2014/main" id="{00000000-0008-0000-0400-00002B010000}"/>
            </a:ext>
          </a:extLst>
        </xdr:cNvPr>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57912</xdr:rowOff>
    </xdr:from>
    <xdr:to>
      <xdr:col>82</xdr:col>
      <xdr:colOff>158750</xdr:colOff>
      <xdr:row>36</xdr:row>
      <xdr:rowOff>159512</xdr:rowOff>
    </xdr:to>
    <xdr:sp macro="" textlink="">
      <xdr:nvSpPr>
        <xdr:cNvPr id="300" name="フローチャート: 判断 299">
          <a:extLst>
            <a:ext uri="{FF2B5EF4-FFF2-40B4-BE49-F238E27FC236}">
              <a16:creationId xmlns:a16="http://schemas.microsoft.com/office/drawing/2014/main" id="{00000000-0008-0000-0400-00002C010000}"/>
            </a:ext>
          </a:extLst>
        </xdr:cNvPr>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19558</xdr:rowOff>
    </xdr:from>
    <xdr:to>
      <xdr:col>78</xdr:col>
      <xdr:colOff>69850</xdr:colOff>
      <xdr:row>37</xdr:row>
      <xdr:rowOff>46990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flipV="1">
          <a:off x="14782800" y="63632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67056</xdr:rowOff>
    </xdr:from>
    <xdr:to>
      <xdr:col>78</xdr:col>
      <xdr:colOff>120650</xdr:colOff>
      <xdr:row>36</xdr:row>
      <xdr:rowOff>168656</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7383</xdr:rowOff>
    </xdr:from>
    <xdr:ext cx="7366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46990</xdr:rowOff>
    </xdr:from>
    <xdr:to>
      <xdr:col>73</xdr:col>
      <xdr:colOff>180975</xdr:colOff>
      <xdr:row>37</xdr:row>
      <xdr:rowOff>56134</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3893800" y="63906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25671</xdr:rowOff>
    </xdr:from>
    <xdr:ext cx="762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56134</xdr:rowOff>
    </xdr:from>
    <xdr:to>
      <xdr:col>69</xdr:col>
      <xdr:colOff>92075</xdr:colOff>
      <xdr:row>37</xdr:row>
      <xdr:rowOff>69850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3004800" y="639978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117348</xdr:rowOff>
    </xdr:from>
    <xdr:to>
      <xdr:col>69</xdr:col>
      <xdr:colOff>142875</xdr:colOff>
      <xdr:row>37</xdr:row>
      <xdr:rowOff>47498</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3843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57675</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3512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117348</xdr:rowOff>
    </xdr:from>
    <xdr:to>
      <xdr:col>65</xdr:col>
      <xdr:colOff>53975</xdr:colOff>
      <xdr:row>37</xdr:row>
      <xdr:rowOff>47498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57675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2623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12192</xdr:rowOff>
    </xdr:from>
    <xdr:to>
      <xdr:col>82</xdr:col>
      <xdr:colOff>158750</xdr:colOff>
      <xdr:row>36</xdr:row>
      <xdr:rowOff>113792</xdr:rowOff>
    </xdr:to>
    <xdr:sp macro="" textlink="">
      <xdr:nvSpPr>
        <xdr:cNvPr id="317" name="楕円 316">
          <a:extLst>
            <a:ext uri="{FF2B5EF4-FFF2-40B4-BE49-F238E27FC236}">
              <a16:creationId xmlns:a16="http://schemas.microsoft.com/office/drawing/2014/main" id="{00000000-0008-0000-0400-00003D010000}"/>
            </a:ext>
          </a:extLst>
        </xdr:cNvPr>
        <xdr:cNvSpPr/>
      </xdr:nvSpPr>
      <xdr:spPr>
        <a:xfrm>
          <a:off x="16459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28719</xdr:rowOff>
    </xdr:from>
    <xdr:ext cx="762000" cy="259045"/>
    <xdr:sp macro="" textlink="">
      <xdr:nvSpPr>
        <xdr:cNvPr id="318" name="補助費等該当値テキスト">
          <a:extLst>
            <a:ext uri="{FF2B5EF4-FFF2-40B4-BE49-F238E27FC236}">
              <a16:creationId xmlns:a16="http://schemas.microsoft.com/office/drawing/2014/main" id="{00000000-0008-0000-0400-00003E010000}"/>
            </a:ext>
          </a:extLst>
        </xdr:cNvPr>
        <xdr:cNvSpPr txBox="1"/>
      </xdr:nvSpPr>
      <xdr:spPr>
        <a:xfrm>
          <a:off x="16598900" y="602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140208</xdr:rowOff>
    </xdr:from>
    <xdr:to>
      <xdr:col>78</xdr:col>
      <xdr:colOff>120650</xdr:colOff>
      <xdr:row>37</xdr:row>
      <xdr:rowOff>70358</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5621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55135</xdr:rowOff>
    </xdr:from>
    <xdr:ext cx="7366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290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167640</xdr:rowOff>
    </xdr:from>
    <xdr:to>
      <xdr:col>74</xdr:col>
      <xdr:colOff>31750</xdr:colOff>
      <xdr:row>37</xdr:row>
      <xdr:rowOff>97790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4732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82567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5334</xdr:rowOff>
    </xdr:from>
    <xdr:to>
      <xdr:col>69</xdr:col>
      <xdr:colOff>142875</xdr:colOff>
      <xdr:row>37</xdr:row>
      <xdr:rowOff>106934</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3843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91711</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512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19050</xdr:rowOff>
    </xdr:from>
    <xdr:to>
      <xdr:col>65</xdr:col>
      <xdr:colOff>53975</xdr:colOff>
      <xdr:row>37</xdr:row>
      <xdr:rowOff>120650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105427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平成２９年度の過疎債・平成３０年度辺地債</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に係る起債償還が開始となった為、類似団体より数値は上回っている。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又、令和４年度以降、庁舎関連施設、教育関連施設、福祉関連施設、観光関連施設などの改修を控えており、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今後も計画的に実施する大規模な事業を控えている為、比率自体は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年度をピークとし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上昇する見込みである。上昇することが見込まれる公債費については基金等を適切に活用しながら繰上償還等を実施し、抑制に努める。又、今後も事業の見直しを進めながらできる限り起債に大きく頼ることのない財政運営に努めたい。</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公債費グラフ枠">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62230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flipV="1">
          <a:off x="4826000" y="1250950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34307</xdr:rowOff>
    </xdr:from>
    <xdr:ext cx="762000" cy="259045"/>
    <xdr:sp macro="" textlink="">
      <xdr:nvSpPr>
        <xdr:cNvPr id="354" name="公債費最小値テキスト">
          <a:extLst>
            <a:ext uri="{FF2B5EF4-FFF2-40B4-BE49-F238E27FC236}">
              <a16:creationId xmlns:a16="http://schemas.microsoft.com/office/drawing/2014/main" id="{00000000-0008-0000-0400-000062010000}"/>
            </a:ext>
          </a:extLst>
        </xdr:cNvPr>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62230</xdr:rowOff>
    </xdr:from>
    <xdr:to>
      <xdr:col>24</xdr:col>
      <xdr:colOff>114300</xdr:colOff>
      <xdr:row>81</xdr:row>
      <xdr:rowOff>62230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56" name="公債費最大値テキスト">
          <a:extLst>
            <a:ext uri="{FF2B5EF4-FFF2-40B4-BE49-F238E27FC236}">
              <a16:creationId xmlns:a16="http://schemas.microsoft.com/office/drawing/2014/main" id="{00000000-0008-0000-0400-000064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69850</xdr:rowOff>
    </xdr:from>
    <xdr:to>
      <xdr:col>24</xdr:col>
      <xdr:colOff>25400</xdr:colOff>
      <xdr:row>77</xdr:row>
      <xdr:rowOff>77470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3987800" y="132715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77487</xdr:rowOff>
    </xdr:from>
    <xdr:ext cx="762000" cy="259045"/>
    <xdr:sp macro="" textlink="">
      <xdr:nvSpPr>
        <xdr:cNvPr id="359" name="公債費平均値テキスト">
          <a:extLst>
            <a:ext uri="{FF2B5EF4-FFF2-40B4-BE49-F238E27FC236}">
              <a16:creationId xmlns:a16="http://schemas.microsoft.com/office/drawing/2014/main" id="{00000000-0008-0000-0400-000067010000}"/>
            </a:ext>
          </a:extLst>
        </xdr:cNvPr>
        <xdr:cNvSpPr txBox="1"/>
      </xdr:nvSpPr>
      <xdr:spPr>
        <a:xfrm>
          <a:off x="4914900" y="1293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60961</xdr:rowOff>
    </xdr:from>
    <xdr:to>
      <xdr:col>24</xdr:col>
      <xdr:colOff>76200</xdr:colOff>
      <xdr:row>76</xdr:row>
      <xdr:rowOff>162561</xdr:rowOff>
    </xdr:to>
    <xdr:sp macro="" textlink="">
      <xdr:nvSpPr>
        <xdr:cNvPr id="360" name="フローチャート: 判断 359">
          <a:extLst>
            <a:ext uri="{FF2B5EF4-FFF2-40B4-BE49-F238E27FC236}">
              <a16:creationId xmlns:a16="http://schemas.microsoft.com/office/drawing/2014/main" id="{00000000-0008-0000-0400-000068010000}"/>
            </a:ext>
          </a:extLst>
        </xdr:cNvPr>
        <xdr:cNvSpPr/>
      </xdr:nvSpPr>
      <xdr:spPr>
        <a:xfrm>
          <a:off x="47752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46989</xdr:rowOff>
    </xdr:from>
    <xdr:to>
      <xdr:col>19</xdr:col>
      <xdr:colOff>187325</xdr:colOff>
      <xdr:row>77</xdr:row>
      <xdr:rowOff>77470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3098800" y="13248639"/>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81297</xdr:rowOff>
    </xdr:from>
    <xdr:ext cx="7366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3606800" y="1294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165100</xdr:rowOff>
    </xdr:from>
    <xdr:to>
      <xdr:col>15</xdr:col>
      <xdr:colOff>98425</xdr:colOff>
      <xdr:row>77</xdr:row>
      <xdr:rowOff>46989</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2209800" y="13195300"/>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11430</xdr:rowOff>
    </xdr:from>
    <xdr:to>
      <xdr:col>15</xdr:col>
      <xdr:colOff>149225</xdr:colOff>
      <xdr:row>77</xdr:row>
      <xdr:rowOff>113030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048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97807</xdr:rowOff>
    </xdr:from>
    <xdr:ext cx="762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717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115570</xdr:rowOff>
    </xdr:from>
    <xdr:to>
      <xdr:col>11</xdr:col>
      <xdr:colOff>9525</xdr:colOff>
      <xdr:row>76</xdr:row>
      <xdr:rowOff>165100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1320800" y="1314577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167639</xdr:rowOff>
    </xdr:from>
    <xdr:to>
      <xdr:col>11</xdr:col>
      <xdr:colOff>60325</xdr:colOff>
      <xdr:row>77</xdr:row>
      <xdr:rowOff>97789</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2159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82566</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1828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0</xdr:rowOff>
    </xdr:from>
    <xdr:to>
      <xdr:col>6</xdr:col>
      <xdr:colOff>171450</xdr:colOff>
      <xdr:row>77</xdr:row>
      <xdr:rowOff>101600</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12700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86377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9398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19050</xdr:rowOff>
    </xdr:from>
    <xdr:to>
      <xdr:col>24</xdr:col>
      <xdr:colOff>76200</xdr:colOff>
      <xdr:row>77</xdr:row>
      <xdr:rowOff>120650</xdr:rowOff>
    </xdr:to>
    <xdr:sp macro="" textlink="">
      <xdr:nvSpPr>
        <xdr:cNvPr id="377" name="楕円 376">
          <a:extLst>
            <a:ext uri="{FF2B5EF4-FFF2-40B4-BE49-F238E27FC236}">
              <a16:creationId xmlns:a16="http://schemas.microsoft.com/office/drawing/2014/main" id="{00000000-0008-0000-0400-000079010000}"/>
            </a:ext>
          </a:extLst>
        </xdr:cNvPr>
        <xdr:cNvSpPr/>
      </xdr:nvSpPr>
      <xdr:spPr>
        <a:xfrm>
          <a:off x="4775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162577</xdr:rowOff>
    </xdr:from>
    <xdr:ext cx="762000" cy="259045"/>
    <xdr:sp macro="" textlink="">
      <xdr:nvSpPr>
        <xdr:cNvPr id="378" name="公債費該当値テキスト">
          <a:extLst>
            <a:ext uri="{FF2B5EF4-FFF2-40B4-BE49-F238E27FC236}">
              <a16:creationId xmlns:a16="http://schemas.microsoft.com/office/drawing/2014/main" id="{00000000-0008-0000-0400-00007A010000}"/>
            </a:ext>
          </a:extLst>
        </xdr:cNvPr>
        <xdr:cNvSpPr txBox="1"/>
      </xdr:nvSpPr>
      <xdr:spPr>
        <a:xfrm>
          <a:off x="49149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26670</xdr:rowOff>
    </xdr:from>
    <xdr:to>
      <xdr:col>20</xdr:col>
      <xdr:colOff>38100</xdr:colOff>
      <xdr:row>77</xdr:row>
      <xdr:rowOff>128270</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3937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113047</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167639</xdr:rowOff>
    </xdr:from>
    <xdr:to>
      <xdr:col>15</xdr:col>
      <xdr:colOff>149225</xdr:colOff>
      <xdr:row>77</xdr:row>
      <xdr:rowOff>97789</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048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107966</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717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114300</xdr:rowOff>
    </xdr:from>
    <xdr:to>
      <xdr:col>11</xdr:col>
      <xdr:colOff>60325</xdr:colOff>
      <xdr:row>77</xdr:row>
      <xdr:rowOff>44450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2159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54627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828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64770</xdr:rowOff>
    </xdr:from>
    <xdr:to>
      <xdr:col>6</xdr:col>
      <xdr:colOff>171450</xdr:colOff>
      <xdr:row>76</xdr:row>
      <xdr:rowOff>166370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1270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5097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939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公債費以外の経常</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経費について</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は、人件費、物件費、</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維持補修費などは増加したが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経常一般財源も増加した為、公債費以外の経常収支比率は前</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及び類似団体平均</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より減少に転じた。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しかし</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今回は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回っ</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たが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、今後も引き続き、歳出の抑制等に努め、</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住民サービスを低下させることなく、</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適切な事業実施に努めることが必要である。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135165</xdr:rowOff>
    </xdr:from>
    <xdr:to>
      <xdr:col>82</xdr:col>
      <xdr:colOff>107950</xdr:colOff>
      <xdr:row>82</xdr:row>
      <xdr:rowOff>15966</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651015"/>
          <a:ext cx="0" cy="1423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159493</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4046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15966</xdr:rowOff>
    </xdr:from>
    <xdr:to>
      <xdr:col>82</xdr:col>
      <xdr:colOff>196850</xdr:colOff>
      <xdr:row>82</xdr:row>
      <xdr:rowOff>15966</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4074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50092</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39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135165</xdr:rowOff>
    </xdr:from>
    <xdr:to>
      <xdr:col>82</xdr:col>
      <xdr:colOff>196850</xdr:colOff>
      <xdr:row>73</xdr:row>
      <xdr:rowOff>135165</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651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91077</xdr:rowOff>
    </xdr:from>
    <xdr:to>
      <xdr:col>82</xdr:col>
      <xdr:colOff>107950</xdr:colOff>
      <xdr:row>78</xdr:row>
      <xdr:rowOff>51888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5671800" y="13121277"/>
          <a:ext cx="838200" cy="30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100528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130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128451</xdr:rowOff>
    </xdr:from>
    <xdr:to>
      <xdr:col>82</xdr:col>
      <xdr:colOff>158750</xdr:colOff>
      <xdr:row>77</xdr:row>
      <xdr:rowOff>58601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51888</xdr:rowOff>
    </xdr:from>
    <xdr:to>
      <xdr:col>78</xdr:col>
      <xdr:colOff>69850</xdr:colOff>
      <xdr:row>78</xdr:row>
      <xdr:rowOff>146594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4782800" y="13424988"/>
          <a:ext cx="8890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68036</xdr:rowOff>
    </xdr:from>
    <xdr:to>
      <xdr:col>78</xdr:col>
      <xdr:colOff>120650</xdr:colOff>
      <xdr:row>77</xdr:row>
      <xdr:rowOff>169636</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269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8363</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303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146594</xdr:rowOff>
    </xdr:from>
    <xdr:to>
      <xdr:col>73</xdr:col>
      <xdr:colOff>180975</xdr:colOff>
      <xdr:row>79</xdr:row>
      <xdr:rowOff>151493</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893800" y="13519694"/>
          <a:ext cx="889000" cy="176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84364</xdr:rowOff>
    </xdr:from>
    <xdr:to>
      <xdr:col>74</xdr:col>
      <xdr:colOff>31750</xdr:colOff>
      <xdr:row>78</xdr:row>
      <xdr:rowOff>14514</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28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24691</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05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166188</xdr:rowOff>
    </xdr:from>
    <xdr:to>
      <xdr:col>69</xdr:col>
      <xdr:colOff>92075</xdr:colOff>
      <xdr:row>79</xdr:row>
      <xdr:rowOff>151493</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004800" y="13539288"/>
          <a:ext cx="889000" cy="156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143148</xdr:rowOff>
    </xdr:from>
    <xdr:to>
      <xdr:col>69</xdr:col>
      <xdr:colOff>142875</xdr:colOff>
      <xdr:row>78</xdr:row>
      <xdr:rowOff>73298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334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83475</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311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130084</xdr:rowOff>
    </xdr:from>
    <xdr:to>
      <xdr:col>65</xdr:col>
      <xdr:colOff>53975</xdr:colOff>
      <xdr:row>78</xdr:row>
      <xdr:rowOff>60234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331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70411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310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40277</xdr:rowOff>
    </xdr:from>
    <xdr:to>
      <xdr:col>82</xdr:col>
      <xdr:colOff>158750</xdr:colOff>
      <xdr:row>76</xdr:row>
      <xdr:rowOff>141877</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07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56804</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2915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1088</xdr:rowOff>
    </xdr:from>
    <xdr:to>
      <xdr:col>78</xdr:col>
      <xdr:colOff>120650</xdr:colOff>
      <xdr:row>78</xdr:row>
      <xdr:rowOff>102688</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3374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87465</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3460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95794</xdr:rowOff>
    </xdr:from>
    <xdr:to>
      <xdr:col>74</xdr:col>
      <xdr:colOff>31750</xdr:colOff>
      <xdr:row>79</xdr:row>
      <xdr:rowOff>25944</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468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10721</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3555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100693</xdr:rowOff>
    </xdr:from>
    <xdr:to>
      <xdr:col>69</xdr:col>
      <xdr:colOff>142875</xdr:colOff>
      <xdr:row>80</xdr:row>
      <xdr:rowOff>30843</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64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80</xdr:row>
      <xdr:rowOff>15620</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73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115388</xdr:rowOff>
    </xdr:from>
    <xdr:to>
      <xdr:col>65</xdr:col>
      <xdr:colOff>53975</xdr:colOff>
      <xdr:row>79</xdr:row>
      <xdr:rowOff>45538</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48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30315</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574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奈良県下北山村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133803</xdr:rowOff>
    </xdr:from>
    <xdr:to>
      <xdr:col>33</xdr:col>
      <xdr:colOff>114300</xdr:colOff>
      <xdr:row>20</xdr:row>
      <xdr:rowOff>133803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5" name="人口1人当たり決算額の推移グラフ枠130">
          <a:extLst>
            <a:ext uri="{FF2B5EF4-FFF2-40B4-BE49-F238E27FC236}">
              <a16:creationId xmlns:a16="http://schemas.microsoft.com/office/drawing/2014/main" id="{00000000-0008-0000-0500-00002D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70800</xdr:rowOff>
    </xdr:from>
    <xdr:to>
      <xdr:col>29</xdr:col>
      <xdr:colOff>127000</xdr:colOff>
      <xdr:row>19</xdr:row>
      <xdr:rowOff>140056</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651500" y="2004375"/>
          <a:ext cx="0" cy="144085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112133</xdr:rowOff>
    </xdr:from>
    <xdr:ext cx="762000" cy="259045"/>
    <xdr:sp macro="" textlink="">
      <xdr:nvSpPr>
        <xdr:cNvPr id="47" name="人口1人当たり決算額の推移最小値テキスト130">
          <a:extLst>
            <a:ext uri="{FF2B5EF4-FFF2-40B4-BE49-F238E27FC236}">
              <a16:creationId xmlns:a16="http://schemas.microsoft.com/office/drawing/2014/main" id="{00000000-0008-0000-0500-00002F000000}"/>
            </a:ext>
          </a:extLst>
        </xdr:cNvPr>
        <xdr:cNvSpPr txBox="1"/>
      </xdr:nvSpPr>
      <xdr:spPr>
        <a:xfrm>
          <a:off x="5740400" y="341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140056</xdr:rowOff>
    </xdr:from>
    <xdr:to>
      <xdr:col>30</xdr:col>
      <xdr:colOff>25400</xdr:colOff>
      <xdr:row>19</xdr:row>
      <xdr:rowOff>140056</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3445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157177</xdr:rowOff>
    </xdr:from>
    <xdr:ext cx="762000" cy="259045"/>
    <xdr:sp macro="" textlink="">
      <xdr:nvSpPr>
        <xdr:cNvPr id="49" name="人口1人当たり決算額の推移最大値テキスト130">
          <a:extLst>
            <a:ext uri="{FF2B5EF4-FFF2-40B4-BE49-F238E27FC236}">
              <a16:creationId xmlns:a16="http://schemas.microsoft.com/office/drawing/2014/main" id="{00000000-0008-0000-0500-000031000000}"/>
            </a:ext>
          </a:extLst>
        </xdr:cNvPr>
        <xdr:cNvSpPr txBox="1"/>
      </xdr:nvSpPr>
      <xdr:spPr>
        <a:xfrm>
          <a:off x="5740400" y="1747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983,585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70800</xdr:rowOff>
    </xdr:from>
    <xdr:to>
      <xdr:col>30</xdr:col>
      <xdr:colOff>25400</xdr:colOff>
      <xdr:row>11</xdr:row>
      <xdr:rowOff>70800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562600" y="20043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111680</xdr:rowOff>
    </xdr:from>
    <xdr:to>
      <xdr:col>29</xdr:col>
      <xdr:colOff>127000</xdr:colOff>
      <xdr:row>15</xdr:row>
      <xdr:rowOff>148930</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5003800" y="2731055"/>
          <a:ext cx="647700" cy="372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129989</xdr:rowOff>
    </xdr:from>
    <xdr:ext cx="762000" cy="259045"/>
    <xdr:sp macro="" textlink="">
      <xdr:nvSpPr>
        <xdr:cNvPr id="52" name="人口1人当たり決算額の推移平均値テキスト130">
          <a:extLst>
            <a:ext uri="{FF2B5EF4-FFF2-40B4-BE49-F238E27FC236}">
              <a16:creationId xmlns:a16="http://schemas.microsoft.com/office/drawing/2014/main" id="{00000000-0008-0000-0500-000034000000}"/>
            </a:ext>
          </a:extLst>
        </xdr:cNvPr>
        <xdr:cNvSpPr txBox="1"/>
      </xdr:nvSpPr>
      <xdr:spPr>
        <a:xfrm>
          <a:off x="5740400" y="30922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157912</xdr:rowOff>
    </xdr:from>
    <xdr:to>
      <xdr:col>29</xdr:col>
      <xdr:colOff>177800</xdr:colOff>
      <xdr:row>18</xdr:row>
      <xdr:rowOff>88062</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5600700" y="31201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148930</xdr:rowOff>
    </xdr:from>
    <xdr:to>
      <xdr:col>26</xdr:col>
      <xdr:colOff>50800</xdr:colOff>
      <xdr:row>16</xdr:row>
      <xdr:rowOff>24786</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4305300" y="2768305"/>
          <a:ext cx="698500" cy="473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167461</xdr:rowOff>
    </xdr:from>
    <xdr:to>
      <xdr:col>26</xdr:col>
      <xdr:colOff>101600</xdr:colOff>
      <xdr:row>18</xdr:row>
      <xdr:rowOff>97611</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953000" y="3129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82388</xdr:rowOff>
    </xdr:from>
    <xdr:ext cx="7366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622800" y="3216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24786</xdr:rowOff>
    </xdr:from>
    <xdr:to>
      <xdr:col>22</xdr:col>
      <xdr:colOff>114300</xdr:colOff>
      <xdr:row>16</xdr:row>
      <xdr:rowOff>35894</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3606800" y="2815611"/>
          <a:ext cx="698500" cy="111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154531</xdr:rowOff>
    </xdr:from>
    <xdr:to>
      <xdr:col>22</xdr:col>
      <xdr:colOff>165100</xdr:colOff>
      <xdr:row>18</xdr:row>
      <xdr:rowOff>84681</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254500" y="31168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69458</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924300" y="320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35894</xdr:rowOff>
    </xdr:from>
    <xdr:to>
      <xdr:col>18</xdr:col>
      <xdr:colOff>177800</xdr:colOff>
      <xdr:row>16</xdr:row>
      <xdr:rowOff>84158</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2908300" y="2826719"/>
          <a:ext cx="698500" cy="48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160884</xdr:rowOff>
    </xdr:from>
    <xdr:to>
      <xdr:col>19</xdr:col>
      <xdr:colOff>38100</xdr:colOff>
      <xdr:row>18</xdr:row>
      <xdr:rowOff>91034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3556000" y="3123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75811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225800" y="3209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159284</xdr:rowOff>
    </xdr:from>
    <xdr:to>
      <xdr:col>15</xdr:col>
      <xdr:colOff>101600</xdr:colOff>
      <xdr:row>18</xdr:row>
      <xdr:rowOff>89434</xdr:rowOff>
    </xdr:to>
    <xdr:sp macro="" textlink="">
      <xdr:nvSpPr>
        <xdr:cNvPr id="63" name="フローチャート: 判断 62">
          <a:extLst>
            <a:ext uri="{FF2B5EF4-FFF2-40B4-BE49-F238E27FC236}">
              <a16:creationId xmlns:a16="http://schemas.microsoft.com/office/drawing/2014/main" id="{00000000-0008-0000-0500-00003F000000}"/>
            </a:ext>
          </a:extLst>
        </xdr:cNvPr>
        <xdr:cNvSpPr/>
      </xdr:nvSpPr>
      <xdr:spPr bwMode="auto">
        <a:xfrm>
          <a:off x="2857500" y="3121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74211</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527300" y="3207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60880</xdr:rowOff>
    </xdr:from>
    <xdr:to>
      <xdr:col>29</xdr:col>
      <xdr:colOff>177800</xdr:colOff>
      <xdr:row>15</xdr:row>
      <xdr:rowOff>162480</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5600700" y="2680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77407</xdr:rowOff>
    </xdr:from>
    <xdr:ext cx="762000" cy="259045"/>
    <xdr:sp macro="" textlink="">
      <xdr:nvSpPr>
        <xdr:cNvPr id="71" name="人口1人当たり決算額の推移該当値テキスト130">
          <a:extLst>
            <a:ext uri="{FF2B5EF4-FFF2-40B4-BE49-F238E27FC236}">
              <a16:creationId xmlns:a16="http://schemas.microsoft.com/office/drawing/2014/main" id="{00000000-0008-0000-0500-000047000000}"/>
            </a:ext>
          </a:extLst>
        </xdr:cNvPr>
        <xdr:cNvSpPr txBox="1"/>
      </xdr:nvSpPr>
      <xdr:spPr>
        <a:xfrm>
          <a:off x="5740400" y="2525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98130</xdr:rowOff>
    </xdr:from>
    <xdr:to>
      <xdr:col>26</xdr:col>
      <xdr:colOff>101600</xdr:colOff>
      <xdr:row>16</xdr:row>
      <xdr:rowOff>28280</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953000" y="2717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38457</xdr:rowOff>
    </xdr:from>
    <xdr:ext cx="7366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622800" y="2486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145436</xdr:rowOff>
    </xdr:from>
    <xdr:to>
      <xdr:col>22</xdr:col>
      <xdr:colOff>165100</xdr:colOff>
      <xdr:row>16</xdr:row>
      <xdr:rowOff>75586</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4254500" y="2764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85763</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924300" y="2533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156544</xdr:rowOff>
    </xdr:from>
    <xdr:to>
      <xdr:col>19</xdr:col>
      <xdr:colOff>38100</xdr:colOff>
      <xdr:row>16</xdr:row>
      <xdr:rowOff>86694</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3556000" y="2775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96871</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3225800" y="254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33358</xdr:rowOff>
    </xdr:from>
    <xdr:to>
      <xdr:col>15</xdr:col>
      <xdr:colOff>101600</xdr:colOff>
      <xdr:row>16</xdr:row>
      <xdr:rowOff>134958</xdr:rowOff>
    </xdr:to>
    <xdr:sp macro="" textlink="">
      <xdr:nvSpPr>
        <xdr:cNvPr id="78" name="楕円 77">
          <a:extLst>
            <a:ext uri="{FF2B5EF4-FFF2-40B4-BE49-F238E27FC236}">
              <a16:creationId xmlns:a16="http://schemas.microsoft.com/office/drawing/2014/main" id="{00000000-0008-0000-0500-00004E000000}"/>
            </a:ext>
          </a:extLst>
        </xdr:cNvPr>
        <xdr:cNvSpPr/>
      </xdr:nvSpPr>
      <xdr:spPr bwMode="auto">
        <a:xfrm>
          <a:off x="2857500" y="28241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145135</xdr:rowOff>
    </xdr:from>
    <xdr:ext cx="762000" cy="259045"/>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2527300" y="2593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0" name="楕円 89">
          <a:extLst>
            <a:ext uri="{FF2B5EF4-FFF2-40B4-BE49-F238E27FC236}">
              <a16:creationId xmlns:a16="http://schemas.microsoft.com/office/drawing/2014/main" id="{00000000-0008-0000-0500-00005A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1" name="フローチャート: 判断 90">
          <a:extLst>
            <a:ext uri="{FF2B5EF4-FFF2-40B4-BE49-F238E27FC236}">
              <a16:creationId xmlns:a16="http://schemas.microsoft.com/office/drawing/2014/main" id="{00000000-0008-0000-0500-00005B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2" name="正方形/長方形 91">
          <a:extLst>
            <a:ext uri="{FF2B5EF4-FFF2-40B4-BE49-F238E27FC236}">
              <a16:creationId xmlns:a16="http://schemas.microsoft.com/office/drawing/2014/main" id="{00000000-0008-0000-0500-00005C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99077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153249</xdr:rowOff>
    </xdr:from>
    <xdr:to>
      <xdr:col>29</xdr:col>
      <xdr:colOff>127000</xdr:colOff>
      <xdr:row>37</xdr:row>
      <xdr:rowOff>311394</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077799"/>
          <a:ext cx="0" cy="1358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283471</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40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311394</xdr:rowOff>
    </xdr:from>
    <xdr:to>
      <xdr:col>30</xdr:col>
      <xdr:colOff>25400</xdr:colOff>
      <xdr:row>37</xdr:row>
      <xdr:rowOff>311394</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4360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68176</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21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153249</xdr:rowOff>
    </xdr:from>
    <xdr:to>
      <xdr:col>30</xdr:col>
      <xdr:colOff>25400</xdr:colOff>
      <xdr:row>33</xdr:row>
      <xdr:rowOff>153249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077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275830</xdr:rowOff>
    </xdr:from>
    <xdr:to>
      <xdr:col>29</xdr:col>
      <xdr:colOff>127000</xdr:colOff>
      <xdr:row>36</xdr:row>
      <xdr:rowOff>12969</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886180"/>
          <a:ext cx="647700" cy="80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81681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70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109604</xdr:rowOff>
    </xdr:from>
    <xdr:to>
      <xdr:col>29</xdr:col>
      <xdr:colOff>177800</xdr:colOff>
      <xdr:row>37</xdr:row>
      <xdr:rowOff>39754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70628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12969</xdr:rowOff>
    </xdr:from>
    <xdr:to>
      <xdr:col>26</xdr:col>
      <xdr:colOff>50800</xdr:colOff>
      <xdr:row>36</xdr:row>
      <xdr:rowOff>118067</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966219"/>
          <a:ext cx="698500" cy="1050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84258</xdr:rowOff>
    </xdr:from>
    <xdr:to>
      <xdr:col>26</xdr:col>
      <xdr:colOff>101600</xdr:colOff>
      <xdr:row>37</xdr:row>
      <xdr:rowOff>14408</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70375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170635</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7123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118067</xdr:rowOff>
    </xdr:from>
    <xdr:to>
      <xdr:col>22</xdr:col>
      <xdr:colOff>114300</xdr:colOff>
      <xdr:row>36</xdr:row>
      <xdr:rowOff>143836</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071317"/>
          <a:ext cx="698500" cy="25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97609</xdr:rowOff>
    </xdr:from>
    <xdr:to>
      <xdr:col>22</xdr:col>
      <xdr:colOff>165100</xdr:colOff>
      <xdr:row>37</xdr:row>
      <xdr:rowOff>27759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70508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12536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7137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65244</xdr:rowOff>
    </xdr:from>
    <xdr:to>
      <xdr:col>18</xdr:col>
      <xdr:colOff>177800</xdr:colOff>
      <xdr:row>36</xdr:row>
      <xdr:rowOff>143836</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7018494"/>
          <a:ext cx="698500" cy="785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102312</xdr:rowOff>
    </xdr:from>
    <xdr:to>
      <xdr:col>19</xdr:col>
      <xdr:colOff>38100</xdr:colOff>
      <xdr:row>37</xdr:row>
      <xdr:rowOff>32462</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055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17239</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7141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99460</xdr:rowOff>
    </xdr:from>
    <xdr:to>
      <xdr:col>15</xdr:col>
      <xdr:colOff>101600</xdr:colOff>
      <xdr:row>37</xdr:row>
      <xdr:rowOff>29610</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0527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14387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713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225030</xdr:rowOff>
    </xdr:from>
    <xdr:to>
      <xdr:col>29</xdr:col>
      <xdr:colOff>177800</xdr:colOff>
      <xdr:row>35</xdr:row>
      <xdr:rowOff>326630</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8353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70107</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68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305069</xdr:rowOff>
    </xdr:from>
    <xdr:to>
      <xdr:col>26</xdr:col>
      <xdr:colOff>101600</xdr:colOff>
      <xdr:row>36</xdr:row>
      <xdr:rowOff>63769</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915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73946</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684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67267</xdr:rowOff>
    </xdr:from>
    <xdr:to>
      <xdr:col>22</xdr:col>
      <xdr:colOff>165100</xdr:colOff>
      <xdr:row>36</xdr:row>
      <xdr:rowOff>168867</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70205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179044</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78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93036</xdr:rowOff>
    </xdr:from>
    <xdr:to>
      <xdr:col>19</xdr:col>
      <xdr:colOff>38100</xdr:colOff>
      <xdr:row>37</xdr:row>
      <xdr:rowOff>23186</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0462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204813</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81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14444</xdr:rowOff>
    </xdr:from>
    <xdr:to>
      <xdr:col>15</xdr:col>
      <xdr:colOff>101600</xdr:colOff>
      <xdr:row>36</xdr:row>
      <xdr:rowOff>116044</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9676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126221</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736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奈良県下北山村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832
821
133.39
2,100,331
2,011,723
88,082
1,203,915
3,388,597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105497</xdr:rowOff>
    </xdr:from>
    <xdr:to>
      <xdr:col>24</xdr:col>
      <xdr:colOff>62865</xdr:colOff>
      <xdr:row>38</xdr:row>
      <xdr:rowOff>123667</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077547"/>
          <a:ext cx="1270" cy="1561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127494</xdr:rowOff>
    </xdr:from>
    <xdr:ext cx="534377"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642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123667</xdr:rowOff>
    </xdr:from>
    <xdr:to>
      <xdr:col>24</xdr:col>
      <xdr:colOff>152400</xdr:colOff>
      <xdr:row>38</xdr:row>
      <xdr:rowOff>123667</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638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52174</xdr:rowOff>
    </xdr:from>
    <xdr:ext cx="690189"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8527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1,045,947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105497</xdr:rowOff>
    </xdr:from>
    <xdr:to>
      <xdr:col>24</xdr:col>
      <xdr:colOff>152400</xdr:colOff>
      <xdr:row>29</xdr:row>
      <xdr:rowOff>105497</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077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39452</xdr:rowOff>
    </xdr:from>
    <xdr:to>
      <xdr:col>24</xdr:col>
      <xdr:colOff>63500</xdr:colOff>
      <xdr:row>35</xdr:row>
      <xdr:rowOff>86951</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040202"/>
          <a:ext cx="838200" cy="47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144574</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3167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166147</xdr:rowOff>
    </xdr:from>
    <xdr:to>
      <xdr:col>24</xdr:col>
      <xdr:colOff>114300</xdr:colOff>
      <xdr:row>37</xdr:row>
      <xdr:rowOff>96297</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38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86951</xdr:rowOff>
    </xdr:from>
    <xdr:to>
      <xdr:col>19</xdr:col>
      <xdr:colOff>177800</xdr:colOff>
      <xdr:row>36</xdr:row>
      <xdr:rowOff>41511</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6087701"/>
          <a:ext cx="889000" cy="126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170567</xdr:rowOff>
    </xdr:from>
    <xdr:to>
      <xdr:col>20</xdr:col>
      <xdr:colOff>38100</xdr:colOff>
      <xdr:row>37</xdr:row>
      <xdr:rowOff>100717</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4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91844</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3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40405</xdr:rowOff>
    </xdr:from>
    <xdr:to>
      <xdr:col>15</xdr:col>
      <xdr:colOff>50800</xdr:colOff>
      <xdr:row>36</xdr:row>
      <xdr:rowOff>41511</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2019300" y="6212605"/>
          <a:ext cx="889000" cy="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34714</xdr:rowOff>
    </xdr:from>
    <xdr:to>
      <xdr:col>15</xdr:col>
      <xdr:colOff>101600</xdr:colOff>
      <xdr:row>37</xdr:row>
      <xdr:rowOff>136314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7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127440</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71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40405</xdr:rowOff>
    </xdr:from>
    <xdr:to>
      <xdr:col>10</xdr:col>
      <xdr:colOff>114300</xdr:colOff>
      <xdr:row>36</xdr:row>
      <xdr:rowOff>89978</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212605"/>
          <a:ext cx="889000" cy="49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42243</xdr:rowOff>
    </xdr:from>
    <xdr:to>
      <xdr:col>10</xdr:col>
      <xdr:colOff>165100</xdr:colOff>
      <xdr:row>37</xdr:row>
      <xdr:rowOff>143843</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85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134969</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78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36807</xdr:rowOff>
    </xdr:from>
    <xdr:to>
      <xdr:col>6</xdr:col>
      <xdr:colOff>38100</xdr:colOff>
      <xdr:row>37</xdr:row>
      <xdr:rowOff>138407</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8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129534</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731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160102</xdr:rowOff>
    </xdr:from>
    <xdr:to>
      <xdr:col>24</xdr:col>
      <xdr:colOff>114300</xdr:colOff>
      <xdr:row>35</xdr:row>
      <xdr:rowOff>90252</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5989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11529</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5840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36151</xdr:rowOff>
    </xdr:from>
    <xdr:to>
      <xdr:col>20</xdr:col>
      <xdr:colOff>38100</xdr:colOff>
      <xdr:row>35</xdr:row>
      <xdr:rowOff>137751</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036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154278</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5812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162161</xdr:rowOff>
    </xdr:from>
    <xdr:to>
      <xdr:col>15</xdr:col>
      <xdr:colOff>101600</xdr:colOff>
      <xdr:row>36</xdr:row>
      <xdr:rowOff>92311</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16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108838</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5938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161055</xdr:rowOff>
    </xdr:from>
    <xdr:to>
      <xdr:col>10</xdr:col>
      <xdr:colOff>165100</xdr:colOff>
      <xdr:row>36</xdr:row>
      <xdr:rowOff>91205</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16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107732</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5937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39178</xdr:rowOff>
    </xdr:from>
    <xdr:to>
      <xdr:col>6</xdr:col>
      <xdr:colOff>38100</xdr:colOff>
      <xdr:row>36</xdr:row>
      <xdr:rowOff>140778</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211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157305</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5986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26584</xdr:rowOff>
    </xdr:from>
    <xdr:to>
      <xdr:col>24</xdr:col>
      <xdr:colOff>62865</xdr:colOff>
      <xdr:row>58</xdr:row>
      <xdr:rowOff>51922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599084"/>
          <a:ext cx="1270" cy="1396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55749</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9999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51922</xdr:rowOff>
    </xdr:from>
    <xdr:to>
      <xdr:col>24</xdr:col>
      <xdr:colOff>152400</xdr:colOff>
      <xdr:row>58</xdr:row>
      <xdr:rowOff>51922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999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144711</xdr:rowOff>
    </xdr:from>
    <xdr:ext cx="690189"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7431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1,623,705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26584</xdr:rowOff>
    </xdr:from>
    <xdr:to>
      <xdr:col>24</xdr:col>
      <xdr:colOff>152400</xdr:colOff>
      <xdr:row>50</xdr:row>
      <xdr:rowOff>26584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59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67996</xdr:rowOff>
    </xdr:from>
    <xdr:to>
      <xdr:col>24</xdr:col>
      <xdr:colOff>63500</xdr:colOff>
      <xdr:row>56</xdr:row>
      <xdr:rowOff>141700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3797300" y="9669196"/>
          <a:ext cx="838200" cy="73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10748</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833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32321</xdr:rowOff>
    </xdr:from>
    <xdr:to>
      <xdr:col>24</xdr:col>
      <xdr:colOff>114300</xdr:colOff>
      <xdr:row>57</xdr:row>
      <xdr:rowOff>133921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80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67996</xdr:rowOff>
    </xdr:from>
    <xdr:to>
      <xdr:col>19</xdr:col>
      <xdr:colOff>177800</xdr:colOff>
      <xdr:row>56</xdr:row>
      <xdr:rowOff>78772</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669196"/>
          <a:ext cx="889000" cy="10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18003</xdr:rowOff>
    </xdr:from>
    <xdr:to>
      <xdr:col>20</xdr:col>
      <xdr:colOff>38100</xdr:colOff>
      <xdr:row>57</xdr:row>
      <xdr:rowOff>119603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79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110730</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883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78772</xdr:rowOff>
    </xdr:from>
    <xdr:to>
      <xdr:col>15</xdr:col>
      <xdr:colOff>50800</xdr:colOff>
      <xdr:row>56</xdr:row>
      <xdr:rowOff>148418</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679972"/>
          <a:ext cx="889000" cy="69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9267</xdr:rowOff>
    </xdr:from>
    <xdr:to>
      <xdr:col>15</xdr:col>
      <xdr:colOff>101600</xdr:colOff>
      <xdr:row>57</xdr:row>
      <xdr:rowOff>110867</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781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101994</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874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148418</xdr:rowOff>
    </xdr:from>
    <xdr:to>
      <xdr:col>10</xdr:col>
      <xdr:colOff>114300</xdr:colOff>
      <xdr:row>57</xdr:row>
      <xdr:rowOff>14399</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749618"/>
          <a:ext cx="889000" cy="3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7975</xdr:rowOff>
    </xdr:from>
    <xdr:to>
      <xdr:col>10</xdr:col>
      <xdr:colOff>165100</xdr:colOff>
      <xdr:row>57</xdr:row>
      <xdr:rowOff>109575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100702</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19795" y="9873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4806</xdr:rowOff>
    </xdr:from>
    <xdr:to>
      <xdr:col>6</xdr:col>
      <xdr:colOff>38100</xdr:colOff>
      <xdr:row>57</xdr:row>
      <xdr:rowOff>106406</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7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97533</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30795" y="9870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90900</xdr:rowOff>
    </xdr:from>
    <xdr:to>
      <xdr:col>24</xdr:col>
      <xdr:colOff>114300</xdr:colOff>
      <xdr:row>57</xdr:row>
      <xdr:rowOff>21050</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6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113777</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543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372,813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17196</xdr:rowOff>
    </xdr:from>
    <xdr:to>
      <xdr:col>20</xdr:col>
      <xdr:colOff>38100</xdr:colOff>
      <xdr:row>56</xdr:row>
      <xdr:rowOff>118796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618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135323</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393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27972</xdr:rowOff>
    </xdr:from>
    <xdr:to>
      <xdr:col>15</xdr:col>
      <xdr:colOff>101600</xdr:colOff>
      <xdr:row>56</xdr:row>
      <xdr:rowOff>129572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62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146099</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404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97618</xdr:rowOff>
    </xdr:from>
    <xdr:to>
      <xdr:col>10</xdr:col>
      <xdr:colOff>165100</xdr:colOff>
      <xdr:row>57</xdr:row>
      <xdr:rowOff>27768</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69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44295</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474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135049</xdr:rowOff>
    </xdr:from>
    <xdr:to>
      <xdr:col>6</xdr:col>
      <xdr:colOff>38100</xdr:colOff>
      <xdr:row>57</xdr:row>
      <xdr:rowOff>65199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73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81726</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511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158578</xdr:rowOff>
    </xdr:from>
    <xdr:to>
      <xdr:col>24</xdr:col>
      <xdr:colOff>62865</xdr:colOff>
      <xdr:row>78</xdr:row>
      <xdr:rowOff>135438</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160078"/>
          <a:ext cx="1270" cy="1348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139265</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123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135438</xdr:rowOff>
    </xdr:from>
    <xdr:to>
      <xdr:col>24</xdr:col>
      <xdr:colOff>152400</xdr:colOff>
      <xdr:row>78</xdr:row>
      <xdr:rowOff>135438</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0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105255</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935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158578</xdr:rowOff>
    </xdr:from>
    <xdr:to>
      <xdr:col>24</xdr:col>
      <xdr:colOff>152400</xdr:colOff>
      <xdr:row>70</xdr:row>
      <xdr:rowOff>158578</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160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154815</xdr:rowOff>
    </xdr:from>
    <xdr:to>
      <xdr:col>24</xdr:col>
      <xdr:colOff>63500</xdr:colOff>
      <xdr:row>77</xdr:row>
      <xdr:rowOff>164109</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356465"/>
          <a:ext cx="838200" cy="9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115709</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317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137282</xdr:rowOff>
    </xdr:from>
    <xdr:to>
      <xdr:col>24</xdr:col>
      <xdr:colOff>114300</xdr:colOff>
      <xdr:row>78</xdr:row>
      <xdr:rowOff>67432</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3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164109</xdr:rowOff>
    </xdr:from>
    <xdr:to>
      <xdr:col>19</xdr:col>
      <xdr:colOff>177800</xdr:colOff>
      <xdr:row>78</xdr:row>
      <xdr:rowOff>8351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365759"/>
          <a:ext cx="889000" cy="15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155510</xdr:rowOff>
    </xdr:from>
    <xdr:to>
      <xdr:col>20</xdr:col>
      <xdr:colOff>38100</xdr:colOff>
      <xdr:row>78</xdr:row>
      <xdr:rowOff>85660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5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76787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44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8351</xdr:rowOff>
    </xdr:from>
    <xdr:to>
      <xdr:col>15</xdr:col>
      <xdr:colOff>50800</xdr:colOff>
      <xdr:row>78</xdr:row>
      <xdr:rowOff>70059</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381451"/>
          <a:ext cx="889000" cy="6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166218</xdr:rowOff>
    </xdr:from>
    <xdr:to>
      <xdr:col>15</xdr:col>
      <xdr:colOff>101600</xdr:colOff>
      <xdr:row>78</xdr:row>
      <xdr:rowOff>96368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67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87495</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460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62818</xdr:rowOff>
    </xdr:from>
    <xdr:to>
      <xdr:col>10</xdr:col>
      <xdr:colOff>114300</xdr:colOff>
      <xdr:row>78</xdr:row>
      <xdr:rowOff>70059</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435918"/>
          <a:ext cx="889000" cy="7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149817</xdr:rowOff>
    </xdr:from>
    <xdr:to>
      <xdr:col>10</xdr:col>
      <xdr:colOff>165100</xdr:colOff>
      <xdr:row>78</xdr:row>
      <xdr:rowOff>79967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51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96494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126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153603</xdr:rowOff>
    </xdr:from>
    <xdr:to>
      <xdr:col>6</xdr:col>
      <xdr:colOff>38100</xdr:colOff>
      <xdr:row>78</xdr:row>
      <xdr:rowOff>83753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5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100280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13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104015</xdr:rowOff>
    </xdr:from>
    <xdr:to>
      <xdr:col>24</xdr:col>
      <xdr:colOff>114300</xdr:colOff>
      <xdr:row>78</xdr:row>
      <xdr:rowOff>34165</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30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126892</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157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113309</xdr:rowOff>
    </xdr:from>
    <xdr:to>
      <xdr:col>20</xdr:col>
      <xdr:colOff>38100</xdr:colOff>
      <xdr:row>78</xdr:row>
      <xdr:rowOff>43459</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314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59986</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3090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129001</xdr:rowOff>
    </xdr:from>
    <xdr:to>
      <xdr:col>15</xdr:col>
      <xdr:colOff>101600</xdr:colOff>
      <xdr:row>78</xdr:row>
      <xdr:rowOff>59151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330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75678</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3105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19259</xdr:rowOff>
    </xdr:from>
    <xdr:to>
      <xdr:col>10</xdr:col>
      <xdr:colOff>165100</xdr:colOff>
      <xdr:row>78</xdr:row>
      <xdr:rowOff>120859</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392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111986</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485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12018</xdr:rowOff>
    </xdr:from>
    <xdr:to>
      <xdr:col>6</xdr:col>
      <xdr:colOff>38100</xdr:colOff>
      <xdr:row>78</xdr:row>
      <xdr:rowOff>113618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385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104745</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347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124506</xdr:rowOff>
    </xdr:from>
    <xdr:to>
      <xdr:col>24</xdr:col>
      <xdr:colOff>62865</xdr:colOff>
      <xdr:row>98</xdr:row>
      <xdr:rowOff>13878</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555006"/>
          <a:ext cx="1270" cy="1260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17705</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19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13878</xdr:rowOff>
    </xdr:from>
    <xdr:to>
      <xdr:col>24</xdr:col>
      <xdr:colOff>152400</xdr:colOff>
      <xdr:row>98</xdr:row>
      <xdr:rowOff>13878</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1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71183</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330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124506</xdr:rowOff>
    </xdr:from>
    <xdr:to>
      <xdr:col>24</xdr:col>
      <xdr:colOff>152400</xdr:colOff>
      <xdr:row>90</xdr:row>
      <xdr:rowOff>124506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555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11196</xdr:rowOff>
    </xdr:from>
    <xdr:to>
      <xdr:col>24</xdr:col>
      <xdr:colOff>63500</xdr:colOff>
      <xdr:row>97</xdr:row>
      <xdr:rowOff>33111</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470396"/>
          <a:ext cx="838200" cy="19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166305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111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143428</xdr:rowOff>
    </xdr:from>
    <xdr:to>
      <xdr:col>24</xdr:col>
      <xdr:colOff>114300</xdr:colOff>
      <xdr:row>95</xdr:row>
      <xdr:rowOff>73578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33111</xdr:rowOff>
    </xdr:from>
    <xdr:to>
      <xdr:col>19</xdr:col>
      <xdr:colOff>177800</xdr:colOff>
      <xdr:row>97</xdr:row>
      <xdr:rowOff>86520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2908300" y="16663761"/>
          <a:ext cx="889000" cy="53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99507</xdr:rowOff>
    </xdr:from>
    <xdr:to>
      <xdr:col>20</xdr:col>
      <xdr:colOff>38100</xdr:colOff>
      <xdr:row>96</xdr:row>
      <xdr:rowOff>29657</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46184</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86520</xdr:rowOff>
    </xdr:from>
    <xdr:to>
      <xdr:col>15</xdr:col>
      <xdr:colOff>50800</xdr:colOff>
      <xdr:row>97</xdr:row>
      <xdr:rowOff>98492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019300" y="16717170"/>
          <a:ext cx="889000" cy="11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129384</xdr:rowOff>
    </xdr:from>
    <xdr:to>
      <xdr:col>15</xdr:col>
      <xdr:colOff>101600</xdr:colOff>
      <xdr:row>96</xdr:row>
      <xdr:rowOff>59534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417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76061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19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65207</xdr:rowOff>
    </xdr:from>
    <xdr:to>
      <xdr:col>10</xdr:col>
      <xdr:colOff>114300</xdr:colOff>
      <xdr:row>97</xdr:row>
      <xdr:rowOff>98492</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1130300" y="16695857"/>
          <a:ext cx="889000" cy="3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141622</xdr:rowOff>
    </xdr:from>
    <xdr:to>
      <xdr:col>10</xdr:col>
      <xdr:colOff>165100</xdr:colOff>
      <xdr:row>96</xdr:row>
      <xdr:rowOff>71772</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42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88299</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204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149678</xdr:rowOff>
    </xdr:from>
    <xdr:to>
      <xdr:col>6</xdr:col>
      <xdr:colOff>38100</xdr:colOff>
      <xdr:row>96</xdr:row>
      <xdr:rowOff>79828</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43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96355</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212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131846</xdr:rowOff>
    </xdr:from>
    <xdr:to>
      <xdr:col>24</xdr:col>
      <xdr:colOff>114300</xdr:colOff>
      <xdr:row>96</xdr:row>
      <xdr:rowOff>61996</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419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110273</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398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153761</xdr:rowOff>
    </xdr:from>
    <xdr:to>
      <xdr:col>20</xdr:col>
      <xdr:colOff>38100</xdr:colOff>
      <xdr:row>97</xdr:row>
      <xdr:rowOff>83911</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61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75038</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705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35720</xdr:rowOff>
    </xdr:from>
    <xdr:to>
      <xdr:col>15</xdr:col>
      <xdr:colOff>101600</xdr:colOff>
      <xdr:row>97</xdr:row>
      <xdr:rowOff>137320</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6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128447</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759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47692</xdr:rowOff>
    </xdr:from>
    <xdr:to>
      <xdr:col>10</xdr:col>
      <xdr:colOff>165100</xdr:colOff>
      <xdr:row>97</xdr:row>
      <xdr:rowOff>149292</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678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140419</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771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14407</xdr:rowOff>
    </xdr:from>
    <xdr:to>
      <xdr:col>6</xdr:col>
      <xdr:colOff>38100</xdr:colOff>
      <xdr:row>97</xdr:row>
      <xdr:rowOff>116007</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64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107134</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737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補助費等グラフ枠">
          <a:extLst>
            <a:ext uri="{FF2B5EF4-FFF2-40B4-BE49-F238E27FC236}">
              <a16:creationId xmlns:a16="http://schemas.microsoft.com/office/drawing/2014/main" id="{00000000-0008-0000-06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99404</xdr:rowOff>
    </xdr:from>
    <xdr:to>
      <xdr:col>54</xdr:col>
      <xdr:colOff>189865</xdr:colOff>
      <xdr:row>38</xdr:row>
      <xdr:rowOff>96948</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flipV="1">
          <a:off x="10475595" y="5414354"/>
          <a:ext cx="1270" cy="1197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100775</xdr:rowOff>
    </xdr:from>
    <xdr:ext cx="534377" cy="259045"/>
    <xdr:sp macro="" textlink="">
      <xdr:nvSpPr>
        <xdr:cNvPr id="282" name="補助費等最小値テキスト">
          <a:extLst>
            <a:ext uri="{FF2B5EF4-FFF2-40B4-BE49-F238E27FC236}">
              <a16:creationId xmlns:a16="http://schemas.microsoft.com/office/drawing/2014/main" id="{00000000-0008-0000-0600-00001A010000}"/>
            </a:ext>
          </a:extLst>
        </xdr:cNvPr>
        <xdr:cNvSpPr txBox="1"/>
      </xdr:nvSpPr>
      <xdr:spPr>
        <a:xfrm>
          <a:off x="10528300" y="6615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96948</xdr:rowOff>
    </xdr:from>
    <xdr:to>
      <xdr:col>55</xdr:col>
      <xdr:colOff>88900</xdr:colOff>
      <xdr:row>38</xdr:row>
      <xdr:rowOff>96948</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10388600" y="6612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46081</xdr:rowOff>
    </xdr:from>
    <xdr:ext cx="599010" cy="259045"/>
    <xdr:sp macro="" textlink="">
      <xdr:nvSpPr>
        <xdr:cNvPr id="284" name="補助費等最大値テキスト">
          <a:extLst>
            <a:ext uri="{FF2B5EF4-FFF2-40B4-BE49-F238E27FC236}">
              <a16:creationId xmlns:a16="http://schemas.microsoft.com/office/drawing/2014/main" id="{00000000-0008-0000-0600-00001C010000}"/>
            </a:ext>
          </a:extLst>
        </xdr:cNvPr>
        <xdr:cNvSpPr txBox="1"/>
      </xdr:nvSpPr>
      <xdr:spPr>
        <a:xfrm>
          <a:off x="10528300" y="5189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99404</xdr:rowOff>
    </xdr:from>
    <xdr:to>
      <xdr:col>55</xdr:col>
      <xdr:colOff>88900</xdr:colOff>
      <xdr:row>31</xdr:row>
      <xdr:rowOff>99404</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5414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171374</xdr:rowOff>
    </xdr:from>
    <xdr:to>
      <xdr:col>55</xdr:col>
      <xdr:colOff>0</xdr:colOff>
      <xdr:row>36</xdr:row>
      <xdr:rowOff>51257</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9639300" y="6000674"/>
          <a:ext cx="838200" cy="222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75418</xdr:rowOff>
    </xdr:from>
    <xdr:ext cx="599010" cy="259045"/>
    <xdr:sp macro="" textlink="">
      <xdr:nvSpPr>
        <xdr:cNvPr id="287" name="補助費等平均値テキスト">
          <a:extLst>
            <a:ext uri="{FF2B5EF4-FFF2-40B4-BE49-F238E27FC236}">
              <a16:creationId xmlns:a16="http://schemas.microsoft.com/office/drawing/2014/main" id="{00000000-0008-0000-0600-00001F010000}"/>
            </a:ext>
          </a:extLst>
        </xdr:cNvPr>
        <xdr:cNvSpPr txBox="1"/>
      </xdr:nvSpPr>
      <xdr:spPr>
        <a:xfrm>
          <a:off x="10528300" y="62476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96991</xdr:rowOff>
    </xdr:from>
    <xdr:to>
      <xdr:col>55</xdr:col>
      <xdr:colOff>50800</xdr:colOff>
      <xdr:row>37</xdr:row>
      <xdr:rowOff>27141</xdr:rowOff>
    </xdr:to>
    <xdr:sp macro="" textlink="">
      <xdr:nvSpPr>
        <xdr:cNvPr id="288" name="フローチャート: 判断 287">
          <a:extLst>
            <a:ext uri="{FF2B5EF4-FFF2-40B4-BE49-F238E27FC236}">
              <a16:creationId xmlns:a16="http://schemas.microsoft.com/office/drawing/2014/main" id="{00000000-0008-0000-0600-000020010000}"/>
            </a:ext>
          </a:extLst>
        </xdr:cNvPr>
        <xdr:cNvSpPr/>
      </xdr:nvSpPr>
      <xdr:spPr>
        <a:xfrm>
          <a:off x="10426700" y="626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171374</xdr:rowOff>
    </xdr:from>
    <xdr:to>
      <xdr:col>50</xdr:col>
      <xdr:colOff>114300</xdr:colOff>
      <xdr:row>36</xdr:row>
      <xdr:rowOff>72734</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8750300" y="6000674"/>
          <a:ext cx="889000" cy="244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57500</xdr:rowOff>
    </xdr:from>
    <xdr:to>
      <xdr:col>50</xdr:col>
      <xdr:colOff>165100</xdr:colOff>
      <xdr:row>35</xdr:row>
      <xdr:rowOff>159100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9588500" y="605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150227</xdr:rowOff>
    </xdr:from>
    <xdr:ext cx="599010"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9339795" y="6150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66603</xdr:rowOff>
    </xdr:from>
    <xdr:to>
      <xdr:col>45</xdr:col>
      <xdr:colOff>177800</xdr:colOff>
      <xdr:row>36</xdr:row>
      <xdr:rowOff>72734</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7861300" y="6238803"/>
          <a:ext cx="889000" cy="6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140773</xdr:rowOff>
    </xdr:from>
    <xdr:to>
      <xdr:col>46</xdr:col>
      <xdr:colOff>38100</xdr:colOff>
      <xdr:row>37</xdr:row>
      <xdr:rowOff>70923</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8699500" y="6312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62050</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8450795" y="6405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42892</xdr:rowOff>
    </xdr:from>
    <xdr:to>
      <xdr:col>41</xdr:col>
      <xdr:colOff>50800</xdr:colOff>
      <xdr:row>36</xdr:row>
      <xdr:rowOff>66603</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6972300" y="6215092"/>
          <a:ext cx="889000" cy="2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136531</xdr:rowOff>
    </xdr:from>
    <xdr:to>
      <xdr:col>41</xdr:col>
      <xdr:colOff>101600</xdr:colOff>
      <xdr:row>37</xdr:row>
      <xdr:rowOff>66681</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7810500" y="6308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57808</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7561795" y="6401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163841</xdr:rowOff>
    </xdr:from>
    <xdr:to>
      <xdr:col>36</xdr:col>
      <xdr:colOff>165100</xdr:colOff>
      <xdr:row>37</xdr:row>
      <xdr:rowOff>93991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6921500" y="633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85118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6672795" y="6428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457</xdr:rowOff>
    </xdr:from>
    <xdr:to>
      <xdr:col>55</xdr:col>
      <xdr:colOff>50800</xdr:colOff>
      <xdr:row>36</xdr:row>
      <xdr:rowOff>102057</xdr:rowOff>
    </xdr:to>
    <xdr:sp macro="" textlink="">
      <xdr:nvSpPr>
        <xdr:cNvPr id="305" name="楕円 304">
          <a:extLst>
            <a:ext uri="{FF2B5EF4-FFF2-40B4-BE49-F238E27FC236}">
              <a16:creationId xmlns:a16="http://schemas.microsoft.com/office/drawing/2014/main" id="{00000000-0008-0000-0600-000031010000}"/>
            </a:ext>
          </a:extLst>
        </xdr:cNvPr>
        <xdr:cNvSpPr/>
      </xdr:nvSpPr>
      <xdr:spPr>
        <a:xfrm>
          <a:off x="10426700" y="617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23334</xdr:rowOff>
    </xdr:from>
    <xdr:ext cx="599010" cy="259045"/>
    <xdr:sp macro="" textlink="">
      <xdr:nvSpPr>
        <xdr:cNvPr id="306" name="補助費等該当値テキスト">
          <a:extLst>
            <a:ext uri="{FF2B5EF4-FFF2-40B4-BE49-F238E27FC236}">
              <a16:creationId xmlns:a16="http://schemas.microsoft.com/office/drawing/2014/main" id="{00000000-0008-0000-0600-000032010000}"/>
            </a:ext>
          </a:extLst>
        </xdr:cNvPr>
        <xdr:cNvSpPr txBox="1"/>
      </xdr:nvSpPr>
      <xdr:spPr>
        <a:xfrm>
          <a:off x="10528300" y="60240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120574</xdr:rowOff>
    </xdr:from>
    <xdr:to>
      <xdr:col>50</xdr:col>
      <xdr:colOff>165100</xdr:colOff>
      <xdr:row>35</xdr:row>
      <xdr:rowOff>50724</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9588500" y="5949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67251</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339795" y="5725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21934</xdr:rowOff>
    </xdr:from>
    <xdr:to>
      <xdr:col>46</xdr:col>
      <xdr:colOff>38100</xdr:colOff>
      <xdr:row>36</xdr:row>
      <xdr:rowOff>123534</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8699500" y="619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140061</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450795" y="5969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15803</xdr:rowOff>
    </xdr:from>
    <xdr:to>
      <xdr:col>41</xdr:col>
      <xdr:colOff>101600</xdr:colOff>
      <xdr:row>36</xdr:row>
      <xdr:rowOff>117403</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7810500" y="6188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133930</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561795" y="59632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163542</xdr:rowOff>
    </xdr:from>
    <xdr:to>
      <xdr:col>36</xdr:col>
      <xdr:colOff>165100</xdr:colOff>
      <xdr:row>36</xdr:row>
      <xdr:rowOff>93692</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6921500" y="61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110219</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672795" y="5939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168156</xdr:rowOff>
    </xdr:from>
    <xdr:to>
      <xdr:col>54</xdr:col>
      <xdr:colOff>189865</xdr:colOff>
      <xdr:row>59</xdr:row>
      <xdr:rowOff>85833</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740656"/>
          <a:ext cx="1270" cy="1460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89660</xdr:rowOff>
    </xdr:from>
    <xdr:ext cx="534377"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205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85833</xdr:rowOff>
    </xdr:from>
    <xdr:to>
      <xdr:col>55</xdr:col>
      <xdr:colOff>88900</xdr:colOff>
      <xdr:row>59</xdr:row>
      <xdr:rowOff>85833</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201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114833</xdr:rowOff>
    </xdr:from>
    <xdr:ext cx="690189"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5158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4,512,865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168156</xdr:rowOff>
    </xdr:from>
    <xdr:to>
      <xdr:col>55</xdr:col>
      <xdr:colOff>88900</xdr:colOff>
      <xdr:row>50</xdr:row>
      <xdr:rowOff>168156</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740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1470</xdr:rowOff>
    </xdr:from>
    <xdr:to>
      <xdr:col>55</xdr:col>
      <xdr:colOff>0</xdr:colOff>
      <xdr:row>58</xdr:row>
      <xdr:rowOff>143506</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9639300" y="9774120"/>
          <a:ext cx="838200" cy="313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79512</xdr:rowOff>
    </xdr:from>
    <xdr:ext cx="599010"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1002361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101085</xdr:rowOff>
    </xdr:from>
    <xdr:to>
      <xdr:col>55</xdr:col>
      <xdr:colOff>50800</xdr:colOff>
      <xdr:row>59</xdr:row>
      <xdr:rowOff>31235</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1470</xdr:rowOff>
    </xdr:from>
    <xdr:to>
      <xdr:col>50</xdr:col>
      <xdr:colOff>114300</xdr:colOff>
      <xdr:row>57</xdr:row>
      <xdr:rowOff>46117</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8750300" y="9774120"/>
          <a:ext cx="889000" cy="44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110992</xdr:rowOff>
    </xdr:from>
    <xdr:to>
      <xdr:col>50</xdr:col>
      <xdr:colOff>165100</xdr:colOff>
      <xdr:row>59</xdr:row>
      <xdr:rowOff>41142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32269</xdr:rowOff>
    </xdr:from>
    <xdr:ext cx="599010"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39795" y="10147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46117</xdr:rowOff>
    </xdr:from>
    <xdr:to>
      <xdr:col>45</xdr:col>
      <xdr:colOff>177800</xdr:colOff>
      <xdr:row>58</xdr:row>
      <xdr:rowOff>169404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7861300" y="9818767"/>
          <a:ext cx="889000" cy="294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116026</xdr:rowOff>
    </xdr:from>
    <xdr:to>
      <xdr:col>46</xdr:col>
      <xdr:colOff>38100</xdr:colOff>
      <xdr:row>59</xdr:row>
      <xdr:rowOff>46176</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1006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37303</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50795" y="10152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141953</xdr:rowOff>
    </xdr:from>
    <xdr:to>
      <xdr:col>41</xdr:col>
      <xdr:colOff>50800</xdr:colOff>
      <xdr:row>58</xdr:row>
      <xdr:rowOff>169404</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6972300" y="10086053"/>
          <a:ext cx="889000" cy="27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124909</xdr:rowOff>
    </xdr:from>
    <xdr:to>
      <xdr:col>41</xdr:col>
      <xdr:colOff>101600</xdr:colOff>
      <xdr:row>59</xdr:row>
      <xdr:rowOff>55059</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10069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46186</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61795" y="10161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115901</xdr:rowOff>
    </xdr:from>
    <xdr:to>
      <xdr:col>36</xdr:col>
      <xdr:colOff>165100</xdr:colOff>
      <xdr:row>59</xdr:row>
      <xdr:rowOff>46051</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10060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37178</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672795" y="10152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92706</xdr:rowOff>
    </xdr:from>
    <xdr:to>
      <xdr:col>55</xdr:col>
      <xdr:colOff>50800</xdr:colOff>
      <xdr:row>59</xdr:row>
      <xdr:rowOff>22856</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1003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52083</xdr:rowOff>
    </xdr:from>
    <xdr:ext cx="599010"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824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122120</xdr:rowOff>
    </xdr:from>
    <xdr:to>
      <xdr:col>50</xdr:col>
      <xdr:colOff>165100</xdr:colOff>
      <xdr:row>57</xdr:row>
      <xdr:rowOff>52270</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972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55</xdr:row>
      <xdr:rowOff>68797</xdr:rowOff>
    </xdr:from>
    <xdr:ext cx="690189"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294205" y="949854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166767</xdr:rowOff>
    </xdr:from>
    <xdr:to>
      <xdr:col>46</xdr:col>
      <xdr:colOff>38100</xdr:colOff>
      <xdr:row>57</xdr:row>
      <xdr:rowOff>96917</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9767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23205</xdr:colOff>
      <xdr:row>55</xdr:row>
      <xdr:rowOff>113444</xdr:rowOff>
    </xdr:from>
    <xdr:ext cx="690189"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05205" y="954319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1,211,561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118604</xdr:rowOff>
    </xdr:from>
    <xdr:to>
      <xdr:col>41</xdr:col>
      <xdr:colOff>101600</xdr:colOff>
      <xdr:row>59</xdr:row>
      <xdr:rowOff>48754</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1006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65281</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61795" y="9837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91153</xdr:rowOff>
    </xdr:from>
    <xdr:to>
      <xdr:col>36</xdr:col>
      <xdr:colOff>165100</xdr:colOff>
      <xdr:row>59</xdr:row>
      <xdr:rowOff>21303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10035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37830</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672795" y="9810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144443</xdr:rowOff>
    </xdr:from>
    <xdr:to>
      <xdr:col>54</xdr:col>
      <xdr:colOff>189865</xdr:colOff>
      <xdr:row>78</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317393"/>
          <a:ext cx="1270" cy="11954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91120</xdr:rowOff>
    </xdr:from>
    <xdr:ext cx="690189"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209262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2,614,626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144443</xdr:rowOff>
    </xdr:from>
    <xdr:to>
      <xdr:col>55</xdr:col>
      <xdr:colOff>88900</xdr:colOff>
      <xdr:row>71</xdr:row>
      <xdr:rowOff>144443</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317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120365</xdr:rowOff>
    </xdr:from>
    <xdr:to>
      <xdr:col>55</xdr:col>
      <xdr:colOff>0</xdr:colOff>
      <xdr:row>78</xdr:row>
      <xdr:rowOff>129011</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9639300" y="13493465"/>
          <a:ext cx="838200" cy="8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48345</xdr:rowOff>
    </xdr:from>
    <xdr:ext cx="599010"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2499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25468</xdr:rowOff>
    </xdr:from>
    <xdr:to>
      <xdr:col>55</xdr:col>
      <xdr:colOff>50800</xdr:colOff>
      <xdr:row>78</xdr:row>
      <xdr:rowOff>127068</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39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120365</xdr:rowOff>
    </xdr:from>
    <xdr:to>
      <xdr:col>50</xdr:col>
      <xdr:colOff>114300</xdr:colOff>
      <xdr:row>78</xdr:row>
      <xdr:rowOff>124388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8750300" y="13493465"/>
          <a:ext cx="8890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35424</xdr:rowOff>
    </xdr:from>
    <xdr:to>
      <xdr:col>50</xdr:col>
      <xdr:colOff>165100</xdr:colOff>
      <xdr:row>78</xdr:row>
      <xdr:rowOff>137024</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40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153551</xdr:rowOff>
    </xdr:from>
    <xdr:ext cx="599010"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339795" y="13183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124388</xdr:rowOff>
    </xdr:from>
    <xdr:to>
      <xdr:col>45</xdr:col>
      <xdr:colOff>177800</xdr:colOff>
      <xdr:row>78</xdr:row>
      <xdr:rowOff>136029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7861300" y="13497488"/>
          <a:ext cx="889000" cy="11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32959</xdr:rowOff>
    </xdr:from>
    <xdr:to>
      <xdr:col>46</xdr:col>
      <xdr:colOff>38100</xdr:colOff>
      <xdr:row>78</xdr:row>
      <xdr:rowOff>134559</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406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151086</xdr:rowOff>
    </xdr:from>
    <xdr:ext cx="599010"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450795" y="13181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135762</xdr:rowOff>
    </xdr:from>
    <xdr:to>
      <xdr:col>41</xdr:col>
      <xdr:colOff>50800</xdr:colOff>
      <xdr:row>78</xdr:row>
      <xdr:rowOff>136029</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6972300" y="13508862"/>
          <a:ext cx="889000" cy="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37295</xdr:rowOff>
    </xdr:from>
    <xdr:to>
      <xdr:col>41</xdr:col>
      <xdr:colOff>101600</xdr:colOff>
      <xdr:row>78</xdr:row>
      <xdr:rowOff>138895</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41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155422</xdr:rowOff>
    </xdr:from>
    <xdr:ext cx="599010"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561795" y="13185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32593</xdr:rowOff>
    </xdr:from>
    <xdr:to>
      <xdr:col>36</xdr:col>
      <xdr:colOff>165100</xdr:colOff>
      <xdr:row>78</xdr:row>
      <xdr:rowOff>134193</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405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150720</xdr:rowOff>
    </xdr:from>
    <xdr:ext cx="59901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672795" y="13180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78211</xdr:rowOff>
    </xdr:from>
    <xdr:to>
      <xdr:col>55</xdr:col>
      <xdr:colOff>50800</xdr:colOff>
      <xdr:row>79</xdr:row>
      <xdr:rowOff>8361</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451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3895</xdr:rowOff>
    </xdr:from>
    <xdr:ext cx="534377"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3376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69565</xdr:rowOff>
    </xdr:from>
    <xdr:to>
      <xdr:col>50</xdr:col>
      <xdr:colOff>165100</xdr:colOff>
      <xdr:row>78</xdr:row>
      <xdr:rowOff>171165</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3442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162292</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372111" y="13535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73588</xdr:rowOff>
    </xdr:from>
    <xdr:to>
      <xdr:col>46</xdr:col>
      <xdr:colOff>38100</xdr:colOff>
      <xdr:row>79</xdr:row>
      <xdr:rowOff>3738</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344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166315</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483111" y="13539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85229</xdr:rowOff>
    </xdr:from>
    <xdr:to>
      <xdr:col>41</xdr:col>
      <xdr:colOff>101600</xdr:colOff>
      <xdr:row>79</xdr:row>
      <xdr:rowOff>15379</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4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6506</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26428" y="1355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84962</xdr:rowOff>
    </xdr:from>
    <xdr:to>
      <xdr:col>36</xdr:col>
      <xdr:colOff>165100</xdr:colOff>
      <xdr:row>79</xdr:row>
      <xdr:rowOff>15112</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3458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6239</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37428" y="135507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普通建設事業費 （ うち更新整備　）グラフ枠">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86506</xdr:rowOff>
    </xdr:from>
    <xdr:to>
      <xdr:col>54</xdr:col>
      <xdr:colOff>189865</xdr:colOff>
      <xdr:row>98</xdr:row>
      <xdr:rowOff>132533</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flipV="1">
          <a:off x="10475595" y="15688456"/>
          <a:ext cx="1270" cy="1246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136360</xdr:rowOff>
    </xdr:from>
    <xdr:ext cx="534377" cy="259045"/>
    <xdr:sp macro="" textlink="">
      <xdr:nvSpPr>
        <xdr:cNvPr id="451" name="普通建設事業費 （ うち更新整備　）最小値テキスト">
          <a:extLst>
            <a:ext uri="{FF2B5EF4-FFF2-40B4-BE49-F238E27FC236}">
              <a16:creationId xmlns:a16="http://schemas.microsoft.com/office/drawing/2014/main" id="{00000000-0008-0000-0600-0000C3010000}"/>
            </a:ext>
          </a:extLst>
        </xdr:cNvPr>
        <xdr:cNvSpPr txBox="1"/>
      </xdr:nvSpPr>
      <xdr:spPr>
        <a:xfrm>
          <a:off x="10528300" y="1693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132533</xdr:rowOff>
    </xdr:from>
    <xdr:to>
      <xdr:col>55</xdr:col>
      <xdr:colOff>88900</xdr:colOff>
      <xdr:row>98</xdr:row>
      <xdr:rowOff>132533</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10388600" y="16934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33183</xdr:rowOff>
    </xdr:from>
    <xdr:ext cx="690189" cy="259045"/>
    <xdr:sp macro="" textlink="">
      <xdr:nvSpPr>
        <xdr:cNvPr id="453" name="普通建設事業費 （ うち更新整備　）最大値テキスト">
          <a:extLst>
            <a:ext uri="{FF2B5EF4-FFF2-40B4-BE49-F238E27FC236}">
              <a16:creationId xmlns:a16="http://schemas.microsoft.com/office/drawing/2014/main" id="{00000000-0008-0000-0600-0000C5010000}"/>
            </a:ext>
          </a:extLst>
        </xdr:cNvPr>
        <xdr:cNvSpPr txBox="1"/>
      </xdr:nvSpPr>
      <xdr:spPr>
        <a:xfrm>
          <a:off x="10528300" y="154636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2,741,345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86506</xdr:rowOff>
    </xdr:from>
    <xdr:to>
      <xdr:col>55</xdr:col>
      <xdr:colOff>88900</xdr:colOff>
      <xdr:row>91</xdr:row>
      <xdr:rowOff>86506</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5688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66046</xdr:rowOff>
    </xdr:from>
    <xdr:to>
      <xdr:col>55</xdr:col>
      <xdr:colOff>0</xdr:colOff>
      <xdr:row>97</xdr:row>
      <xdr:rowOff>152067</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9639300" y="16353796"/>
          <a:ext cx="838200" cy="428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152990</xdr:rowOff>
    </xdr:from>
    <xdr:ext cx="599010" cy="259045"/>
    <xdr:sp macro="" textlink="">
      <xdr:nvSpPr>
        <xdr:cNvPr id="456" name="普通建設事業費 （ うち更新整備　）平均値テキスト">
          <a:extLst>
            <a:ext uri="{FF2B5EF4-FFF2-40B4-BE49-F238E27FC236}">
              <a16:creationId xmlns:a16="http://schemas.microsoft.com/office/drawing/2014/main" id="{00000000-0008-0000-0600-0000C8010000}"/>
            </a:ext>
          </a:extLst>
        </xdr:cNvPr>
        <xdr:cNvSpPr txBox="1"/>
      </xdr:nvSpPr>
      <xdr:spPr>
        <a:xfrm>
          <a:off x="10528300" y="167836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3113</xdr:rowOff>
    </xdr:from>
    <xdr:to>
      <xdr:col>55</xdr:col>
      <xdr:colOff>50800</xdr:colOff>
      <xdr:row>98</xdr:row>
      <xdr:rowOff>104713</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104267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66046</xdr:rowOff>
    </xdr:from>
    <xdr:to>
      <xdr:col>50</xdr:col>
      <xdr:colOff>114300</xdr:colOff>
      <xdr:row>95</xdr:row>
      <xdr:rowOff>121856</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8750300" y="16353796"/>
          <a:ext cx="889000" cy="55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237</xdr:rowOff>
    </xdr:from>
    <xdr:to>
      <xdr:col>50</xdr:col>
      <xdr:colOff>165100</xdr:colOff>
      <xdr:row>98</xdr:row>
      <xdr:rowOff>101837</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9588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92964</xdr:rowOff>
    </xdr:from>
    <xdr:ext cx="599010"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9339795" y="16895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121856</xdr:rowOff>
    </xdr:from>
    <xdr:to>
      <xdr:col>45</xdr:col>
      <xdr:colOff>177800</xdr:colOff>
      <xdr:row>98</xdr:row>
      <xdr:rowOff>10251</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7861300" y="16409606"/>
          <a:ext cx="889000" cy="402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11137</xdr:rowOff>
    </xdr:from>
    <xdr:to>
      <xdr:col>46</xdr:col>
      <xdr:colOff>38100</xdr:colOff>
      <xdr:row>98</xdr:row>
      <xdr:rowOff>112737</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8699500" y="16813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103864</xdr:rowOff>
    </xdr:from>
    <xdr:ext cx="599010"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8450795" y="16905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144149</xdr:rowOff>
    </xdr:from>
    <xdr:to>
      <xdr:col>41</xdr:col>
      <xdr:colOff>50800</xdr:colOff>
      <xdr:row>98</xdr:row>
      <xdr:rowOff>10251</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972300" y="16774799"/>
          <a:ext cx="889000" cy="37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18607</xdr:rowOff>
    </xdr:from>
    <xdr:to>
      <xdr:col>41</xdr:col>
      <xdr:colOff>101600</xdr:colOff>
      <xdr:row>98</xdr:row>
      <xdr:rowOff>120207</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7810500" y="16820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111334</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7561795" y="16913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12579</xdr:rowOff>
    </xdr:from>
    <xdr:to>
      <xdr:col>36</xdr:col>
      <xdr:colOff>165100</xdr:colOff>
      <xdr:row>98</xdr:row>
      <xdr:rowOff>114179</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6921500" y="16814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105306</xdr:rowOff>
    </xdr:from>
    <xdr:ext cx="59901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6672795" y="16907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101267</xdr:rowOff>
    </xdr:from>
    <xdr:to>
      <xdr:col>55</xdr:col>
      <xdr:colOff>50800</xdr:colOff>
      <xdr:row>98</xdr:row>
      <xdr:rowOff>31417</xdr:rowOff>
    </xdr:to>
    <xdr:sp macro="" textlink="">
      <xdr:nvSpPr>
        <xdr:cNvPr id="474" name="楕円 473">
          <a:extLst>
            <a:ext uri="{FF2B5EF4-FFF2-40B4-BE49-F238E27FC236}">
              <a16:creationId xmlns:a16="http://schemas.microsoft.com/office/drawing/2014/main" id="{00000000-0008-0000-0600-0000DA010000}"/>
            </a:ext>
          </a:extLst>
        </xdr:cNvPr>
        <xdr:cNvSpPr/>
      </xdr:nvSpPr>
      <xdr:spPr>
        <a:xfrm>
          <a:off x="10426700" y="16731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124144</xdr:rowOff>
    </xdr:from>
    <xdr:ext cx="599010" cy="259045"/>
    <xdr:sp macro="" textlink="">
      <xdr:nvSpPr>
        <xdr:cNvPr id="475" name="普通建設事業費 （ うち更新整備　）該当値テキスト">
          <a:extLst>
            <a:ext uri="{FF2B5EF4-FFF2-40B4-BE49-F238E27FC236}">
              <a16:creationId xmlns:a16="http://schemas.microsoft.com/office/drawing/2014/main" id="{00000000-0008-0000-0600-0000DB010000}"/>
            </a:ext>
          </a:extLst>
        </xdr:cNvPr>
        <xdr:cNvSpPr txBox="1"/>
      </xdr:nvSpPr>
      <xdr:spPr>
        <a:xfrm>
          <a:off x="10528300" y="16583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347,950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15246</xdr:rowOff>
    </xdr:from>
    <xdr:to>
      <xdr:col>50</xdr:col>
      <xdr:colOff>165100</xdr:colOff>
      <xdr:row>95</xdr:row>
      <xdr:rowOff>116846</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9588500" y="16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93</xdr:row>
      <xdr:rowOff>133373</xdr:rowOff>
    </xdr:from>
    <xdr:ext cx="690189"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294205" y="160782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1,286,100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71056</xdr:rowOff>
    </xdr:from>
    <xdr:to>
      <xdr:col>46</xdr:col>
      <xdr:colOff>38100</xdr:colOff>
      <xdr:row>96</xdr:row>
      <xdr:rowOff>1206</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8699500" y="16358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23205</xdr:colOff>
      <xdr:row>94</xdr:row>
      <xdr:rowOff>17733</xdr:rowOff>
    </xdr:from>
    <xdr:ext cx="690189"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05205" y="1613403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1,164,027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130901</xdr:rowOff>
    </xdr:from>
    <xdr:to>
      <xdr:col>41</xdr:col>
      <xdr:colOff>101600</xdr:colOff>
      <xdr:row>98</xdr:row>
      <xdr:rowOff>61051</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7810500" y="16761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77578</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7561795" y="16536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93349</xdr:rowOff>
    </xdr:from>
    <xdr:to>
      <xdr:col>36</xdr:col>
      <xdr:colOff>165100</xdr:colOff>
      <xdr:row>98</xdr:row>
      <xdr:rowOff>23499</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6921500" y="16723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40026</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672795" y="16499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4" name="災害復旧事業費グラフ枠">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9288</xdr:rowOff>
    </xdr:from>
    <xdr:to>
      <xdr:col>85</xdr:col>
      <xdr:colOff>126364</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flipV="1">
          <a:off x="16317595" y="5324238"/>
          <a:ext cx="1269" cy="1330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145772</xdr:rowOff>
    </xdr:from>
    <xdr:ext cx="249299" cy="259045"/>
    <xdr:sp macro="" textlink="">
      <xdr:nvSpPr>
        <xdr:cNvPr id="506" name="災害復旧事業費最小値テキスト">
          <a:extLst>
            <a:ext uri="{FF2B5EF4-FFF2-40B4-BE49-F238E27FC236}">
              <a16:creationId xmlns:a16="http://schemas.microsoft.com/office/drawing/2014/main" id="{00000000-0008-0000-0600-0000FA010000}"/>
            </a:ext>
          </a:extLst>
        </xdr:cNvPr>
        <xdr:cNvSpPr txBox="1"/>
      </xdr:nvSpPr>
      <xdr:spPr>
        <a:xfrm>
          <a:off x="16370300" y="66608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127415</xdr:rowOff>
    </xdr:from>
    <xdr:ext cx="599010" cy="259045"/>
    <xdr:sp macro="" textlink="">
      <xdr:nvSpPr>
        <xdr:cNvPr id="508" name="災害復旧事業費最大値テキスト">
          <a:extLst>
            <a:ext uri="{FF2B5EF4-FFF2-40B4-BE49-F238E27FC236}">
              <a16:creationId xmlns:a16="http://schemas.microsoft.com/office/drawing/2014/main" id="{00000000-0008-0000-0600-0000FC010000}"/>
            </a:ext>
          </a:extLst>
        </xdr:cNvPr>
        <xdr:cNvSpPr txBox="1"/>
      </xdr:nvSpPr>
      <xdr:spPr>
        <a:xfrm>
          <a:off x="16370300" y="5099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582,048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9288</xdr:rowOff>
    </xdr:from>
    <xdr:to>
      <xdr:col>86</xdr:col>
      <xdr:colOff>25400</xdr:colOff>
      <xdr:row>31</xdr:row>
      <xdr:rowOff>9288</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6230600" y="532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63222</xdr:rowOff>
    </xdr:from>
    <xdr:ext cx="534377" cy="259045"/>
    <xdr:sp macro="" textlink="">
      <xdr:nvSpPr>
        <xdr:cNvPr id="511" name="災害復旧事業費平均値テキスト">
          <a:extLst>
            <a:ext uri="{FF2B5EF4-FFF2-40B4-BE49-F238E27FC236}">
              <a16:creationId xmlns:a16="http://schemas.microsoft.com/office/drawing/2014/main" id="{00000000-0008-0000-0600-0000FF010000}"/>
            </a:ext>
          </a:extLst>
        </xdr:cNvPr>
        <xdr:cNvSpPr txBox="1"/>
      </xdr:nvSpPr>
      <xdr:spPr>
        <a:xfrm>
          <a:off x="16370300" y="6406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40346</xdr:rowOff>
    </xdr:from>
    <xdr:to>
      <xdr:col>85</xdr:col>
      <xdr:colOff>177800</xdr:colOff>
      <xdr:row>38</xdr:row>
      <xdr:rowOff>141946</xdr:rowOff>
    </xdr:to>
    <xdr:sp macro="" textlink="">
      <xdr:nvSpPr>
        <xdr:cNvPr id="512" name="フローチャート: 判断 511">
          <a:extLst>
            <a:ext uri="{FF2B5EF4-FFF2-40B4-BE49-F238E27FC236}">
              <a16:creationId xmlns:a16="http://schemas.microsoft.com/office/drawing/2014/main" id="{00000000-0008-0000-0600-000000020000}"/>
            </a:ext>
          </a:extLst>
        </xdr:cNvPr>
        <xdr:cNvSpPr/>
      </xdr:nvSpPr>
      <xdr:spPr>
        <a:xfrm>
          <a:off x="16268700" y="6555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74885</xdr:rowOff>
    </xdr:from>
    <xdr:to>
      <xdr:col>81</xdr:col>
      <xdr:colOff>50800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4592300" y="6589985"/>
          <a:ext cx="889000" cy="64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29816</xdr:rowOff>
    </xdr:from>
    <xdr:to>
      <xdr:col>81</xdr:col>
      <xdr:colOff>101600</xdr:colOff>
      <xdr:row>38</xdr:row>
      <xdr:rowOff>131416</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5430500" y="654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147943</xdr:rowOff>
    </xdr:from>
    <xdr:ext cx="534377"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5214111" y="632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74885</xdr:rowOff>
    </xdr:from>
    <xdr:to>
      <xdr:col>76</xdr:col>
      <xdr:colOff>114300</xdr:colOff>
      <xdr:row>38</xdr:row>
      <xdr:rowOff>136799</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3703300" y="6589985"/>
          <a:ext cx="889000" cy="61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48328</xdr:rowOff>
    </xdr:from>
    <xdr:to>
      <xdr:col>76</xdr:col>
      <xdr:colOff>165100</xdr:colOff>
      <xdr:row>38</xdr:row>
      <xdr:rowOff>149928</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4541500" y="6563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141055</xdr:rowOff>
    </xdr:from>
    <xdr:ext cx="534377"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4325111" y="6656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136799</xdr:rowOff>
    </xdr:from>
    <xdr:to>
      <xdr:col>71</xdr:col>
      <xdr:colOff>177800</xdr:colOff>
      <xdr:row>38</xdr:row>
      <xdr:rowOff>139700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2814300" y="6651899"/>
          <a:ext cx="889000" cy="2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51519</xdr:rowOff>
    </xdr:from>
    <xdr:to>
      <xdr:col>72</xdr:col>
      <xdr:colOff>38100</xdr:colOff>
      <xdr:row>38</xdr:row>
      <xdr:rowOff>153119</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3652500" y="6566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169646</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3436111" y="6341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53959</xdr:rowOff>
    </xdr:from>
    <xdr:to>
      <xdr:col>67</xdr:col>
      <xdr:colOff>101600</xdr:colOff>
      <xdr:row>38</xdr:row>
      <xdr:rowOff>155559</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2763500" y="6569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635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547111" y="6344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29" name="楕円 528">
          <a:extLst>
            <a:ext uri="{FF2B5EF4-FFF2-40B4-BE49-F238E27FC236}">
              <a16:creationId xmlns:a16="http://schemas.microsoft.com/office/drawing/2014/main" id="{00000000-0008-0000-0600-000011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18772</xdr:rowOff>
    </xdr:from>
    <xdr:ext cx="249299" cy="259045"/>
    <xdr:sp macro="" textlink="">
      <xdr:nvSpPr>
        <xdr:cNvPr id="530" name="災害復旧事業費該当値テキスト">
          <a:extLst>
            <a:ext uri="{FF2B5EF4-FFF2-40B4-BE49-F238E27FC236}">
              <a16:creationId xmlns:a16="http://schemas.microsoft.com/office/drawing/2014/main" id="{00000000-0008-0000-0600-000012020000}"/>
            </a:ext>
          </a:extLst>
        </xdr:cNvPr>
        <xdr:cNvSpPr txBox="1"/>
      </xdr:nvSpPr>
      <xdr:spPr>
        <a:xfrm>
          <a:off x="16370300" y="65338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24085</xdr:rowOff>
    </xdr:from>
    <xdr:to>
      <xdr:col>76</xdr:col>
      <xdr:colOff>165100</xdr:colOff>
      <xdr:row>38</xdr:row>
      <xdr:rowOff>125685</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4541500" y="653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142212</xdr:rowOff>
    </xdr:from>
    <xdr:ext cx="534377"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325111" y="6314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85999</xdr:rowOff>
    </xdr:from>
    <xdr:to>
      <xdr:col>72</xdr:col>
      <xdr:colOff>38100</xdr:colOff>
      <xdr:row>39</xdr:row>
      <xdr:rowOff>16149</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3652500" y="660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7276</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468428" y="6693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3" name="失業対策事業費グラフ枠">
          <a:extLst>
            <a:ext uri="{FF2B5EF4-FFF2-40B4-BE49-F238E27FC236}">
              <a16:creationId xmlns:a16="http://schemas.microsoft.com/office/drawing/2014/main" id="{00000000-0008-0000-0600-00002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5" name="失業対策事業費最小値テキスト">
          <a:extLst>
            <a:ext uri="{FF2B5EF4-FFF2-40B4-BE49-F238E27FC236}">
              <a16:creationId xmlns:a16="http://schemas.microsoft.com/office/drawing/2014/main" id="{00000000-0008-0000-0600-00002B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7" name="失業対策事業費最大値テキスト">
          <a:extLst>
            <a:ext uri="{FF2B5EF4-FFF2-40B4-BE49-F238E27FC236}">
              <a16:creationId xmlns:a16="http://schemas.microsoft.com/office/drawing/2014/main" id="{00000000-0008-0000-0600-00002D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0" name="失業対策事業費平均値テキスト">
          <a:extLst>
            <a:ext uri="{FF2B5EF4-FFF2-40B4-BE49-F238E27FC236}">
              <a16:creationId xmlns:a16="http://schemas.microsoft.com/office/drawing/2014/main" id="{00000000-0008-0000-0600-000030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3" name="フローチャート: 判断 562">
          <a:extLst>
            <a:ext uri="{FF2B5EF4-FFF2-40B4-BE49-F238E27FC236}">
              <a16:creationId xmlns:a16="http://schemas.microsoft.com/office/drawing/2014/main" id="{00000000-0008-0000-0600-000033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楕円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9" name="失業対策事業費該当値テキスト">
          <a:extLst>
            <a:ext uri="{FF2B5EF4-FFF2-40B4-BE49-F238E27FC236}">
              <a16:creationId xmlns:a16="http://schemas.microsoft.com/office/drawing/2014/main" id="{00000000-0008-0000-0600-000043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0" name="楕円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0" name="公債費グラフ枠">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107408</xdr:rowOff>
    </xdr:from>
    <xdr:to>
      <xdr:col>85</xdr:col>
      <xdr:colOff>126364</xdr:colOff>
      <xdr:row>79</xdr:row>
      <xdr:rowOff>44450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flipV="1">
          <a:off x="16317595" y="12108908"/>
          <a:ext cx="1269" cy="14800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2" name="公債費最小値テキスト">
          <a:extLst>
            <a:ext uri="{FF2B5EF4-FFF2-40B4-BE49-F238E27FC236}">
              <a16:creationId xmlns:a16="http://schemas.microsoft.com/office/drawing/2014/main" id="{00000000-0008-0000-0600-000064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54085</xdr:rowOff>
    </xdr:from>
    <xdr:ext cx="599010" cy="259045"/>
    <xdr:sp macro="" textlink="">
      <xdr:nvSpPr>
        <xdr:cNvPr id="614" name="公債費最大値テキスト">
          <a:extLst>
            <a:ext uri="{FF2B5EF4-FFF2-40B4-BE49-F238E27FC236}">
              <a16:creationId xmlns:a16="http://schemas.microsoft.com/office/drawing/2014/main" id="{00000000-0008-0000-0600-000066020000}"/>
            </a:ext>
          </a:extLst>
        </xdr:cNvPr>
        <xdr:cNvSpPr txBox="1"/>
      </xdr:nvSpPr>
      <xdr:spPr>
        <a:xfrm>
          <a:off x="16370300" y="1188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107408</xdr:rowOff>
    </xdr:from>
    <xdr:to>
      <xdr:col>86</xdr:col>
      <xdr:colOff>25400</xdr:colOff>
      <xdr:row>70</xdr:row>
      <xdr:rowOff>107408</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2108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142957</xdr:rowOff>
    </xdr:from>
    <xdr:to>
      <xdr:col>85</xdr:col>
      <xdr:colOff>127000</xdr:colOff>
      <xdr:row>76</xdr:row>
      <xdr:rowOff>54111</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5481300" y="13001707"/>
          <a:ext cx="838200" cy="82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29633</xdr:rowOff>
    </xdr:from>
    <xdr:ext cx="599010" cy="259045"/>
    <xdr:sp macro="" textlink="">
      <xdr:nvSpPr>
        <xdr:cNvPr id="617" name="公債費平均値テキスト">
          <a:extLst>
            <a:ext uri="{FF2B5EF4-FFF2-40B4-BE49-F238E27FC236}">
              <a16:creationId xmlns:a16="http://schemas.microsoft.com/office/drawing/2014/main" id="{00000000-0008-0000-0600-000069020000}"/>
            </a:ext>
          </a:extLst>
        </xdr:cNvPr>
        <xdr:cNvSpPr txBox="1"/>
      </xdr:nvSpPr>
      <xdr:spPr>
        <a:xfrm>
          <a:off x="16370300" y="132312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51206</xdr:rowOff>
    </xdr:from>
    <xdr:to>
      <xdr:col>85</xdr:col>
      <xdr:colOff>177800</xdr:colOff>
      <xdr:row>77</xdr:row>
      <xdr:rowOff>152806</xdr:rowOff>
    </xdr:to>
    <xdr:sp macro="" textlink="">
      <xdr:nvSpPr>
        <xdr:cNvPr id="618" name="フローチャート: 判断 617">
          <a:extLst>
            <a:ext uri="{FF2B5EF4-FFF2-40B4-BE49-F238E27FC236}">
              <a16:creationId xmlns:a16="http://schemas.microsoft.com/office/drawing/2014/main" id="{00000000-0008-0000-0600-00006A020000}"/>
            </a:ext>
          </a:extLst>
        </xdr:cNvPr>
        <xdr:cNvSpPr/>
      </xdr:nvSpPr>
      <xdr:spPr>
        <a:xfrm>
          <a:off x="162687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54111</xdr:rowOff>
    </xdr:from>
    <xdr:to>
      <xdr:col>81</xdr:col>
      <xdr:colOff>50800</xdr:colOff>
      <xdr:row>76</xdr:row>
      <xdr:rowOff>116098</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4592300" y="13084311"/>
          <a:ext cx="889000" cy="61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46146</xdr:rowOff>
    </xdr:from>
    <xdr:to>
      <xdr:col>81</xdr:col>
      <xdr:colOff>101600</xdr:colOff>
      <xdr:row>77</xdr:row>
      <xdr:rowOff>147746</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5430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138873</xdr:rowOff>
    </xdr:from>
    <xdr:ext cx="599010"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5181795" y="1334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116098</xdr:rowOff>
    </xdr:from>
    <xdr:to>
      <xdr:col>76</xdr:col>
      <xdr:colOff>114300</xdr:colOff>
      <xdr:row>76</xdr:row>
      <xdr:rowOff>162802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3703300" y="13146298"/>
          <a:ext cx="889000" cy="46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20817</xdr:rowOff>
    </xdr:from>
    <xdr:to>
      <xdr:col>76</xdr:col>
      <xdr:colOff>165100</xdr:colOff>
      <xdr:row>77</xdr:row>
      <xdr:rowOff>122417</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4541500" y="13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113544</xdr:rowOff>
    </xdr:from>
    <xdr:ext cx="599010"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4292795" y="13315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162802</xdr:rowOff>
    </xdr:from>
    <xdr:to>
      <xdr:col>71</xdr:col>
      <xdr:colOff>177800</xdr:colOff>
      <xdr:row>76</xdr:row>
      <xdr:rowOff>166602</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2814300" y="13193002"/>
          <a:ext cx="889000" cy="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42956</xdr:rowOff>
    </xdr:from>
    <xdr:to>
      <xdr:col>72</xdr:col>
      <xdr:colOff>38100</xdr:colOff>
      <xdr:row>77</xdr:row>
      <xdr:rowOff>144556</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3652500" y="1324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135683</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3403795" y="13337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32449</xdr:rowOff>
    </xdr:from>
    <xdr:to>
      <xdr:col>67</xdr:col>
      <xdr:colOff>101600</xdr:colOff>
      <xdr:row>77</xdr:row>
      <xdr:rowOff>134049</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2763500" y="13234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125176</xdr:rowOff>
    </xdr:from>
    <xdr:ext cx="59901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2514795" y="13326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92157</xdr:rowOff>
    </xdr:from>
    <xdr:to>
      <xdr:col>85</xdr:col>
      <xdr:colOff>177800</xdr:colOff>
      <xdr:row>76</xdr:row>
      <xdr:rowOff>22307</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6268700" y="12950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115034</xdr:rowOff>
    </xdr:from>
    <xdr:ext cx="599010" cy="259045"/>
    <xdr:sp macro="" textlink="">
      <xdr:nvSpPr>
        <xdr:cNvPr id="636" name="公債費該当値テキスト">
          <a:extLst>
            <a:ext uri="{FF2B5EF4-FFF2-40B4-BE49-F238E27FC236}">
              <a16:creationId xmlns:a16="http://schemas.microsoft.com/office/drawing/2014/main" id="{00000000-0008-0000-0600-00007C020000}"/>
            </a:ext>
          </a:extLst>
        </xdr:cNvPr>
        <xdr:cNvSpPr txBox="1"/>
      </xdr:nvSpPr>
      <xdr:spPr>
        <a:xfrm>
          <a:off x="16370300" y="12802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3311</xdr:rowOff>
    </xdr:from>
    <xdr:to>
      <xdr:col>81</xdr:col>
      <xdr:colOff>101600</xdr:colOff>
      <xdr:row>76</xdr:row>
      <xdr:rowOff>104911</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5430500" y="1303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121439</xdr:rowOff>
    </xdr:from>
    <xdr:ext cx="59901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181795" y="12808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65298</xdr:rowOff>
    </xdr:from>
    <xdr:to>
      <xdr:col>76</xdr:col>
      <xdr:colOff>165100</xdr:colOff>
      <xdr:row>76</xdr:row>
      <xdr:rowOff>166898</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4541500" y="13095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11976</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292795" y="12870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112002</xdr:rowOff>
    </xdr:from>
    <xdr:to>
      <xdr:col>72</xdr:col>
      <xdr:colOff>38100</xdr:colOff>
      <xdr:row>77</xdr:row>
      <xdr:rowOff>42152</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3652500" y="13142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58679</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403795" y="12917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115802</xdr:rowOff>
    </xdr:from>
    <xdr:to>
      <xdr:col>67</xdr:col>
      <xdr:colOff>101600</xdr:colOff>
      <xdr:row>77</xdr:row>
      <xdr:rowOff>45952</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2763500" y="13146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62479</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514795" y="12921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93</xdr:row>
      <xdr:rowOff>168927</xdr:rowOff>
    </xdr:from>
    <xdr:ext cx="685572"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760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130827</xdr:rowOff>
    </xdr:from>
    <xdr:ext cx="685572"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760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92727</xdr:rowOff>
    </xdr:from>
    <xdr:ext cx="685572"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7" name="積立金グラフ枠">
          <a:extLst>
            <a:ext uri="{FF2B5EF4-FFF2-40B4-BE49-F238E27FC236}">
              <a16:creationId xmlns:a16="http://schemas.microsoft.com/office/drawing/2014/main" id="{00000000-0008-0000-0600-00009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158096</xdr:rowOff>
    </xdr:from>
    <xdr:to>
      <xdr:col>85</xdr:col>
      <xdr:colOff>126364</xdr:colOff>
      <xdr:row>99</xdr:row>
      <xdr:rowOff>40966</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flipV="1">
          <a:off x="16317595" y="15588596"/>
          <a:ext cx="1269" cy="1425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44793</xdr:rowOff>
    </xdr:from>
    <xdr:ext cx="469744" cy="259045"/>
    <xdr:sp macro="" textlink="">
      <xdr:nvSpPr>
        <xdr:cNvPr id="669" name="積立金最小値テキスト">
          <a:extLst>
            <a:ext uri="{FF2B5EF4-FFF2-40B4-BE49-F238E27FC236}">
              <a16:creationId xmlns:a16="http://schemas.microsoft.com/office/drawing/2014/main" id="{00000000-0008-0000-0600-00009D020000}"/>
            </a:ext>
          </a:extLst>
        </xdr:cNvPr>
        <xdr:cNvSpPr txBox="1"/>
      </xdr:nvSpPr>
      <xdr:spPr>
        <a:xfrm>
          <a:off x="16370300" y="17018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40966</xdr:rowOff>
    </xdr:from>
    <xdr:to>
      <xdr:col>86</xdr:col>
      <xdr:colOff>25400</xdr:colOff>
      <xdr:row>99</xdr:row>
      <xdr:rowOff>40966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6230600" y="17014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104773</xdr:rowOff>
    </xdr:from>
    <xdr:ext cx="690189" cy="259045"/>
    <xdr:sp macro="" textlink="">
      <xdr:nvSpPr>
        <xdr:cNvPr id="671" name="積立金最大値テキスト">
          <a:extLst>
            <a:ext uri="{FF2B5EF4-FFF2-40B4-BE49-F238E27FC236}">
              <a16:creationId xmlns:a16="http://schemas.microsoft.com/office/drawing/2014/main" id="{00000000-0008-0000-0600-00009F020000}"/>
            </a:ext>
          </a:extLst>
        </xdr:cNvPr>
        <xdr:cNvSpPr txBox="1"/>
      </xdr:nvSpPr>
      <xdr:spPr>
        <a:xfrm>
          <a:off x="16370300" y="153638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158096</xdr:rowOff>
    </xdr:from>
    <xdr:to>
      <xdr:col>86</xdr:col>
      <xdr:colOff>25400</xdr:colOff>
      <xdr:row>90</xdr:row>
      <xdr:rowOff>158096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6230600" y="15588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117491</xdr:rowOff>
    </xdr:from>
    <xdr:to>
      <xdr:col>85</xdr:col>
      <xdr:colOff>127000</xdr:colOff>
      <xdr:row>98</xdr:row>
      <xdr:rowOff>42814</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5481300" y="16748141"/>
          <a:ext cx="838200" cy="96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143296</xdr:rowOff>
    </xdr:from>
    <xdr:ext cx="599010" cy="259045"/>
    <xdr:sp macro="" textlink="">
      <xdr:nvSpPr>
        <xdr:cNvPr id="674" name="積立金平均値テキスト">
          <a:extLst>
            <a:ext uri="{FF2B5EF4-FFF2-40B4-BE49-F238E27FC236}">
              <a16:creationId xmlns:a16="http://schemas.microsoft.com/office/drawing/2014/main" id="{00000000-0008-0000-0600-0000A2020000}"/>
            </a:ext>
          </a:extLst>
        </xdr:cNvPr>
        <xdr:cNvSpPr txBox="1"/>
      </xdr:nvSpPr>
      <xdr:spPr>
        <a:xfrm>
          <a:off x="16370300" y="167739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164869</xdr:rowOff>
    </xdr:from>
    <xdr:to>
      <xdr:col>85</xdr:col>
      <xdr:colOff>177800</xdr:colOff>
      <xdr:row>98</xdr:row>
      <xdr:rowOff>95019</xdr:rowOff>
    </xdr:to>
    <xdr:sp macro="" textlink="">
      <xdr:nvSpPr>
        <xdr:cNvPr id="675" name="フローチャート: 判断 674">
          <a:extLst>
            <a:ext uri="{FF2B5EF4-FFF2-40B4-BE49-F238E27FC236}">
              <a16:creationId xmlns:a16="http://schemas.microsoft.com/office/drawing/2014/main" id="{00000000-0008-0000-0600-0000A3020000}"/>
            </a:ext>
          </a:extLst>
        </xdr:cNvPr>
        <xdr:cNvSpPr/>
      </xdr:nvSpPr>
      <xdr:spPr>
        <a:xfrm>
          <a:off x="16268700" y="16795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42814</xdr:rowOff>
    </xdr:from>
    <xdr:to>
      <xdr:col>81</xdr:col>
      <xdr:colOff>50800</xdr:colOff>
      <xdr:row>98</xdr:row>
      <xdr:rowOff>129232</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4592300" y="16844914"/>
          <a:ext cx="889000" cy="86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107466</xdr:rowOff>
    </xdr:from>
    <xdr:to>
      <xdr:col>81</xdr:col>
      <xdr:colOff>101600</xdr:colOff>
      <xdr:row>99</xdr:row>
      <xdr:rowOff>37616</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5430500" y="16909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28743</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5214111" y="17002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129232</xdr:rowOff>
    </xdr:from>
    <xdr:to>
      <xdr:col>76</xdr:col>
      <xdr:colOff>114300</xdr:colOff>
      <xdr:row>99</xdr:row>
      <xdr:rowOff>33992</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3703300" y="16931332"/>
          <a:ext cx="889000" cy="7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99589</xdr:rowOff>
    </xdr:from>
    <xdr:to>
      <xdr:col>76</xdr:col>
      <xdr:colOff>165100</xdr:colOff>
      <xdr:row>99</xdr:row>
      <xdr:rowOff>29739</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4541500" y="16901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20866</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4325111" y="1699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1398</xdr:rowOff>
    </xdr:from>
    <xdr:to>
      <xdr:col>71</xdr:col>
      <xdr:colOff>177800</xdr:colOff>
      <xdr:row>99</xdr:row>
      <xdr:rowOff>33992</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814300" y="16974948"/>
          <a:ext cx="889000" cy="32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100044</xdr:rowOff>
    </xdr:from>
    <xdr:to>
      <xdr:col>72</xdr:col>
      <xdr:colOff>38100</xdr:colOff>
      <xdr:row>99</xdr:row>
      <xdr:rowOff>30194</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3652500" y="1690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46721</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3436111" y="16677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110576</xdr:rowOff>
    </xdr:from>
    <xdr:to>
      <xdr:col>67</xdr:col>
      <xdr:colOff>101600</xdr:colOff>
      <xdr:row>99</xdr:row>
      <xdr:rowOff>40726</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2763500" y="16912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57253</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2547111" y="16687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66691</xdr:rowOff>
    </xdr:from>
    <xdr:to>
      <xdr:col>85</xdr:col>
      <xdr:colOff>177800</xdr:colOff>
      <xdr:row>97</xdr:row>
      <xdr:rowOff>168291</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6268700" y="16697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89568</xdr:rowOff>
    </xdr:from>
    <xdr:ext cx="599010" cy="259045"/>
    <xdr:sp macro="" textlink="">
      <xdr:nvSpPr>
        <xdr:cNvPr id="693" name="積立金該当値テキスト">
          <a:extLst>
            <a:ext uri="{FF2B5EF4-FFF2-40B4-BE49-F238E27FC236}">
              <a16:creationId xmlns:a16="http://schemas.microsoft.com/office/drawing/2014/main" id="{00000000-0008-0000-0600-0000B5020000}"/>
            </a:ext>
          </a:extLst>
        </xdr:cNvPr>
        <xdr:cNvSpPr txBox="1"/>
      </xdr:nvSpPr>
      <xdr:spPr>
        <a:xfrm>
          <a:off x="16370300" y="16548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354,147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163464</xdr:rowOff>
    </xdr:from>
    <xdr:to>
      <xdr:col>81</xdr:col>
      <xdr:colOff>101600</xdr:colOff>
      <xdr:row>98</xdr:row>
      <xdr:rowOff>93614</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5430500" y="1679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110141</xdr:rowOff>
    </xdr:from>
    <xdr:ext cx="59901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181795" y="16569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78432</xdr:rowOff>
    </xdr:from>
    <xdr:to>
      <xdr:col>76</xdr:col>
      <xdr:colOff>165100</xdr:colOff>
      <xdr:row>99</xdr:row>
      <xdr:rowOff>8582</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4541500" y="1688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25109</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655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154642</xdr:rowOff>
    </xdr:from>
    <xdr:to>
      <xdr:col>72</xdr:col>
      <xdr:colOff>38100</xdr:colOff>
      <xdr:row>99</xdr:row>
      <xdr:rowOff>84792</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3652500" y="16956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75919</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36111" y="17049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122048</xdr:rowOff>
    </xdr:from>
    <xdr:to>
      <xdr:col>67</xdr:col>
      <xdr:colOff>101600</xdr:colOff>
      <xdr:row>99</xdr:row>
      <xdr:rowOff>52198</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2763500" y="1692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43325</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47111" y="17016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4" name="投資及び出資金グラフ枠">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58585</xdr:rowOff>
    </xdr:from>
    <xdr:to>
      <xdr:col>116</xdr:col>
      <xdr:colOff>62864</xdr:colOff>
      <xdr:row>39</xdr:row>
      <xdr:rowOff>44450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flipV="1">
          <a:off x="22159595" y="5373535"/>
          <a:ext cx="1269" cy="1357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6" name="投資及び出資金最小値テキスト">
          <a:extLst>
            <a:ext uri="{FF2B5EF4-FFF2-40B4-BE49-F238E27FC236}">
              <a16:creationId xmlns:a16="http://schemas.microsoft.com/office/drawing/2014/main" id="{00000000-0008-0000-0600-0000D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5262</xdr:rowOff>
    </xdr:from>
    <xdr:ext cx="534377" cy="259045"/>
    <xdr:sp macro="" textlink="">
      <xdr:nvSpPr>
        <xdr:cNvPr id="728" name="投資及び出資金最大値テキスト">
          <a:extLst>
            <a:ext uri="{FF2B5EF4-FFF2-40B4-BE49-F238E27FC236}">
              <a16:creationId xmlns:a16="http://schemas.microsoft.com/office/drawing/2014/main" id="{00000000-0008-0000-0600-0000D8020000}"/>
            </a:ext>
          </a:extLst>
        </xdr:cNvPr>
        <xdr:cNvSpPr txBox="1"/>
      </xdr:nvSpPr>
      <xdr:spPr>
        <a:xfrm>
          <a:off x="22212300" y="5148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58585</xdr:rowOff>
    </xdr:from>
    <xdr:to>
      <xdr:col>116</xdr:col>
      <xdr:colOff>152400</xdr:colOff>
      <xdr:row>31</xdr:row>
      <xdr:rowOff>58585</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5373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135247</xdr:rowOff>
    </xdr:from>
    <xdr:ext cx="469744" cy="259045"/>
    <xdr:sp macro="" textlink="">
      <xdr:nvSpPr>
        <xdr:cNvPr id="731" name="投資及び出資金平均値テキスト">
          <a:extLst>
            <a:ext uri="{FF2B5EF4-FFF2-40B4-BE49-F238E27FC236}">
              <a16:creationId xmlns:a16="http://schemas.microsoft.com/office/drawing/2014/main" id="{00000000-0008-0000-0600-0000DB020000}"/>
            </a:ext>
          </a:extLst>
        </xdr:cNvPr>
        <xdr:cNvSpPr txBox="1"/>
      </xdr:nvSpPr>
      <xdr:spPr>
        <a:xfrm>
          <a:off x="22212300" y="64788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112370</xdr:rowOff>
    </xdr:from>
    <xdr:to>
      <xdr:col>116</xdr:col>
      <xdr:colOff>114300</xdr:colOff>
      <xdr:row>39</xdr:row>
      <xdr:rowOff>42520</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2110700" y="662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98654</xdr:rowOff>
    </xdr:from>
    <xdr:to>
      <xdr:col>112</xdr:col>
      <xdr:colOff>38100</xdr:colOff>
      <xdr:row>39</xdr:row>
      <xdr:rowOff>28804</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1272500" y="661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45331</xdr:rowOff>
    </xdr:from>
    <xdr:ext cx="469744"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1088428" y="6388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93967</xdr:rowOff>
    </xdr:from>
    <xdr:to>
      <xdr:col>107</xdr:col>
      <xdr:colOff>101600</xdr:colOff>
      <xdr:row>39</xdr:row>
      <xdr:rowOff>24117</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0383500" y="6609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40644</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0199428" y="6384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77470</xdr:rowOff>
    </xdr:from>
    <xdr:to>
      <xdr:col>102</xdr:col>
      <xdr:colOff>165100</xdr:colOff>
      <xdr:row>39</xdr:row>
      <xdr:rowOff>7620</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9494500" y="659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24147</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9310428" y="6367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140564</xdr:rowOff>
    </xdr:from>
    <xdr:to>
      <xdr:col>98</xdr:col>
      <xdr:colOff>38100</xdr:colOff>
      <xdr:row>39</xdr:row>
      <xdr:rowOff>70714</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8605500" y="6655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87241</xdr:rowOff>
    </xdr:from>
    <xdr:ext cx="378565"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7017" y="64308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90797</xdr:rowOff>
    </xdr:from>
    <xdr:ext cx="249299" cy="259045"/>
    <xdr:sp macro="" textlink="">
      <xdr:nvSpPr>
        <xdr:cNvPr id="750" name="投資及び出資金該当値テキスト">
          <a:extLst>
            <a:ext uri="{FF2B5EF4-FFF2-40B4-BE49-F238E27FC236}">
              <a16:creationId xmlns:a16="http://schemas.microsoft.com/office/drawing/2014/main" id="{00000000-0008-0000-0600-0000EE020000}"/>
            </a:ext>
          </a:extLst>
        </xdr:cNvPr>
        <xdr:cNvSpPr txBox="1"/>
      </xdr:nvSpPr>
      <xdr:spPr>
        <a:xfrm>
          <a:off x="22212300" y="660589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21970</xdr:rowOff>
    </xdr:from>
    <xdr:ext cx="59541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692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57665</xdr:rowOff>
    </xdr:from>
    <xdr:to>
      <xdr:col>116</xdr:col>
      <xdr:colOff>62864</xdr:colOff>
      <xdr:row>59</xdr:row>
      <xdr:rowOff>98878</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2159595" y="8801615"/>
          <a:ext cx="1269" cy="1412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112977</xdr:rowOff>
    </xdr:from>
    <xdr:ext cx="249299" cy="259045"/>
    <xdr:sp macro="" textlink="">
      <xdr:nvSpPr>
        <xdr:cNvPr id="785" name="貸付金最小値テキスト">
          <a:extLst>
            <a:ext uri="{FF2B5EF4-FFF2-40B4-BE49-F238E27FC236}">
              <a16:creationId xmlns:a16="http://schemas.microsoft.com/office/drawing/2014/main" id="{00000000-0008-0000-0600-000011030000}"/>
            </a:ext>
          </a:extLst>
        </xdr:cNvPr>
        <xdr:cNvSpPr txBox="1"/>
      </xdr:nvSpPr>
      <xdr:spPr>
        <a:xfrm>
          <a:off x="22212300" y="102285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4342</xdr:rowOff>
    </xdr:from>
    <xdr:ext cx="599010" cy="259045"/>
    <xdr:sp macro="" textlink="">
      <xdr:nvSpPr>
        <xdr:cNvPr id="787" name="貸付金最大値テキスト">
          <a:extLst>
            <a:ext uri="{FF2B5EF4-FFF2-40B4-BE49-F238E27FC236}">
              <a16:creationId xmlns:a16="http://schemas.microsoft.com/office/drawing/2014/main" id="{00000000-0008-0000-0600-000013030000}"/>
            </a:ext>
          </a:extLst>
        </xdr:cNvPr>
        <xdr:cNvSpPr txBox="1"/>
      </xdr:nvSpPr>
      <xdr:spPr>
        <a:xfrm>
          <a:off x="22212300" y="8576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57665</xdr:rowOff>
    </xdr:from>
    <xdr:to>
      <xdr:col>116</xdr:col>
      <xdr:colOff>152400</xdr:colOff>
      <xdr:row>51</xdr:row>
      <xdr:rowOff>57665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880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80634</xdr:rowOff>
    </xdr:from>
    <xdr:to>
      <xdr:col>116</xdr:col>
      <xdr:colOff>63500</xdr:colOff>
      <xdr:row>59</xdr:row>
      <xdr:rowOff>95744</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1323300" y="10196184"/>
          <a:ext cx="838200" cy="1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30428</xdr:rowOff>
    </xdr:from>
    <xdr:ext cx="469744" cy="259045"/>
    <xdr:sp macro="" textlink="">
      <xdr:nvSpPr>
        <xdr:cNvPr id="790" name="貸付金平均値テキスト">
          <a:extLst>
            <a:ext uri="{FF2B5EF4-FFF2-40B4-BE49-F238E27FC236}">
              <a16:creationId xmlns:a16="http://schemas.microsoft.com/office/drawing/2014/main" id="{00000000-0008-0000-0600-000016030000}"/>
            </a:ext>
          </a:extLst>
        </xdr:cNvPr>
        <xdr:cNvSpPr txBox="1"/>
      </xdr:nvSpPr>
      <xdr:spPr>
        <a:xfrm>
          <a:off x="22212300" y="99745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7551</xdr:rowOff>
    </xdr:from>
    <xdr:to>
      <xdr:col>116</xdr:col>
      <xdr:colOff>114300</xdr:colOff>
      <xdr:row>59</xdr:row>
      <xdr:rowOff>109151</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2110700" y="10123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60463</xdr:rowOff>
    </xdr:from>
    <xdr:to>
      <xdr:col>111</xdr:col>
      <xdr:colOff>177800</xdr:colOff>
      <xdr:row>59</xdr:row>
      <xdr:rowOff>80634</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0434300" y="10176013"/>
          <a:ext cx="889000" cy="2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147444</xdr:rowOff>
    </xdr:from>
    <xdr:to>
      <xdr:col>112</xdr:col>
      <xdr:colOff>38100</xdr:colOff>
      <xdr:row>59</xdr:row>
      <xdr:rowOff>77594</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1272500" y="1009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94121</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1088428" y="9866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50176</xdr:rowOff>
    </xdr:from>
    <xdr:to>
      <xdr:col>107</xdr:col>
      <xdr:colOff>50800</xdr:colOff>
      <xdr:row>59</xdr:row>
      <xdr:rowOff>60463</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9545300" y="10165726"/>
          <a:ext cx="889000" cy="1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156870</xdr:rowOff>
    </xdr:from>
    <xdr:to>
      <xdr:col>107</xdr:col>
      <xdr:colOff>101600</xdr:colOff>
      <xdr:row>59</xdr:row>
      <xdr:rowOff>87020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0383500" y="1010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103547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0199428" y="987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50176</xdr:rowOff>
    </xdr:from>
    <xdr:to>
      <xdr:col>102</xdr:col>
      <xdr:colOff>114300</xdr:colOff>
      <xdr:row>59</xdr:row>
      <xdr:rowOff>59723</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18656300" y="10165726"/>
          <a:ext cx="889000" cy="9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7257</xdr:rowOff>
    </xdr:from>
    <xdr:to>
      <xdr:col>102</xdr:col>
      <xdr:colOff>165100</xdr:colOff>
      <xdr:row>59</xdr:row>
      <xdr:rowOff>108857</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9494500" y="1012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99984</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10428" y="10215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11426</xdr:rowOff>
    </xdr:from>
    <xdr:to>
      <xdr:col>98</xdr:col>
      <xdr:colOff>38100</xdr:colOff>
      <xdr:row>59</xdr:row>
      <xdr:rowOff>113026</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8605500" y="10126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104153</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21428" y="10219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44944</xdr:rowOff>
    </xdr:from>
    <xdr:to>
      <xdr:col>116</xdr:col>
      <xdr:colOff>114300</xdr:colOff>
      <xdr:row>59</xdr:row>
      <xdr:rowOff>146544</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2110700" y="10160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157429</xdr:rowOff>
    </xdr:from>
    <xdr:ext cx="378565" cy="259045"/>
    <xdr:sp macro="" textlink="">
      <xdr:nvSpPr>
        <xdr:cNvPr id="809" name="貸付金該当値テキスト">
          <a:extLst>
            <a:ext uri="{FF2B5EF4-FFF2-40B4-BE49-F238E27FC236}">
              <a16:creationId xmlns:a16="http://schemas.microsoft.com/office/drawing/2014/main" id="{00000000-0008-0000-0600-000029030000}"/>
            </a:ext>
          </a:extLst>
        </xdr:cNvPr>
        <xdr:cNvSpPr txBox="1"/>
      </xdr:nvSpPr>
      <xdr:spPr>
        <a:xfrm>
          <a:off x="22212300" y="10101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29834</xdr:rowOff>
    </xdr:from>
    <xdr:to>
      <xdr:col>112</xdr:col>
      <xdr:colOff>38100</xdr:colOff>
      <xdr:row>59</xdr:row>
      <xdr:rowOff>131434</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1272500" y="1014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122561</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088428" y="1023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9663</xdr:rowOff>
    </xdr:from>
    <xdr:to>
      <xdr:col>107</xdr:col>
      <xdr:colOff>101600</xdr:colOff>
      <xdr:row>59</xdr:row>
      <xdr:rowOff>111263</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0383500" y="10125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102390</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1021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170826</xdr:rowOff>
    </xdr:from>
    <xdr:to>
      <xdr:col>102</xdr:col>
      <xdr:colOff>165100</xdr:colOff>
      <xdr:row>59</xdr:row>
      <xdr:rowOff>100976</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9494500" y="10114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117503</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890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8923</xdr:rowOff>
    </xdr:from>
    <xdr:to>
      <xdr:col>98</xdr:col>
      <xdr:colOff>38100</xdr:colOff>
      <xdr:row>59</xdr:row>
      <xdr:rowOff>110523</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8605500" y="10124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127050</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9899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67</xdr:row>
      <xdr:rowOff>54627</xdr:rowOff>
    </xdr:from>
    <xdr:ext cx="685572"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02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0" name="繰出金グラフ枠">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134638</xdr:rowOff>
    </xdr:from>
    <xdr:to>
      <xdr:col>116</xdr:col>
      <xdr:colOff>62864</xdr:colOff>
      <xdr:row>78</xdr:row>
      <xdr:rowOff>152515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2159595" y="12136138"/>
          <a:ext cx="1269" cy="138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156342</xdr:rowOff>
    </xdr:from>
    <xdr:ext cx="534377" cy="259045"/>
    <xdr:sp macro="" textlink="">
      <xdr:nvSpPr>
        <xdr:cNvPr id="842" name="繰出金最小値テキスト">
          <a:extLst>
            <a:ext uri="{FF2B5EF4-FFF2-40B4-BE49-F238E27FC236}">
              <a16:creationId xmlns:a16="http://schemas.microsoft.com/office/drawing/2014/main" id="{00000000-0008-0000-0600-00004A030000}"/>
            </a:ext>
          </a:extLst>
        </xdr:cNvPr>
        <xdr:cNvSpPr txBox="1"/>
      </xdr:nvSpPr>
      <xdr:spPr>
        <a:xfrm>
          <a:off x="22212300" y="13529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152515</xdr:rowOff>
    </xdr:from>
    <xdr:to>
      <xdr:col>116</xdr:col>
      <xdr:colOff>152400</xdr:colOff>
      <xdr:row>78</xdr:row>
      <xdr:rowOff>152515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3525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81315</xdr:rowOff>
    </xdr:from>
    <xdr:ext cx="599010" cy="259045"/>
    <xdr:sp macro="" textlink="">
      <xdr:nvSpPr>
        <xdr:cNvPr id="844" name="繰出金最大値テキスト">
          <a:extLst>
            <a:ext uri="{FF2B5EF4-FFF2-40B4-BE49-F238E27FC236}">
              <a16:creationId xmlns:a16="http://schemas.microsoft.com/office/drawing/2014/main" id="{00000000-0008-0000-0600-00004C030000}"/>
            </a:ext>
          </a:extLst>
        </xdr:cNvPr>
        <xdr:cNvSpPr txBox="1"/>
      </xdr:nvSpPr>
      <xdr:spPr>
        <a:xfrm>
          <a:off x="22212300" y="11911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762,657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134638</xdr:rowOff>
    </xdr:from>
    <xdr:to>
      <xdr:col>116</xdr:col>
      <xdr:colOff>152400</xdr:colOff>
      <xdr:row>70</xdr:row>
      <xdr:rowOff>134638</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2136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72692</xdr:rowOff>
    </xdr:from>
    <xdr:to>
      <xdr:col>116</xdr:col>
      <xdr:colOff>63500</xdr:colOff>
      <xdr:row>77</xdr:row>
      <xdr:rowOff>85198</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flipV="1">
          <a:off x="21323300" y="13274342"/>
          <a:ext cx="838200" cy="12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64169</xdr:rowOff>
    </xdr:from>
    <xdr:ext cx="599010" cy="259045"/>
    <xdr:sp macro="" textlink="">
      <xdr:nvSpPr>
        <xdr:cNvPr id="847" name="繰出金平均値テキスト">
          <a:extLst>
            <a:ext uri="{FF2B5EF4-FFF2-40B4-BE49-F238E27FC236}">
              <a16:creationId xmlns:a16="http://schemas.microsoft.com/office/drawing/2014/main" id="{00000000-0008-0000-0600-00004F030000}"/>
            </a:ext>
          </a:extLst>
        </xdr:cNvPr>
        <xdr:cNvSpPr txBox="1"/>
      </xdr:nvSpPr>
      <xdr:spPr>
        <a:xfrm>
          <a:off x="22212300" y="132658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85742</xdr:rowOff>
    </xdr:from>
    <xdr:to>
      <xdr:col>116</xdr:col>
      <xdr:colOff>114300</xdr:colOff>
      <xdr:row>78</xdr:row>
      <xdr:rowOff>15892</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2110700" y="13287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85198</xdr:rowOff>
    </xdr:from>
    <xdr:to>
      <xdr:col>111</xdr:col>
      <xdr:colOff>177800</xdr:colOff>
      <xdr:row>77</xdr:row>
      <xdr:rowOff>118114</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0434300" y="13286848"/>
          <a:ext cx="889000" cy="32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77</xdr:row>
      <xdr:rowOff>100564</xdr:rowOff>
    </xdr:from>
    <xdr:to>
      <xdr:col>112</xdr:col>
      <xdr:colOff>38100</xdr:colOff>
      <xdr:row>78</xdr:row>
      <xdr:rowOff>30714</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1272500" y="13302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78</xdr:row>
      <xdr:rowOff>21841</xdr:rowOff>
    </xdr:from>
    <xdr:ext cx="599010"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1023795" y="13394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148867</xdr:rowOff>
    </xdr:from>
    <xdr:to>
      <xdr:col>107</xdr:col>
      <xdr:colOff>50800</xdr:colOff>
      <xdr:row>77</xdr:row>
      <xdr:rowOff>118114</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9545300" y="13179067"/>
          <a:ext cx="889000" cy="140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101749</xdr:rowOff>
    </xdr:from>
    <xdr:to>
      <xdr:col>107</xdr:col>
      <xdr:colOff>101600</xdr:colOff>
      <xdr:row>78</xdr:row>
      <xdr:rowOff>31899</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0383500" y="13303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78</xdr:row>
      <xdr:rowOff>23026</xdr:rowOff>
    </xdr:from>
    <xdr:ext cx="59901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0134795" y="13396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148867</xdr:rowOff>
    </xdr:from>
    <xdr:to>
      <xdr:col>102</xdr:col>
      <xdr:colOff>114300</xdr:colOff>
      <xdr:row>77</xdr:row>
      <xdr:rowOff>3048</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18656300" y="13179067"/>
          <a:ext cx="889000" cy="25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77</xdr:row>
      <xdr:rowOff>93374</xdr:rowOff>
    </xdr:from>
    <xdr:to>
      <xdr:col>102</xdr:col>
      <xdr:colOff>165100</xdr:colOff>
      <xdr:row>78</xdr:row>
      <xdr:rowOff>23524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9494500" y="13295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78</xdr:row>
      <xdr:rowOff>14651</xdr:rowOff>
    </xdr:from>
    <xdr:ext cx="59901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9245795" y="13387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109679</xdr:rowOff>
    </xdr:from>
    <xdr:to>
      <xdr:col>98</xdr:col>
      <xdr:colOff>38100</xdr:colOff>
      <xdr:row>78</xdr:row>
      <xdr:rowOff>39829</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8605500" y="1331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78</xdr:row>
      <xdr:rowOff>30956</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356795" y="13404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21892</xdr:rowOff>
    </xdr:from>
    <xdr:to>
      <xdr:col>116</xdr:col>
      <xdr:colOff>114300</xdr:colOff>
      <xdr:row>77</xdr:row>
      <xdr:rowOff>123492</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2110700" y="13223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44769</xdr:rowOff>
    </xdr:from>
    <xdr:ext cx="599010" cy="259045"/>
    <xdr:sp macro="" textlink="">
      <xdr:nvSpPr>
        <xdr:cNvPr id="866" name="繰出金該当値テキスト">
          <a:extLst>
            <a:ext uri="{FF2B5EF4-FFF2-40B4-BE49-F238E27FC236}">
              <a16:creationId xmlns:a16="http://schemas.microsoft.com/office/drawing/2014/main" id="{00000000-0008-0000-0600-000062030000}"/>
            </a:ext>
          </a:extLst>
        </xdr:cNvPr>
        <xdr:cNvSpPr txBox="1"/>
      </xdr:nvSpPr>
      <xdr:spPr>
        <a:xfrm>
          <a:off x="22212300" y="13074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34398</xdr:rowOff>
    </xdr:from>
    <xdr:to>
      <xdr:col>112</xdr:col>
      <xdr:colOff>38100</xdr:colOff>
      <xdr:row>77</xdr:row>
      <xdr:rowOff>135998</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1272500" y="1323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75</xdr:row>
      <xdr:rowOff>152525</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023795" y="13011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67314</xdr:rowOff>
    </xdr:from>
    <xdr:to>
      <xdr:col>107</xdr:col>
      <xdr:colOff>101600</xdr:colOff>
      <xdr:row>77</xdr:row>
      <xdr:rowOff>168914</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0383500" y="1326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13991</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34795" y="13044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98067</xdr:rowOff>
    </xdr:from>
    <xdr:to>
      <xdr:col>102</xdr:col>
      <xdr:colOff>165100</xdr:colOff>
      <xdr:row>77</xdr:row>
      <xdr:rowOff>28217</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9494500" y="13128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75</xdr:row>
      <xdr:rowOff>44744</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245795" y="12903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123698</xdr:rowOff>
    </xdr:from>
    <xdr:to>
      <xdr:col>98</xdr:col>
      <xdr:colOff>38100</xdr:colOff>
      <xdr:row>77</xdr:row>
      <xdr:rowOff>53848</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8605500" y="13153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75</xdr:row>
      <xdr:rowOff>70376</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356795" y="12929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9" name="前年度繰上充用金グラフ枠">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1" name="前年度繰上充用金最小値テキスト">
          <a:extLst>
            <a:ext uri="{FF2B5EF4-FFF2-40B4-BE49-F238E27FC236}">
              <a16:creationId xmlns:a16="http://schemas.microsoft.com/office/drawing/2014/main" id="{00000000-0008-0000-0600-00007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3" name="前年度繰上充用金最大値テキスト">
          <a:extLst>
            <a:ext uri="{FF2B5EF4-FFF2-40B4-BE49-F238E27FC236}">
              <a16:creationId xmlns:a16="http://schemas.microsoft.com/office/drawing/2014/main" id="{00000000-0008-0000-0600-00007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6" name="前年度繰上充用金平均値テキスト">
          <a:extLst>
            <a:ext uri="{FF2B5EF4-FFF2-40B4-BE49-F238E27FC236}">
              <a16:creationId xmlns:a16="http://schemas.microsoft.com/office/drawing/2014/main" id="{00000000-0008-0000-0600-00008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5" name="前年度繰上充用金該当値テキスト">
          <a:extLst>
            <a:ext uri="{FF2B5EF4-FFF2-40B4-BE49-F238E27FC236}">
              <a16:creationId xmlns:a16="http://schemas.microsoft.com/office/drawing/2014/main" id="{00000000-0008-0000-0600-00009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住民</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一人当たりのコストについては、毎年人口も減少しており、平均的に類似団体よりもコストが高くなっている。</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令和３年度の</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人件費増</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について</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の主な要因としては退職した職員以上に新規職員等を採用した為、前年度と比較し増加している。物件費は類似団体を大きく上回って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いるが、令和２年度において多額な費用であった基幹システム等を更新した為、令和３年度は減額となっている。しかし、</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情報セキュリティの強化などのシステム関連経費</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については</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傾向であり、</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経費の節減に努める必要がある。維持補修費についても類似団体より上回っており、施設等の老朽化に対する修繕等を実施したことによる増加、又、</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平成３０年度で</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公営企業会計の廃止</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した事に</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伴い、</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kumimoji="1"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31</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年度以降は</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同事業の施設維持修繕分も</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普通会計内での管理とした為、</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数値が上昇している。扶助費は施設入所等の方も類似団体よりは少ないと考える</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が非課税世帯等の給付金事業等により前年度より増加した</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。補助費等</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については令和２年度において特別定額給付金事業を実施した為、主にその分が減額となっている。又、</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事務組合や広域連合への依存性も高く、毎年多額の費用を支出している。普通建設事業については</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令和２年度において</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集約・複合化施設である保小中合同校舎整備</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の事業費が大部分を占めていた為、前年度より減少で</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推移している。災害復旧事業費については不支出であった。公債費</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については</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大型の事業に係る起債償還が開始となった為、類似団体より数値は上回っている。又、令和４年度以降、庁舎関連施設、教育関連施設、福祉関連施設、観光関連施設などの改修を控えており、今後も計画的に実施する大規模な事業を控えている為、上昇する見込みである。上昇することが見込まれる公債費については基金等を適切に活用しながら繰上償還等を実施し、抑制に努める</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積立金は庁舎建設事業に係る基金及び災害など不測の事態等に備えるために計画的に積立てを実施した。投資及び出資金については不支出の現状である。</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貸付金は近年、類似団体と比較し、低水準で移行している。繰出金は</a:t>
          </a:r>
          <a:r>
            <a:rPr kumimoji="1" lang="ja-JP" altLang="ja-JP" sz="1100">
              <a:solidFill>
                <a:schemeClr val="dk1"/>
              </a:solidFill>
              <a:effectLst/>
              <a:latin typeface="+mn-lt"/>
              <a:ea typeface="+mn-ea"/>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年度で公営企業会計が廃止され、支出費用等を普通会計内での管理とした為、令和元年度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減少した数値で移行している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。令和３年度については</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国保直診事業、介護保険事業の負担額や簡易水道事業の整備に前年度より多く繰出を実施している。失業対策事業費及び前年度繰上充用金については不支出であった。</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奈良県下北山村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832
821
133.39
2,100,331
2,011,723
88,082
1,203,915
3,388,597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議会費グラフ枠">
          <a:extLst>
            <a:ext uri="{FF2B5EF4-FFF2-40B4-BE49-F238E27FC236}">
              <a16:creationId xmlns:a16="http://schemas.microsoft.com/office/drawing/2014/main" id="{00000000-0008-0000-07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1479</xdr:rowOff>
    </xdr:from>
    <xdr:to>
      <xdr:col>24</xdr:col>
      <xdr:colOff>62865</xdr:colOff>
      <xdr:row>38</xdr:row>
      <xdr:rowOff>132450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flipV="1">
          <a:off x="4633595" y="5144979"/>
          <a:ext cx="1270" cy="1502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136277</xdr:rowOff>
    </xdr:from>
    <xdr:ext cx="469744" cy="259045"/>
    <xdr:sp macro="" textlink="">
      <xdr:nvSpPr>
        <xdr:cNvPr id="58" name="議会費最小値テキスト">
          <a:extLst>
            <a:ext uri="{FF2B5EF4-FFF2-40B4-BE49-F238E27FC236}">
              <a16:creationId xmlns:a16="http://schemas.microsoft.com/office/drawing/2014/main" id="{00000000-0008-0000-0700-00003A000000}"/>
            </a:ext>
          </a:extLst>
        </xdr:cNvPr>
        <xdr:cNvSpPr txBox="1"/>
      </xdr:nvSpPr>
      <xdr:spPr>
        <a:xfrm>
          <a:off x="4686300" y="665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132450</xdr:rowOff>
    </xdr:from>
    <xdr:to>
      <xdr:col>24</xdr:col>
      <xdr:colOff>152400</xdr:colOff>
      <xdr:row>38</xdr:row>
      <xdr:rowOff>132450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6647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119606</xdr:rowOff>
    </xdr:from>
    <xdr:ext cx="599010" cy="259045"/>
    <xdr:sp macro="" textlink="">
      <xdr:nvSpPr>
        <xdr:cNvPr id="60" name="議会費最大値テキスト">
          <a:extLst>
            <a:ext uri="{FF2B5EF4-FFF2-40B4-BE49-F238E27FC236}">
              <a16:creationId xmlns:a16="http://schemas.microsoft.com/office/drawing/2014/main" id="{00000000-0008-0000-0700-00003C000000}"/>
            </a:ext>
          </a:extLst>
        </xdr:cNvPr>
        <xdr:cNvSpPr txBox="1"/>
      </xdr:nvSpPr>
      <xdr:spPr>
        <a:xfrm>
          <a:off x="4686300" y="4920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100,465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1479</xdr:rowOff>
    </xdr:from>
    <xdr:to>
      <xdr:col>24</xdr:col>
      <xdr:colOff>152400</xdr:colOff>
      <xdr:row>30</xdr:row>
      <xdr:rowOff>1479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5144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134524</xdr:rowOff>
    </xdr:from>
    <xdr:to>
      <xdr:col>24</xdr:col>
      <xdr:colOff>63500</xdr:colOff>
      <xdr:row>35</xdr:row>
      <xdr:rowOff>148109</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3797300" y="6135274"/>
          <a:ext cx="838200" cy="13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55783</xdr:rowOff>
    </xdr:from>
    <xdr:ext cx="534377" cy="259045"/>
    <xdr:sp macro="" textlink="">
      <xdr:nvSpPr>
        <xdr:cNvPr id="63" name="議会費平均値テキスト">
          <a:extLst>
            <a:ext uri="{FF2B5EF4-FFF2-40B4-BE49-F238E27FC236}">
              <a16:creationId xmlns:a16="http://schemas.microsoft.com/office/drawing/2014/main" id="{00000000-0008-0000-0700-00003F000000}"/>
            </a:ext>
          </a:extLst>
        </xdr:cNvPr>
        <xdr:cNvSpPr txBox="1"/>
      </xdr:nvSpPr>
      <xdr:spPr>
        <a:xfrm>
          <a:off x="4686300" y="6399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77356</xdr:rowOff>
    </xdr:from>
    <xdr:to>
      <xdr:col>24</xdr:col>
      <xdr:colOff>114300</xdr:colOff>
      <xdr:row>38</xdr:row>
      <xdr:rowOff>7506</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4584700" y="6421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148109</xdr:rowOff>
    </xdr:from>
    <xdr:to>
      <xdr:col>19</xdr:col>
      <xdr:colOff>177800</xdr:colOff>
      <xdr:row>36</xdr:row>
      <xdr:rowOff>74</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908300" y="6148859"/>
          <a:ext cx="889000" cy="2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77045</xdr:rowOff>
    </xdr:from>
    <xdr:to>
      <xdr:col>20</xdr:col>
      <xdr:colOff>38100</xdr:colOff>
      <xdr:row>38</xdr:row>
      <xdr:rowOff>7195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3746500" y="642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169773</xdr:rowOff>
    </xdr:from>
    <xdr:ext cx="534377"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3530111" y="651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169010</xdr:rowOff>
    </xdr:from>
    <xdr:to>
      <xdr:col>15</xdr:col>
      <xdr:colOff>50800</xdr:colOff>
      <xdr:row>36</xdr:row>
      <xdr:rowOff>74</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2019300" y="6169760"/>
          <a:ext cx="889000" cy="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64293</xdr:rowOff>
    </xdr:from>
    <xdr:to>
      <xdr:col>15</xdr:col>
      <xdr:colOff>101600</xdr:colOff>
      <xdr:row>37</xdr:row>
      <xdr:rowOff>165893</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2857500" y="6407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157020</xdr:rowOff>
    </xdr:from>
    <xdr:ext cx="534377"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2641111" y="6500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169010</xdr:rowOff>
    </xdr:from>
    <xdr:to>
      <xdr:col>10</xdr:col>
      <xdr:colOff>114300</xdr:colOff>
      <xdr:row>36</xdr:row>
      <xdr:rowOff>43280</xdr:rowOff>
    </xdr:to>
    <xdr:cxnSp macro="">
      <xdr:nvCxnSpPr>
        <xdr:cNvPr id="71" name="直線コネクタ 70">
          <a:extLst>
            <a:ext uri="{FF2B5EF4-FFF2-40B4-BE49-F238E27FC236}">
              <a16:creationId xmlns:a16="http://schemas.microsoft.com/office/drawing/2014/main" id="{00000000-0008-0000-0700-000047000000}"/>
            </a:ext>
          </a:extLst>
        </xdr:cNvPr>
        <xdr:cNvCxnSpPr/>
      </xdr:nvCxnSpPr>
      <xdr:spPr>
        <a:xfrm flipV="1">
          <a:off x="1130300" y="61697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70367</xdr:rowOff>
    </xdr:from>
    <xdr:to>
      <xdr:col>10</xdr:col>
      <xdr:colOff>165100</xdr:colOff>
      <xdr:row>38</xdr:row>
      <xdr:rowOff>517</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968500" y="6414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163094</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1752111" y="6506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60472</xdr:rowOff>
    </xdr:from>
    <xdr:to>
      <xdr:col>6</xdr:col>
      <xdr:colOff>38100</xdr:colOff>
      <xdr:row>37</xdr:row>
      <xdr:rowOff>162072</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079500" y="640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153199</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863111" y="649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83724</xdr:rowOff>
    </xdr:from>
    <xdr:to>
      <xdr:col>24</xdr:col>
      <xdr:colOff>114300</xdr:colOff>
      <xdr:row>36</xdr:row>
      <xdr:rowOff>13874</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4584700" y="6084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106601</xdr:rowOff>
    </xdr:from>
    <xdr:ext cx="534377" cy="259045"/>
    <xdr:sp macro="" textlink="">
      <xdr:nvSpPr>
        <xdr:cNvPr id="82" name="議会費該当値テキスト">
          <a:extLst>
            <a:ext uri="{FF2B5EF4-FFF2-40B4-BE49-F238E27FC236}">
              <a16:creationId xmlns:a16="http://schemas.microsoft.com/office/drawing/2014/main" id="{00000000-0008-0000-0700-000052000000}"/>
            </a:ext>
          </a:extLst>
        </xdr:cNvPr>
        <xdr:cNvSpPr txBox="1"/>
      </xdr:nvSpPr>
      <xdr:spPr>
        <a:xfrm>
          <a:off x="4686300" y="5935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97309</xdr:rowOff>
    </xdr:from>
    <xdr:to>
      <xdr:col>20</xdr:col>
      <xdr:colOff>38100</xdr:colOff>
      <xdr:row>36</xdr:row>
      <xdr:rowOff>27459</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3746500" y="6098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43986</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3530111" y="5873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120724</xdr:rowOff>
    </xdr:from>
    <xdr:to>
      <xdr:col>15</xdr:col>
      <xdr:colOff>101600</xdr:colOff>
      <xdr:row>36</xdr:row>
      <xdr:rowOff>50874</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2857500" y="612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67401</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2641111" y="5896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118210</xdr:rowOff>
    </xdr:from>
    <xdr:to>
      <xdr:col>10</xdr:col>
      <xdr:colOff>165100</xdr:colOff>
      <xdr:row>36</xdr:row>
      <xdr:rowOff>48360</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968500" y="611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64887</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1752111" y="5894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163930</xdr:rowOff>
    </xdr:from>
    <xdr:to>
      <xdr:col>6</xdr:col>
      <xdr:colOff>38100</xdr:colOff>
      <xdr:row>36</xdr:row>
      <xdr:rowOff>94080</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079500" y="616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110607</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863111" y="5939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総務費グラフ枠">
          <a:extLst>
            <a:ext uri="{FF2B5EF4-FFF2-40B4-BE49-F238E27FC236}">
              <a16:creationId xmlns:a16="http://schemas.microsoft.com/office/drawing/2014/main" id="{00000000-0008-0000-07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9816</xdr:rowOff>
    </xdr:from>
    <xdr:to>
      <xdr:col>24</xdr:col>
      <xdr:colOff>62865</xdr:colOff>
      <xdr:row>58</xdr:row>
      <xdr:rowOff>72954</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flipV="1">
          <a:off x="4633595" y="8582316"/>
          <a:ext cx="1270" cy="14347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76781</xdr:rowOff>
    </xdr:from>
    <xdr:ext cx="599010" cy="259045"/>
    <xdr:sp macro="" textlink="">
      <xdr:nvSpPr>
        <xdr:cNvPr id="113" name="総務費最小値テキスト">
          <a:extLst>
            <a:ext uri="{FF2B5EF4-FFF2-40B4-BE49-F238E27FC236}">
              <a16:creationId xmlns:a16="http://schemas.microsoft.com/office/drawing/2014/main" id="{00000000-0008-0000-0700-000071000000}"/>
            </a:ext>
          </a:extLst>
        </xdr:cNvPr>
        <xdr:cNvSpPr txBox="1"/>
      </xdr:nvSpPr>
      <xdr:spPr>
        <a:xfrm>
          <a:off x="4686300" y="10020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72954</xdr:rowOff>
    </xdr:from>
    <xdr:to>
      <xdr:col>24</xdr:col>
      <xdr:colOff>152400</xdr:colOff>
      <xdr:row>58</xdr:row>
      <xdr:rowOff>72954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10017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127943</xdr:rowOff>
    </xdr:from>
    <xdr:ext cx="690189" cy="259045"/>
    <xdr:sp macro="" textlink="">
      <xdr:nvSpPr>
        <xdr:cNvPr id="115" name="総務費最大値テキスト">
          <a:extLst>
            <a:ext uri="{FF2B5EF4-FFF2-40B4-BE49-F238E27FC236}">
              <a16:creationId xmlns:a16="http://schemas.microsoft.com/office/drawing/2014/main" id="{00000000-0008-0000-0700-000073000000}"/>
            </a:ext>
          </a:extLst>
        </xdr:cNvPr>
        <xdr:cNvSpPr txBox="1"/>
      </xdr:nvSpPr>
      <xdr:spPr>
        <a:xfrm>
          <a:off x="4686300" y="83575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3,284,085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9816</xdr:rowOff>
    </xdr:from>
    <xdr:to>
      <xdr:col>24</xdr:col>
      <xdr:colOff>152400</xdr:colOff>
      <xdr:row>50</xdr:row>
      <xdr:rowOff>9816</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8582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146819</xdr:rowOff>
    </xdr:from>
    <xdr:to>
      <xdr:col>24</xdr:col>
      <xdr:colOff>63500</xdr:colOff>
      <xdr:row>56</xdr:row>
      <xdr:rowOff>149706</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flipV="1">
          <a:off x="3797300" y="9748019"/>
          <a:ext cx="838200" cy="2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167384</xdr:rowOff>
    </xdr:from>
    <xdr:ext cx="599010" cy="259045"/>
    <xdr:sp macro="" textlink="">
      <xdr:nvSpPr>
        <xdr:cNvPr id="118" name="総務費平均値テキスト">
          <a:extLst>
            <a:ext uri="{FF2B5EF4-FFF2-40B4-BE49-F238E27FC236}">
              <a16:creationId xmlns:a16="http://schemas.microsoft.com/office/drawing/2014/main" id="{00000000-0008-0000-0700-000076000000}"/>
            </a:ext>
          </a:extLst>
        </xdr:cNvPr>
        <xdr:cNvSpPr txBox="1"/>
      </xdr:nvSpPr>
      <xdr:spPr>
        <a:xfrm>
          <a:off x="4686300" y="97685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17507</xdr:rowOff>
    </xdr:from>
    <xdr:to>
      <xdr:col>24</xdr:col>
      <xdr:colOff>114300</xdr:colOff>
      <xdr:row>57</xdr:row>
      <xdr:rowOff>119107</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45847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149706</xdr:rowOff>
    </xdr:from>
    <xdr:to>
      <xdr:col>19</xdr:col>
      <xdr:colOff>177800</xdr:colOff>
      <xdr:row>57</xdr:row>
      <xdr:rowOff>77039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2908300" y="9750906"/>
          <a:ext cx="889000" cy="9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49406</xdr:rowOff>
    </xdr:from>
    <xdr:to>
      <xdr:col>20</xdr:col>
      <xdr:colOff>38100</xdr:colOff>
      <xdr:row>57</xdr:row>
      <xdr:rowOff>151006</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3746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142133</xdr:rowOff>
    </xdr:from>
    <xdr:ext cx="599010"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3497795" y="991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77039</xdr:rowOff>
    </xdr:from>
    <xdr:to>
      <xdr:col>15</xdr:col>
      <xdr:colOff>50800</xdr:colOff>
      <xdr:row>57</xdr:row>
      <xdr:rowOff>152123</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019300" y="9849689"/>
          <a:ext cx="889000" cy="75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108851</xdr:rowOff>
    </xdr:from>
    <xdr:to>
      <xdr:col>15</xdr:col>
      <xdr:colOff>101600</xdr:colOff>
      <xdr:row>58</xdr:row>
      <xdr:rowOff>39001</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2857500" y="988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30128</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2608795" y="9974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147191</xdr:rowOff>
    </xdr:from>
    <xdr:to>
      <xdr:col>10</xdr:col>
      <xdr:colOff>114300</xdr:colOff>
      <xdr:row>57</xdr:row>
      <xdr:rowOff>152123</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1130300" y="9919841"/>
          <a:ext cx="889000" cy="4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105152</xdr:rowOff>
    </xdr:from>
    <xdr:to>
      <xdr:col>10</xdr:col>
      <xdr:colOff>165100</xdr:colOff>
      <xdr:row>58</xdr:row>
      <xdr:rowOff>35302</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968500" y="987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26429</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1719795" y="9970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105404</xdr:rowOff>
    </xdr:from>
    <xdr:to>
      <xdr:col>6</xdr:col>
      <xdr:colOff>38100</xdr:colOff>
      <xdr:row>58</xdr:row>
      <xdr:rowOff>35554</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079500" y="987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26681</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830795" y="9970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96019</xdr:rowOff>
    </xdr:from>
    <xdr:to>
      <xdr:col>24</xdr:col>
      <xdr:colOff>114300</xdr:colOff>
      <xdr:row>57</xdr:row>
      <xdr:rowOff>26169</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4584700" y="9697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118896</xdr:rowOff>
    </xdr:from>
    <xdr:ext cx="599010" cy="259045"/>
    <xdr:sp macro="" textlink="">
      <xdr:nvSpPr>
        <xdr:cNvPr id="137" name="総務費該当値テキスト">
          <a:extLst>
            <a:ext uri="{FF2B5EF4-FFF2-40B4-BE49-F238E27FC236}">
              <a16:creationId xmlns:a16="http://schemas.microsoft.com/office/drawing/2014/main" id="{00000000-0008-0000-0700-000089000000}"/>
            </a:ext>
          </a:extLst>
        </xdr:cNvPr>
        <xdr:cNvSpPr txBox="1"/>
      </xdr:nvSpPr>
      <xdr:spPr>
        <a:xfrm>
          <a:off x="4686300" y="9548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98906</xdr:rowOff>
    </xdr:from>
    <xdr:to>
      <xdr:col>20</xdr:col>
      <xdr:colOff>38100</xdr:colOff>
      <xdr:row>57</xdr:row>
      <xdr:rowOff>29056</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3746500" y="9700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45583</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3497795" y="9475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26239</xdr:rowOff>
    </xdr:from>
    <xdr:to>
      <xdr:col>15</xdr:col>
      <xdr:colOff>101600</xdr:colOff>
      <xdr:row>57</xdr:row>
      <xdr:rowOff>127839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2857500" y="9798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144366</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2608795" y="9574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101323</xdr:rowOff>
    </xdr:from>
    <xdr:to>
      <xdr:col>10</xdr:col>
      <xdr:colOff>165100</xdr:colOff>
      <xdr:row>58</xdr:row>
      <xdr:rowOff>31473</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968500" y="9873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48000</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1719795" y="9649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96391</xdr:rowOff>
    </xdr:from>
    <xdr:to>
      <xdr:col>6</xdr:col>
      <xdr:colOff>38100</xdr:colOff>
      <xdr:row>58</xdr:row>
      <xdr:rowOff>26541</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079500" y="9869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43068</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830795" y="9644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157625</xdr:rowOff>
    </xdr:from>
    <xdr:to>
      <xdr:col>24</xdr:col>
      <xdr:colOff>62865</xdr:colOff>
      <xdr:row>78</xdr:row>
      <xdr:rowOff>70538</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159125"/>
          <a:ext cx="1270" cy="1284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74365</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447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70538</xdr:rowOff>
    </xdr:from>
    <xdr:to>
      <xdr:col>24</xdr:col>
      <xdr:colOff>152400</xdr:colOff>
      <xdr:row>78</xdr:row>
      <xdr:rowOff>70538</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443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104302</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1934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554,511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157625</xdr:rowOff>
    </xdr:from>
    <xdr:to>
      <xdr:col>24</xdr:col>
      <xdr:colOff>152400</xdr:colOff>
      <xdr:row>70</xdr:row>
      <xdr:rowOff>157625</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159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166469</xdr:rowOff>
    </xdr:from>
    <xdr:to>
      <xdr:col>24</xdr:col>
      <xdr:colOff>63500</xdr:colOff>
      <xdr:row>76</xdr:row>
      <xdr:rowOff>41118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3797300" y="13025219"/>
          <a:ext cx="838200" cy="46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27044</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305724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48617</xdr:rowOff>
    </xdr:from>
    <xdr:to>
      <xdr:col>24</xdr:col>
      <xdr:colOff>114300</xdr:colOff>
      <xdr:row>76</xdr:row>
      <xdr:rowOff>150217</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07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41118</xdr:rowOff>
    </xdr:from>
    <xdr:to>
      <xdr:col>19</xdr:col>
      <xdr:colOff>177800</xdr:colOff>
      <xdr:row>76</xdr:row>
      <xdr:rowOff>152896</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3071318"/>
          <a:ext cx="889000" cy="11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81011</xdr:rowOff>
    </xdr:from>
    <xdr:to>
      <xdr:col>20</xdr:col>
      <xdr:colOff>38100</xdr:colOff>
      <xdr:row>77</xdr:row>
      <xdr:rowOff>11161</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11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2288</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3203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152896</xdr:rowOff>
    </xdr:from>
    <xdr:to>
      <xdr:col>15</xdr:col>
      <xdr:colOff>50800</xdr:colOff>
      <xdr:row>76</xdr:row>
      <xdr:rowOff>166577</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2019300" y="13183096"/>
          <a:ext cx="889000" cy="1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120583</xdr:rowOff>
    </xdr:from>
    <xdr:to>
      <xdr:col>15</xdr:col>
      <xdr:colOff>101600</xdr:colOff>
      <xdr:row>77</xdr:row>
      <xdr:rowOff>50733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15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41860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3243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87201</xdr:rowOff>
    </xdr:from>
    <xdr:to>
      <xdr:col>10</xdr:col>
      <xdr:colOff>114300</xdr:colOff>
      <xdr:row>76</xdr:row>
      <xdr:rowOff>166577</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a:off x="1130300" y="13117401"/>
          <a:ext cx="889000" cy="7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114193</xdr:rowOff>
    </xdr:from>
    <xdr:to>
      <xdr:col>10</xdr:col>
      <xdr:colOff>165100</xdr:colOff>
      <xdr:row>77</xdr:row>
      <xdr:rowOff>44343</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144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60870</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2919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132099</xdr:rowOff>
    </xdr:from>
    <xdr:to>
      <xdr:col>6</xdr:col>
      <xdr:colOff>38100</xdr:colOff>
      <xdr:row>77</xdr:row>
      <xdr:rowOff>62249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16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53376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325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115669</xdr:rowOff>
    </xdr:from>
    <xdr:to>
      <xdr:col>24</xdr:col>
      <xdr:colOff>114300</xdr:colOff>
      <xdr:row>76</xdr:row>
      <xdr:rowOff>45819</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2974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138546</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2825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289,303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161768</xdr:rowOff>
    </xdr:from>
    <xdr:to>
      <xdr:col>20</xdr:col>
      <xdr:colOff>38100</xdr:colOff>
      <xdr:row>76</xdr:row>
      <xdr:rowOff>91918</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3020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108445</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2795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102096</xdr:rowOff>
    </xdr:from>
    <xdr:to>
      <xdr:col>15</xdr:col>
      <xdr:colOff>101600</xdr:colOff>
      <xdr:row>77</xdr:row>
      <xdr:rowOff>32246</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313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48774</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2907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115777</xdr:rowOff>
    </xdr:from>
    <xdr:to>
      <xdr:col>10</xdr:col>
      <xdr:colOff>165100</xdr:colOff>
      <xdr:row>77</xdr:row>
      <xdr:rowOff>45927</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3145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37054</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3238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36401</xdr:rowOff>
    </xdr:from>
    <xdr:to>
      <xdr:col>6</xdr:col>
      <xdr:colOff>38100</xdr:colOff>
      <xdr:row>76</xdr:row>
      <xdr:rowOff>138001</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066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154527</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2841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38590</xdr:rowOff>
    </xdr:from>
    <xdr:to>
      <xdr:col>24</xdr:col>
      <xdr:colOff>62865</xdr:colOff>
      <xdr:row>99</xdr:row>
      <xdr:rowOff>36046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469090"/>
          <a:ext cx="1270" cy="15405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39873</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36046</xdr:rowOff>
    </xdr:from>
    <xdr:to>
      <xdr:col>24</xdr:col>
      <xdr:colOff>152400</xdr:colOff>
      <xdr:row>99</xdr:row>
      <xdr:rowOff>36046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156717</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244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981,922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38590</xdr:rowOff>
    </xdr:from>
    <xdr:to>
      <xdr:col>24</xdr:col>
      <xdr:colOff>152400</xdr:colOff>
      <xdr:row>90</xdr:row>
      <xdr:rowOff>38590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469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142208</xdr:rowOff>
    </xdr:from>
    <xdr:to>
      <xdr:col>24</xdr:col>
      <xdr:colOff>63500</xdr:colOff>
      <xdr:row>97</xdr:row>
      <xdr:rowOff>145707</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3797300" y="16772858"/>
          <a:ext cx="838200" cy="3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132216</xdr:rowOff>
    </xdr:from>
    <xdr:ext cx="599010"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76286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153789</xdr:rowOff>
    </xdr:from>
    <xdr:to>
      <xdr:col>24</xdr:col>
      <xdr:colOff>114300</xdr:colOff>
      <xdr:row>98</xdr:row>
      <xdr:rowOff>83939</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78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142208</xdr:rowOff>
    </xdr:from>
    <xdr:to>
      <xdr:col>19</xdr:col>
      <xdr:colOff>177800</xdr:colOff>
      <xdr:row>98</xdr:row>
      <xdr:rowOff>13954</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772858"/>
          <a:ext cx="889000" cy="43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170349</xdr:rowOff>
    </xdr:from>
    <xdr:to>
      <xdr:col>20</xdr:col>
      <xdr:colOff>38100</xdr:colOff>
      <xdr:row>98</xdr:row>
      <xdr:rowOff>100499</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800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91626</xdr:rowOff>
    </xdr:from>
    <xdr:ext cx="599010"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497795" y="16893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8782</xdr:rowOff>
    </xdr:from>
    <xdr:to>
      <xdr:col>15</xdr:col>
      <xdr:colOff>50800</xdr:colOff>
      <xdr:row>98</xdr:row>
      <xdr:rowOff>13954</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a:off x="2019300" y="16810882"/>
          <a:ext cx="889000" cy="5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168945</xdr:rowOff>
    </xdr:from>
    <xdr:to>
      <xdr:col>15</xdr:col>
      <xdr:colOff>101600</xdr:colOff>
      <xdr:row>98</xdr:row>
      <xdr:rowOff>99095</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79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90222</xdr:rowOff>
    </xdr:from>
    <xdr:ext cx="59901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08795" y="16892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125479</xdr:rowOff>
    </xdr:from>
    <xdr:to>
      <xdr:col>10</xdr:col>
      <xdr:colOff>114300</xdr:colOff>
      <xdr:row>98</xdr:row>
      <xdr:rowOff>8782</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a:off x="1130300" y="16756129"/>
          <a:ext cx="889000" cy="54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147585</xdr:rowOff>
    </xdr:from>
    <xdr:to>
      <xdr:col>10</xdr:col>
      <xdr:colOff>165100</xdr:colOff>
      <xdr:row>98</xdr:row>
      <xdr:rowOff>77735</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7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68862</xdr:rowOff>
    </xdr:from>
    <xdr:ext cx="59901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19795" y="16870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140088</xdr:rowOff>
    </xdr:from>
    <xdr:to>
      <xdr:col>6</xdr:col>
      <xdr:colOff>38100</xdr:colOff>
      <xdr:row>98</xdr:row>
      <xdr:rowOff>70238</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7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61365</xdr:rowOff>
    </xdr:from>
    <xdr:ext cx="59901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30795" y="16863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94907</xdr:rowOff>
    </xdr:from>
    <xdr:to>
      <xdr:col>24</xdr:col>
      <xdr:colOff>114300</xdr:colOff>
      <xdr:row>98</xdr:row>
      <xdr:rowOff>25057</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725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117784</xdr:rowOff>
    </xdr:from>
    <xdr:ext cx="599010"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576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91408</xdr:rowOff>
    </xdr:from>
    <xdr:to>
      <xdr:col>20</xdr:col>
      <xdr:colOff>38100</xdr:colOff>
      <xdr:row>98</xdr:row>
      <xdr:rowOff>21558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722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38085</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497795" y="16497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134604</xdr:rowOff>
    </xdr:from>
    <xdr:to>
      <xdr:col>15</xdr:col>
      <xdr:colOff>101600</xdr:colOff>
      <xdr:row>98</xdr:row>
      <xdr:rowOff>64754</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765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81281</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08795" y="16540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129432</xdr:rowOff>
    </xdr:from>
    <xdr:to>
      <xdr:col>10</xdr:col>
      <xdr:colOff>165100</xdr:colOff>
      <xdr:row>98</xdr:row>
      <xdr:rowOff>59582</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760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76109</xdr:rowOff>
    </xdr:from>
    <xdr:ext cx="599010"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19795" y="16535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74679</xdr:rowOff>
    </xdr:from>
    <xdr:to>
      <xdr:col>6</xdr:col>
      <xdr:colOff>38100</xdr:colOff>
      <xdr:row>98</xdr:row>
      <xdr:rowOff>4829</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705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21356</xdr:rowOff>
    </xdr:from>
    <xdr:ext cx="599010"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30795" y="16480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43802</xdr:rowOff>
    </xdr:from>
    <xdr:to>
      <xdr:col>54</xdr:col>
      <xdr:colOff>189865</xdr:colOff>
      <xdr:row>38</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7302"/>
          <a:ext cx="1270" cy="14674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161929</xdr:rowOff>
    </xdr:from>
    <xdr:ext cx="534377"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62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64,195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43802</xdr:rowOff>
    </xdr:from>
    <xdr:to>
      <xdr:col>55</xdr:col>
      <xdr:colOff>88900</xdr:colOff>
      <xdr:row>30</xdr:row>
      <xdr:rowOff>43802</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54330</xdr:rowOff>
    </xdr:from>
    <xdr:ext cx="469744"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3979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31453</xdr:rowOff>
    </xdr:from>
    <xdr:to>
      <xdr:col>55</xdr:col>
      <xdr:colOff>50800</xdr:colOff>
      <xdr:row>38</xdr:row>
      <xdr:rowOff>133053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546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16091</xdr:rowOff>
    </xdr:from>
    <xdr:to>
      <xdr:col>50</xdr:col>
      <xdr:colOff>165100</xdr:colOff>
      <xdr:row>38</xdr:row>
      <xdr:rowOff>117691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31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134218</xdr:rowOff>
    </xdr:from>
    <xdr:ext cx="469744"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04428" y="6306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9553</xdr:rowOff>
    </xdr:from>
    <xdr:to>
      <xdr:col>46</xdr:col>
      <xdr:colOff>38100</xdr:colOff>
      <xdr:row>38</xdr:row>
      <xdr:rowOff>111153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524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127680</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15428" y="629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25601</xdr:rowOff>
    </xdr:from>
    <xdr:to>
      <xdr:col>41</xdr:col>
      <xdr:colOff>101600</xdr:colOff>
      <xdr:row>38</xdr:row>
      <xdr:rowOff>127201</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540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143728</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26428" y="6315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48301</xdr:rowOff>
    </xdr:from>
    <xdr:to>
      <xdr:col>36</xdr:col>
      <xdr:colOff>165100</xdr:colOff>
      <xdr:row>38</xdr:row>
      <xdr:rowOff>149901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563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166428</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37428" y="6338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9880</xdr:rowOff>
    </xdr:from>
    <xdr:ext cx="249299"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5249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72564</xdr:rowOff>
    </xdr:from>
    <xdr:to>
      <xdr:col>54</xdr:col>
      <xdr:colOff>189865</xdr:colOff>
      <xdr:row>59</xdr:row>
      <xdr:rowOff>41198</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816514"/>
          <a:ext cx="1270" cy="1340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45025</xdr:rowOff>
    </xdr:from>
    <xdr:ext cx="469744"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60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41198</xdr:rowOff>
    </xdr:from>
    <xdr:to>
      <xdr:col>55</xdr:col>
      <xdr:colOff>88900</xdr:colOff>
      <xdr:row>59</xdr:row>
      <xdr:rowOff>41198</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56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19241</xdr:rowOff>
    </xdr:from>
    <xdr:ext cx="599010"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91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705,242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72564</xdr:rowOff>
    </xdr:from>
    <xdr:to>
      <xdr:col>55</xdr:col>
      <xdr:colOff>88900</xdr:colOff>
      <xdr:row>51</xdr:row>
      <xdr:rowOff>72564</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81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140641</xdr:rowOff>
    </xdr:from>
    <xdr:to>
      <xdr:col>55</xdr:col>
      <xdr:colOff>0</xdr:colOff>
      <xdr:row>58</xdr:row>
      <xdr:rowOff>1250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9913291"/>
          <a:ext cx="838200" cy="32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105324</xdr:rowOff>
    </xdr:from>
    <xdr:ext cx="599010"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8779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126897</xdr:rowOff>
    </xdr:from>
    <xdr:to>
      <xdr:col>55</xdr:col>
      <xdr:colOff>50800</xdr:colOff>
      <xdr:row>58</xdr:row>
      <xdr:rowOff>57047</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136706</xdr:rowOff>
    </xdr:from>
    <xdr:to>
      <xdr:col>50</xdr:col>
      <xdr:colOff>114300</xdr:colOff>
      <xdr:row>57</xdr:row>
      <xdr:rowOff>140641</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9909356"/>
          <a:ext cx="889000" cy="3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90618</xdr:rowOff>
    </xdr:from>
    <xdr:to>
      <xdr:col>50</xdr:col>
      <xdr:colOff>165100</xdr:colOff>
      <xdr:row>58</xdr:row>
      <xdr:rowOff>20768</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11895</xdr:rowOff>
    </xdr:from>
    <xdr:ext cx="59901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39795" y="9955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136706</xdr:rowOff>
    </xdr:from>
    <xdr:to>
      <xdr:col>45</xdr:col>
      <xdr:colOff>177800</xdr:colOff>
      <xdr:row>57</xdr:row>
      <xdr:rowOff>146295</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9909356"/>
          <a:ext cx="889000" cy="9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116069</xdr:rowOff>
    </xdr:from>
    <xdr:to>
      <xdr:col>46</xdr:col>
      <xdr:colOff>38100</xdr:colOff>
      <xdr:row>58</xdr:row>
      <xdr:rowOff>46219</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88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37346</xdr:rowOff>
    </xdr:from>
    <xdr:ext cx="59901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50795" y="9981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154151</xdr:rowOff>
    </xdr:from>
    <xdr:to>
      <xdr:col>41</xdr:col>
      <xdr:colOff>50800</xdr:colOff>
      <xdr:row>57</xdr:row>
      <xdr:rowOff>146295</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6972300" y="9755351"/>
          <a:ext cx="889000" cy="163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126987</xdr:rowOff>
    </xdr:from>
    <xdr:to>
      <xdr:col>41</xdr:col>
      <xdr:colOff>101600</xdr:colOff>
      <xdr:row>58</xdr:row>
      <xdr:rowOff>57137</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9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48264</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61795" y="9992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128646</xdr:rowOff>
    </xdr:from>
    <xdr:to>
      <xdr:col>36</xdr:col>
      <xdr:colOff>165100</xdr:colOff>
      <xdr:row>58</xdr:row>
      <xdr:rowOff>58796</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1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49923</xdr:rowOff>
    </xdr:from>
    <xdr:ext cx="59901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672795" y="9994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121900</xdr:rowOff>
    </xdr:from>
    <xdr:to>
      <xdr:col>55</xdr:col>
      <xdr:colOff>50800</xdr:colOff>
      <xdr:row>58</xdr:row>
      <xdr:rowOff>52050</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89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144777</xdr:rowOff>
    </xdr:from>
    <xdr:ext cx="599010"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745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89841</xdr:rowOff>
    </xdr:from>
    <xdr:to>
      <xdr:col>50</xdr:col>
      <xdr:colOff>165100</xdr:colOff>
      <xdr:row>58</xdr:row>
      <xdr:rowOff>19991</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862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36518</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39795" y="9637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85906</xdr:rowOff>
    </xdr:from>
    <xdr:to>
      <xdr:col>46</xdr:col>
      <xdr:colOff>38100</xdr:colOff>
      <xdr:row>58</xdr:row>
      <xdr:rowOff>16056</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85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32583</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50795" y="9633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95495</xdr:rowOff>
    </xdr:from>
    <xdr:to>
      <xdr:col>41</xdr:col>
      <xdr:colOff>101600</xdr:colOff>
      <xdr:row>58</xdr:row>
      <xdr:rowOff>25645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86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42172</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61795" y="9643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103351</xdr:rowOff>
    </xdr:from>
    <xdr:to>
      <xdr:col>36</xdr:col>
      <xdr:colOff>165100</xdr:colOff>
      <xdr:row>57</xdr:row>
      <xdr:rowOff>33501</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704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50028</xdr:rowOff>
    </xdr:from>
    <xdr:ext cx="599010"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672795" y="9479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122414</xdr:rowOff>
    </xdr:from>
    <xdr:to>
      <xdr:col>54</xdr:col>
      <xdr:colOff>189865</xdr:colOff>
      <xdr:row>79</xdr:row>
      <xdr:rowOff>43216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295364"/>
          <a:ext cx="1270" cy="1292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47043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915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43216</xdr:rowOff>
    </xdr:from>
    <xdr:to>
      <xdr:col>55</xdr:col>
      <xdr:colOff>88900</xdr:colOff>
      <xdr:row>79</xdr:row>
      <xdr:rowOff>43216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7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69091</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20705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1,018,611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122414</xdr:rowOff>
    </xdr:from>
    <xdr:to>
      <xdr:col>55</xdr:col>
      <xdr:colOff>88900</xdr:colOff>
      <xdr:row>71</xdr:row>
      <xdr:rowOff>122414</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295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114743</xdr:rowOff>
    </xdr:from>
    <xdr:to>
      <xdr:col>55</xdr:col>
      <xdr:colOff>0</xdr:colOff>
      <xdr:row>77</xdr:row>
      <xdr:rowOff>127524</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316393"/>
          <a:ext cx="838200" cy="12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29298</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402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50871</xdr:rowOff>
    </xdr:from>
    <xdr:to>
      <xdr:col>55</xdr:col>
      <xdr:colOff>50800</xdr:colOff>
      <xdr:row>78</xdr:row>
      <xdr:rowOff>152471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23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114743</xdr:rowOff>
    </xdr:from>
    <xdr:to>
      <xdr:col>50</xdr:col>
      <xdr:colOff>114300</xdr:colOff>
      <xdr:row>78</xdr:row>
      <xdr:rowOff>11542</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316393"/>
          <a:ext cx="889000" cy="68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32865</xdr:rowOff>
    </xdr:from>
    <xdr:to>
      <xdr:col>50</xdr:col>
      <xdr:colOff>165100</xdr:colOff>
      <xdr:row>78</xdr:row>
      <xdr:rowOff>134465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05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78</xdr:row>
      <xdr:rowOff>125592</xdr:rowOff>
    </xdr:from>
    <xdr:ext cx="599010"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39795" y="13498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166872</xdr:rowOff>
    </xdr:from>
    <xdr:to>
      <xdr:col>45</xdr:col>
      <xdr:colOff>177800</xdr:colOff>
      <xdr:row>78</xdr:row>
      <xdr:rowOff>11542</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368522"/>
          <a:ext cx="889000" cy="16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62512</xdr:rowOff>
    </xdr:from>
    <xdr:to>
      <xdr:col>46</xdr:col>
      <xdr:colOff>38100</xdr:colOff>
      <xdr:row>78</xdr:row>
      <xdr:rowOff>164112</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3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155239</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528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163883</xdr:rowOff>
    </xdr:from>
    <xdr:to>
      <xdr:col>41</xdr:col>
      <xdr:colOff>50800</xdr:colOff>
      <xdr:row>77</xdr:row>
      <xdr:rowOff>166872</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365533"/>
          <a:ext cx="889000" cy="2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67363</xdr:rowOff>
    </xdr:from>
    <xdr:to>
      <xdr:col>41</xdr:col>
      <xdr:colOff>101600</xdr:colOff>
      <xdr:row>78</xdr:row>
      <xdr:rowOff>168963</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4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160090</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533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72095</xdr:rowOff>
    </xdr:from>
    <xdr:to>
      <xdr:col>36</xdr:col>
      <xdr:colOff>165100</xdr:colOff>
      <xdr:row>79</xdr:row>
      <xdr:rowOff>2245</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4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164822</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537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76724</xdr:rowOff>
    </xdr:from>
    <xdr:to>
      <xdr:col>55</xdr:col>
      <xdr:colOff>50800</xdr:colOff>
      <xdr:row>78</xdr:row>
      <xdr:rowOff>6874</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27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99601</xdr:rowOff>
    </xdr:from>
    <xdr:ext cx="599010"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129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63943</xdr:rowOff>
    </xdr:from>
    <xdr:to>
      <xdr:col>50</xdr:col>
      <xdr:colOff>165100</xdr:colOff>
      <xdr:row>77</xdr:row>
      <xdr:rowOff>165543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265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10620</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39795" y="13040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132192</xdr:rowOff>
    </xdr:from>
    <xdr:to>
      <xdr:col>46</xdr:col>
      <xdr:colOff>38100</xdr:colOff>
      <xdr:row>78</xdr:row>
      <xdr:rowOff>62342</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3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78869</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50795" y="13109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116072</xdr:rowOff>
    </xdr:from>
    <xdr:to>
      <xdr:col>41</xdr:col>
      <xdr:colOff>101600</xdr:colOff>
      <xdr:row>78</xdr:row>
      <xdr:rowOff>46222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317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62749</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61795" y="13092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113083</xdr:rowOff>
    </xdr:from>
    <xdr:to>
      <xdr:col>36</xdr:col>
      <xdr:colOff>165100</xdr:colOff>
      <xdr:row>78</xdr:row>
      <xdr:rowOff>43233</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314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59760</xdr:rowOff>
    </xdr:from>
    <xdr:ext cx="599010"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672795" y="13089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93</xdr:row>
      <xdr:rowOff>168927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90</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542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土木費グラフ枠">
          <a:extLst>
            <a:ext uri="{FF2B5EF4-FFF2-40B4-BE49-F238E27FC236}">
              <a16:creationId xmlns:a16="http://schemas.microsoft.com/office/drawing/2014/main" id="{00000000-0008-0000-07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165334</xdr:rowOff>
    </xdr:from>
    <xdr:to>
      <xdr:col>54</xdr:col>
      <xdr:colOff>189865</xdr:colOff>
      <xdr:row>98</xdr:row>
      <xdr:rowOff>17749</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flipV="1">
          <a:off x="10475595" y="15595834"/>
          <a:ext cx="1270" cy="1224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21576</xdr:rowOff>
    </xdr:from>
    <xdr:ext cx="534377" cy="259045"/>
    <xdr:sp macro="" textlink="">
      <xdr:nvSpPr>
        <xdr:cNvPr id="454" name="土木費最小値テキスト">
          <a:extLst>
            <a:ext uri="{FF2B5EF4-FFF2-40B4-BE49-F238E27FC236}">
              <a16:creationId xmlns:a16="http://schemas.microsoft.com/office/drawing/2014/main" id="{00000000-0008-0000-0700-0000C6010000}"/>
            </a:ext>
          </a:extLst>
        </xdr:cNvPr>
        <xdr:cNvSpPr txBox="1"/>
      </xdr:nvSpPr>
      <xdr:spPr>
        <a:xfrm>
          <a:off x="10528300" y="16823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17749</xdr:rowOff>
    </xdr:from>
    <xdr:to>
      <xdr:col>55</xdr:col>
      <xdr:colOff>88900</xdr:colOff>
      <xdr:row>98</xdr:row>
      <xdr:rowOff>17749</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6819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112011</xdr:rowOff>
    </xdr:from>
    <xdr:ext cx="690189" cy="259045"/>
    <xdr:sp macro="" textlink="">
      <xdr:nvSpPr>
        <xdr:cNvPr id="456" name="土木費最大値テキスト">
          <a:extLst>
            <a:ext uri="{FF2B5EF4-FFF2-40B4-BE49-F238E27FC236}">
              <a16:creationId xmlns:a16="http://schemas.microsoft.com/office/drawing/2014/main" id="{00000000-0008-0000-0700-0000C8010000}"/>
            </a:ext>
          </a:extLst>
        </xdr:cNvPr>
        <xdr:cNvSpPr txBox="1"/>
      </xdr:nvSpPr>
      <xdr:spPr>
        <a:xfrm>
          <a:off x="10528300" y="1537106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2,155,147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165334</xdr:rowOff>
    </xdr:from>
    <xdr:to>
      <xdr:col>55</xdr:col>
      <xdr:colOff>88900</xdr:colOff>
      <xdr:row>90</xdr:row>
      <xdr:rowOff>165334</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5595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29217</xdr:rowOff>
    </xdr:from>
    <xdr:to>
      <xdr:col>55</xdr:col>
      <xdr:colOff>0</xdr:colOff>
      <xdr:row>97</xdr:row>
      <xdr:rowOff>69413</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9639300" y="16659867"/>
          <a:ext cx="838200" cy="40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16251</xdr:rowOff>
    </xdr:from>
    <xdr:ext cx="599010" cy="259045"/>
    <xdr:sp macro="" textlink="">
      <xdr:nvSpPr>
        <xdr:cNvPr id="459" name="土木費平均値テキスト">
          <a:extLst>
            <a:ext uri="{FF2B5EF4-FFF2-40B4-BE49-F238E27FC236}">
              <a16:creationId xmlns:a16="http://schemas.microsoft.com/office/drawing/2014/main" id="{00000000-0008-0000-0700-0000CB010000}"/>
            </a:ext>
          </a:extLst>
        </xdr:cNvPr>
        <xdr:cNvSpPr txBox="1"/>
      </xdr:nvSpPr>
      <xdr:spPr>
        <a:xfrm>
          <a:off x="10528300" y="166469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37824</xdr:rowOff>
    </xdr:from>
    <xdr:to>
      <xdr:col>55</xdr:col>
      <xdr:colOff>50800</xdr:colOff>
      <xdr:row>97</xdr:row>
      <xdr:rowOff>139424</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10426700" y="1666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69413</xdr:rowOff>
    </xdr:from>
    <xdr:to>
      <xdr:col>50</xdr:col>
      <xdr:colOff>114300</xdr:colOff>
      <xdr:row>97</xdr:row>
      <xdr:rowOff>94301</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8750300" y="16700063"/>
          <a:ext cx="889000" cy="2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52970</xdr:rowOff>
    </xdr:from>
    <xdr:to>
      <xdr:col>50</xdr:col>
      <xdr:colOff>165100</xdr:colOff>
      <xdr:row>97</xdr:row>
      <xdr:rowOff>154570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588500" y="1668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97</xdr:row>
      <xdr:rowOff>145697</xdr:rowOff>
    </xdr:from>
    <xdr:ext cx="599010"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9339795" y="16776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86099</xdr:rowOff>
    </xdr:from>
    <xdr:to>
      <xdr:col>45</xdr:col>
      <xdr:colOff>177800</xdr:colOff>
      <xdr:row>97</xdr:row>
      <xdr:rowOff>94301</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7861300" y="16716749"/>
          <a:ext cx="889000" cy="8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50639</xdr:rowOff>
    </xdr:from>
    <xdr:to>
      <xdr:col>46</xdr:col>
      <xdr:colOff>38100</xdr:colOff>
      <xdr:row>97</xdr:row>
      <xdr:rowOff>152239</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8699500" y="16681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97</xdr:row>
      <xdr:rowOff>143366</xdr:rowOff>
    </xdr:from>
    <xdr:ext cx="59901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8450795" y="16774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86099</xdr:rowOff>
    </xdr:from>
    <xdr:to>
      <xdr:col>41</xdr:col>
      <xdr:colOff>50800</xdr:colOff>
      <xdr:row>97</xdr:row>
      <xdr:rowOff>99402</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6972300" y="16716749"/>
          <a:ext cx="889000" cy="13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53936</xdr:rowOff>
    </xdr:from>
    <xdr:to>
      <xdr:col>41</xdr:col>
      <xdr:colOff>101600</xdr:colOff>
      <xdr:row>97</xdr:row>
      <xdr:rowOff>155536</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7810500" y="1668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97</xdr:row>
      <xdr:rowOff>146663</xdr:rowOff>
    </xdr:from>
    <xdr:ext cx="59901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7561795" y="16777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53535</xdr:rowOff>
    </xdr:from>
    <xdr:to>
      <xdr:col>36</xdr:col>
      <xdr:colOff>165100</xdr:colOff>
      <xdr:row>97</xdr:row>
      <xdr:rowOff>155135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6921500" y="16684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97</xdr:row>
      <xdr:rowOff>146262</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672795" y="16776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149867</xdr:rowOff>
    </xdr:from>
    <xdr:to>
      <xdr:col>55</xdr:col>
      <xdr:colOff>50800</xdr:colOff>
      <xdr:row>97</xdr:row>
      <xdr:rowOff>80017</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10426700" y="16609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1294</xdr:rowOff>
    </xdr:from>
    <xdr:ext cx="599010" cy="259045"/>
    <xdr:sp macro="" textlink="">
      <xdr:nvSpPr>
        <xdr:cNvPr id="478" name="土木費該当値テキスト">
          <a:extLst>
            <a:ext uri="{FF2B5EF4-FFF2-40B4-BE49-F238E27FC236}">
              <a16:creationId xmlns:a16="http://schemas.microsoft.com/office/drawing/2014/main" id="{00000000-0008-0000-0700-0000DE010000}"/>
            </a:ext>
          </a:extLst>
        </xdr:cNvPr>
        <xdr:cNvSpPr txBox="1"/>
      </xdr:nvSpPr>
      <xdr:spPr>
        <a:xfrm>
          <a:off x="10528300" y="16460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18613</xdr:rowOff>
    </xdr:from>
    <xdr:to>
      <xdr:col>50</xdr:col>
      <xdr:colOff>165100</xdr:colOff>
      <xdr:row>97</xdr:row>
      <xdr:rowOff>120213</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588500" y="1664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136740</xdr:rowOff>
    </xdr:from>
    <xdr:ext cx="59901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339795" y="16424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43501</xdr:rowOff>
    </xdr:from>
    <xdr:to>
      <xdr:col>46</xdr:col>
      <xdr:colOff>38100</xdr:colOff>
      <xdr:row>97</xdr:row>
      <xdr:rowOff>145101</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99500" y="1667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161628</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50795" y="16449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35299</xdr:rowOff>
    </xdr:from>
    <xdr:to>
      <xdr:col>41</xdr:col>
      <xdr:colOff>101600</xdr:colOff>
      <xdr:row>97</xdr:row>
      <xdr:rowOff>136899</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10500" y="16665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153426</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561795" y="16441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48602</xdr:rowOff>
    </xdr:from>
    <xdr:to>
      <xdr:col>36</xdr:col>
      <xdr:colOff>165100</xdr:colOff>
      <xdr:row>97</xdr:row>
      <xdr:rowOff>150202</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6921500" y="16679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166729</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672795" y="16454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94209</xdr:rowOff>
    </xdr:from>
    <xdr:to>
      <xdr:col>85</xdr:col>
      <xdr:colOff>126364</xdr:colOff>
      <xdr:row>39</xdr:row>
      <xdr:rowOff>8972</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409159"/>
          <a:ext cx="1269" cy="1286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12799</xdr:rowOff>
    </xdr:from>
    <xdr:ext cx="469744"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699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8972</xdr:rowOff>
    </xdr:from>
    <xdr:to>
      <xdr:col>86</xdr:col>
      <xdr:colOff>25400</xdr:colOff>
      <xdr:row>39</xdr:row>
      <xdr:rowOff>8972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695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40886</xdr:rowOff>
    </xdr:from>
    <xdr:ext cx="599010"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5184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346,940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94209</xdr:rowOff>
    </xdr:from>
    <xdr:to>
      <xdr:col>86</xdr:col>
      <xdr:colOff>25400</xdr:colOff>
      <xdr:row>31</xdr:row>
      <xdr:rowOff>94209</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409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117076</xdr:rowOff>
    </xdr:from>
    <xdr:to>
      <xdr:col>85</xdr:col>
      <xdr:colOff>127000</xdr:colOff>
      <xdr:row>37</xdr:row>
      <xdr:rowOff>5767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5481300" y="6289276"/>
          <a:ext cx="838200" cy="60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66363</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64100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87936</xdr:rowOff>
    </xdr:from>
    <xdr:to>
      <xdr:col>85</xdr:col>
      <xdr:colOff>177800</xdr:colOff>
      <xdr:row>38</xdr:row>
      <xdr:rowOff>18086</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36121</xdr:rowOff>
    </xdr:from>
    <xdr:to>
      <xdr:col>81</xdr:col>
      <xdr:colOff>50800</xdr:colOff>
      <xdr:row>36</xdr:row>
      <xdr:rowOff>117076</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4592300" y="5865421"/>
          <a:ext cx="889000" cy="423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48655</xdr:rowOff>
    </xdr:from>
    <xdr:to>
      <xdr:col>81</xdr:col>
      <xdr:colOff>101600</xdr:colOff>
      <xdr:row>37</xdr:row>
      <xdr:rowOff>150255</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141382</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648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36121</xdr:rowOff>
    </xdr:from>
    <xdr:to>
      <xdr:col>76</xdr:col>
      <xdr:colOff>114300</xdr:colOff>
      <xdr:row>37</xdr:row>
      <xdr:rowOff>18428</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3703300" y="5865421"/>
          <a:ext cx="889000" cy="496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45981</xdr:rowOff>
    </xdr:from>
    <xdr:to>
      <xdr:col>76</xdr:col>
      <xdr:colOff>165100</xdr:colOff>
      <xdr:row>37</xdr:row>
      <xdr:rowOff>147581</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38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138707</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6482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18428</xdr:rowOff>
    </xdr:from>
    <xdr:to>
      <xdr:col>71</xdr:col>
      <xdr:colOff>177800</xdr:colOff>
      <xdr:row>37</xdr:row>
      <xdr:rowOff>59149</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6362078"/>
          <a:ext cx="889000" cy="40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85825</xdr:rowOff>
    </xdr:from>
    <xdr:to>
      <xdr:col>72</xdr:col>
      <xdr:colOff>38100</xdr:colOff>
      <xdr:row>38</xdr:row>
      <xdr:rowOff>15976</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42947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7102</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6522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99572</xdr:rowOff>
    </xdr:from>
    <xdr:to>
      <xdr:col>67</xdr:col>
      <xdr:colOff>101600</xdr:colOff>
      <xdr:row>38</xdr:row>
      <xdr:rowOff>29722</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44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20848</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6535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126417</xdr:rowOff>
    </xdr:from>
    <xdr:to>
      <xdr:col>85</xdr:col>
      <xdr:colOff>177800</xdr:colOff>
      <xdr:row>37</xdr:row>
      <xdr:rowOff>56567</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6298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149294</xdr:rowOff>
    </xdr:from>
    <xdr:ext cx="599010"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6150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66276</xdr:rowOff>
    </xdr:from>
    <xdr:to>
      <xdr:col>81</xdr:col>
      <xdr:colOff>101600</xdr:colOff>
      <xdr:row>36</xdr:row>
      <xdr:rowOff>167876</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238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35</xdr:row>
      <xdr:rowOff>12953</xdr:rowOff>
    </xdr:from>
    <xdr:ext cx="59901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181795" y="6013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156771</xdr:rowOff>
    </xdr:from>
    <xdr:to>
      <xdr:col>76</xdr:col>
      <xdr:colOff>165100</xdr:colOff>
      <xdr:row>34</xdr:row>
      <xdr:rowOff>86921</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5814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32</xdr:row>
      <xdr:rowOff>103448</xdr:rowOff>
    </xdr:from>
    <xdr:ext cx="59901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292795" y="5589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139078</xdr:rowOff>
    </xdr:from>
    <xdr:to>
      <xdr:col>72</xdr:col>
      <xdr:colOff>38100</xdr:colOff>
      <xdr:row>37</xdr:row>
      <xdr:rowOff>69228</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631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85755</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6111" y="6086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8349</xdr:rowOff>
    </xdr:from>
    <xdr:to>
      <xdr:col>67</xdr:col>
      <xdr:colOff>101600</xdr:colOff>
      <xdr:row>37</xdr:row>
      <xdr:rowOff>109949</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351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126476</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6127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92727</xdr:rowOff>
    </xdr:from>
    <xdr:ext cx="685572"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760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教育費グラフ枠">
          <a:extLst>
            <a:ext uri="{FF2B5EF4-FFF2-40B4-BE49-F238E27FC236}">
              <a16:creationId xmlns:a16="http://schemas.microsoft.com/office/drawing/2014/main" id="{00000000-0008-0000-07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93080</xdr:rowOff>
    </xdr:from>
    <xdr:to>
      <xdr:col>85</xdr:col>
      <xdr:colOff>126364</xdr:colOff>
      <xdr:row>58</xdr:row>
      <xdr:rowOff>154667</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flipV="1">
          <a:off x="16317595" y="9351380"/>
          <a:ext cx="1269" cy="7473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158494</xdr:rowOff>
    </xdr:from>
    <xdr:ext cx="534377" cy="259045"/>
    <xdr:sp macro="" textlink="">
      <xdr:nvSpPr>
        <xdr:cNvPr id="568" name="教育費最小値テキスト">
          <a:extLst>
            <a:ext uri="{FF2B5EF4-FFF2-40B4-BE49-F238E27FC236}">
              <a16:creationId xmlns:a16="http://schemas.microsoft.com/office/drawing/2014/main" id="{00000000-0008-0000-0700-000038020000}"/>
            </a:ext>
          </a:extLst>
        </xdr:cNvPr>
        <xdr:cNvSpPr txBox="1"/>
      </xdr:nvSpPr>
      <xdr:spPr>
        <a:xfrm>
          <a:off x="16370300" y="10102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154667</xdr:rowOff>
    </xdr:from>
    <xdr:to>
      <xdr:col>86</xdr:col>
      <xdr:colOff>25400</xdr:colOff>
      <xdr:row>58</xdr:row>
      <xdr:rowOff>154667</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6230600" y="10098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39757</xdr:rowOff>
    </xdr:from>
    <xdr:ext cx="599010" cy="259045"/>
    <xdr:sp macro="" textlink="">
      <xdr:nvSpPr>
        <xdr:cNvPr id="570" name="教育費最大値テキスト">
          <a:extLst>
            <a:ext uri="{FF2B5EF4-FFF2-40B4-BE49-F238E27FC236}">
              <a16:creationId xmlns:a16="http://schemas.microsoft.com/office/drawing/2014/main" id="{00000000-0008-0000-0700-00003A020000}"/>
            </a:ext>
          </a:extLst>
        </xdr:cNvPr>
        <xdr:cNvSpPr txBox="1"/>
      </xdr:nvSpPr>
      <xdr:spPr>
        <a:xfrm>
          <a:off x="16370300" y="9126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636,709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54</xdr:row>
      <xdr:rowOff>93080</xdr:rowOff>
    </xdr:from>
    <xdr:to>
      <xdr:col>86</xdr:col>
      <xdr:colOff>25400</xdr:colOff>
      <xdr:row>54</xdr:row>
      <xdr:rowOff>93080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935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50</xdr:row>
      <xdr:rowOff>102087</xdr:rowOff>
    </xdr:from>
    <xdr:to>
      <xdr:col>85</xdr:col>
      <xdr:colOff>127000</xdr:colOff>
      <xdr:row>58</xdr:row>
      <xdr:rowOff>20272</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5481300" y="8674587"/>
          <a:ext cx="838200" cy="1289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136409</xdr:rowOff>
    </xdr:from>
    <xdr:ext cx="599010" cy="259045"/>
    <xdr:sp macro="" textlink="">
      <xdr:nvSpPr>
        <xdr:cNvPr id="573" name="教育費平均値テキスト">
          <a:extLst>
            <a:ext uri="{FF2B5EF4-FFF2-40B4-BE49-F238E27FC236}">
              <a16:creationId xmlns:a16="http://schemas.microsoft.com/office/drawing/2014/main" id="{00000000-0008-0000-0700-00003D020000}"/>
            </a:ext>
          </a:extLst>
        </xdr:cNvPr>
        <xdr:cNvSpPr txBox="1"/>
      </xdr:nvSpPr>
      <xdr:spPr>
        <a:xfrm>
          <a:off x="16370300" y="990905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157982</xdr:rowOff>
    </xdr:from>
    <xdr:to>
      <xdr:col>85</xdr:col>
      <xdr:colOff>177800</xdr:colOff>
      <xdr:row>58</xdr:row>
      <xdr:rowOff>88132</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6268700" y="9930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50</xdr:row>
      <xdr:rowOff>102087</xdr:rowOff>
    </xdr:from>
    <xdr:to>
      <xdr:col>81</xdr:col>
      <xdr:colOff>50800</xdr:colOff>
      <xdr:row>52</xdr:row>
      <xdr:rowOff>52573</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4592300" y="8674587"/>
          <a:ext cx="889000" cy="293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169450</xdr:rowOff>
    </xdr:from>
    <xdr:to>
      <xdr:col>81</xdr:col>
      <xdr:colOff>101600</xdr:colOff>
      <xdr:row>58</xdr:row>
      <xdr:rowOff>99600</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5430500" y="99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90727</xdr:rowOff>
    </xdr:from>
    <xdr:ext cx="599010"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5181795" y="10034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52</xdr:row>
      <xdr:rowOff>52573</xdr:rowOff>
    </xdr:from>
    <xdr:to>
      <xdr:col>76</xdr:col>
      <xdr:colOff>114300</xdr:colOff>
      <xdr:row>57</xdr:row>
      <xdr:rowOff>137192</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3703300" y="8967973"/>
          <a:ext cx="889000" cy="941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151764</xdr:rowOff>
    </xdr:from>
    <xdr:to>
      <xdr:col>76</xdr:col>
      <xdr:colOff>165100</xdr:colOff>
      <xdr:row>58</xdr:row>
      <xdr:rowOff>81914</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4541500" y="992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73041</xdr:rowOff>
    </xdr:from>
    <xdr:ext cx="59901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4292795" y="10017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137192</xdr:rowOff>
    </xdr:from>
    <xdr:to>
      <xdr:col>71</xdr:col>
      <xdr:colOff>177800</xdr:colOff>
      <xdr:row>58</xdr:row>
      <xdr:rowOff>42560</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814300" y="9909842"/>
          <a:ext cx="889000" cy="76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14767</xdr:rowOff>
    </xdr:from>
    <xdr:to>
      <xdr:col>72</xdr:col>
      <xdr:colOff>38100</xdr:colOff>
      <xdr:row>58</xdr:row>
      <xdr:rowOff>116367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652500" y="995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107494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3403795" y="10051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6069</xdr:rowOff>
    </xdr:from>
    <xdr:to>
      <xdr:col>67</xdr:col>
      <xdr:colOff>101600</xdr:colOff>
      <xdr:row>58</xdr:row>
      <xdr:rowOff>107669</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2763500" y="9950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98796</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2514795" y="10042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140922</xdr:rowOff>
    </xdr:from>
    <xdr:to>
      <xdr:col>85</xdr:col>
      <xdr:colOff>177800</xdr:colOff>
      <xdr:row>58</xdr:row>
      <xdr:rowOff>71072</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6268700" y="991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163799</xdr:rowOff>
    </xdr:from>
    <xdr:ext cx="599010" cy="259045"/>
    <xdr:sp macro="" textlink="">
      <xdr:nvSpPr>
        <xdr:cNvPr id="592" name="教育費該当値テキスト">
          <a:extLst>
            <a:ext uri="{FF2B5EF4-FFF2-40B4-BE49-F238E27FC236}">
              <a16:creationId xmlns:a16="http://schemas.microsoft.com/office/drawing/2014/main" id="{00000000-0008-0000-0700-000050020000}"/>
            </a:ext>
          </a:extLst>
        </xdr:cNvPr>
        <xdr:cNvSpPr txBox="1"/>
      </xdr:nvSpPr>
      <xdr:spPr>
        <a:xfrm>
          <a:off x="16370300" y="9764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50</xdr:row>
      <xdr:rowOff>51287</xdr:rowOff>
    </xdr:from>
    <xdr:to>
      <xdr:col>81</xdr:col>
      <xdr:colOff>101600</xdr:colOff>
      <xdr:row>50</xdr:row>
      <xdr:rowOff>152887</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5430500" y="8623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86705</xdr:colOff>
      <xdr:row>48</xdr:row>
      <xdr:rowOff>169414</xdr:rowOff>
    </xdr:from>
    <xdr:ext cx="690189"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136205" y="839901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1,169,617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52</xdr:row>
      <xdr:rowOff>1773</xdr:rowOff>
    </xdr:from>
    <xdr:to>
      <xdr:col>76</xdr:col>
      <xdr:colOff>165100</xdr:colOff>
      <xdr:row>52</xdr:row>
      <xdr:rowOff>103373</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4541500" y="8917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50</xdr:row>
      <xdr:rowOff>119900</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292795" y="8692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86392</xdr:rowOff>
    </xdr:from>
    <xdr:to>
      <xdr:col>72</xdr:col>
      <xdr:colOff>38100</xdr:colOff>
      <xdr:row>58</xdr:row>
      <xdr:rowOff>16542</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3652500" y="9859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33069</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403795" y="9634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163210</xdr:rowOff>
    </xdr:from>
    <xdr:to>
      <xdr:col>67</xdr:col>
      <xdr:colOff>101600</xdr:colOff>
      <xdr:row>58</xdr:row>
      <xdr:rowOff>93360</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2763500" y="993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109887</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514795" y="9711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1" name="災害復旧費グラフ枠">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9289</xdr:rowOff>
    </xdr:from>
    <xdr:to>
      <xdr:col>85</xdr:col>
      <xdr:colOff>126364</xdr:colOff>
      <xdr:row>78</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flipV="1">
          <a:off x="16317595" y="12182239"/>
          <a:ext cx="1269" cy="1330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145722</xdr:rowOff>
    </xdr:from>
    <xdr:ext cx="249299" cy="259045"/>
    <xdr:sp macro="" textlink="">
      <xdr:nvSpPr>
        <xdr:cNvPr id="623" name="災害復旧費最小値テキスト">
          <a:extLst>
            <a:ext uri="{FF2B5EF4-FFF2-40B4-BE49-F238E27FC236}">
              <a16:creationId xmlns:a16="http://schemas.microsoft.com/office/drawing/2014/main" id="{00000000-0008-0000-0700-00006F020000}"/>
            </a:ext>
          </a:extLst>
        </xdr:cNvPr>
        <xdr:cNvSpPr txBox="1"/>
      </xdr:nvSpPr>
      <xdr:spPr>
        <a:xfrm>
          <a:off x="16370300" y="135188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127416</xdr:rowOff>
    </xdr:from>
    <xdr:ext cx="599010" cy="259045"/>
    <xdr:sp macro="" textlink="">
      <xdr:nvSpPr>
        <xdr:cNvPr id="625" name="災害復旧費最大値テキスト">
          <a:extLst>
            <a:ext uri="{FF2B5EF4-FFF2-40B4-BE49-F238E27FC236}">
              <a16:creationId xmlns:a16="http://schemas.microsoft.com/office/drawing/2014/main" id="{00000000-0008-0000-0700-000071020000}"/>
            </a:ext>
          </a:extLst>
        </xdr:cNvPr>
        <xdr:cNvSpPr txBox="1"/>
      </xdr:nvSpPr>
      <xdr:spPr>
        <a:xfrm>
          <a:off x="16370300" y="11957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582,048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9289</xdr:rowOff>
    </xdr:from>
    <xdr:to>
      <xdr:col>86</xdr:col>
      <xdr:colOff>25400</xdr:colOff>
      <xdr:row>71</xdr:row>
      <xdr:rowOff>9289</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2182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63172</xdr:rowOff>
    </xdr:from>
    <xdr:ext cx="534377" cy="259045"/>
    <xdr:sp macro="" textlink="">
      <xdr:nvSpPr>
        <xdr:cNvPr id="628" name="災害復旧費平均値テキスト">
          <a:extLst>
            <a:ext uri="{FF2B5EF4-FFF2-40B4-BE49-F238E27FC236}">
              <a16:creationId xmlns:a16="http://schemas.microsoft.com/office/drawing/2014/main" id="{00000000-0008-0000-0700-000074020000}"/>
            </a:ext>
          </a:extLst>
        </xdr:cNvPr>
        <xdr:cNvSpPr txBox="1"/>
      </xdr:nvSpPr>
      <xdr:spPr>
        <a:xfrm>
          <a:off x="16370300" y="13264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40295</xdr:rowOff>
    </xdr:from>
    <xdr:to>
      <xdr:col>85</xdr:col>
      <xdr:colOff>177800</xdr:colOff>
      <xdr:row>78</xdr:row>
      <xdr:rowOff>141895</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6268700" y="1341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74885</xdr:rowOff>
    </xdr:from>
    <xdr:to>
      <xdr:col>81</xdr:col>
      <xdr:colOff>50800</xdr:colOff>
      <xdr:row>78</xdr:row>
      <xdr:rowOff>139700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4592300" y="13447985"/>
          <a:ext cx="889000" cy="64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29764</xdr:rowOff>
    </xdr:from>
    <xdr:to>
      <xdr:col>81</xdr:col>
      <xdr:colOff>101600</xdr:colOff>
      <xdr:row>78</xdr:row>
      <xdr:rowOff>131364</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5430500" y="1340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147891</xdr:rowOff>
    </xdr:from>
    <xdr:ext cx="534377"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5214111" y="13178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74885</xdr:rowOff>
    </xdr:from>
    <xdr:to>
      <xdr:col>76</xdr:col>
      <xdr:colOff>114300</xdr:colOff>
      <xdr:row>78</xdr:row>
      <xdr:rowOff>136799</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flipV="1">
          <a:off x="13703300" y="13447985"/>
          <a:ext cx="889000" cy="61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48329</xdr:rowOff>
    </xdr:from>
    <xdr:to>
      <xdr:col>76</xdr:col>
      <xdr:colOff>165100</xdr:colOff>
      <xdr:row>78</xdr:row>
      <xdr:rowOff>149929</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4541500" y="13421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141056</xdr:rowOff>
    </xdr:from>
    <xdr:ext cx="534377"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4325111" y="13514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136799</xdr:rowOff>
    </xdr:from>
    <xdr:to>
      <xdr:col>71</xdr:col>
      <xdr:colOff>177800</xdr:colOff>
      <xdr:row>78</xdr:row>
      <xdr:rowOff>139700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2814300" y="13509899"/>
          <a:ext cx="889000" cy="2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51505</xdr:rowOff>
    </xdr:from>
    <xdr:to>
      <xdr:col>72</xdr:col>
      <xdr:colOff>38100</xdr:colOff>
      <xdr:row>78</xdr:row>
      <xdr:rowOff>153105</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3652500" y="13424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169632</xdr:rowOff>
    </xdr:from>
    <xdr:ext cx="534377"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3436111" y="13199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53958</xdr:rowOff>
    </xdr:from>
    <xdr:to>
      <xdr:col>67</xdr:col>
      <xdr:colOff>101600</xdr:colOff>
      <xdr:row>78</xdr:row>
      <xdr:rowOff>155558</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2763500" y="13427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635</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2547111" y="13202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46" name="楕円 645">
          <a:extLst>
            <a:ext uri="{FF2B5EF4-FFF2-40B4-BE49-F238E27FC236}">
              <a16:creationId xmlns:a16="http://schemas.microsoft.com/office/drawing/2014/main" id="{00000000-0008-0000-0700-000086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18722</xdr:rowOff>
    </xdr:from>
    <xdr:ext cx="249299" cy="259045"/>
    <xdr:sp macro="" textlink="">
      <xdr:nvSpPr>
        <xdr:cNvPr id="647" name="災害復旧費該当値テキスト">
          <a:extLst>
            <a:ext uri="{FF2B5EF4-FFF2-40B4-BE49-F238E27FC236}">
              <a16:creationId xmlns:a16="http://schemas.microsoft.com/office/drawing/2014/main" id="{00000000-0008-0000-0700-000087020000}"/>
            </a:ext>
          </a:extLst>
        </xdr:cNvPr>
        <xdr:cNvSpPr txBox="1"/>
      </xdr:nvSpPr>
      <xdr:spPr>
        <a:xfrm>
          <a:off x="16370300" y="133918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24085</xdr:rowOff>
    </xdr:from>
    <xdr:to>
      <xdr:col>76</xdr:col>
      <xdr:colOff>165100</xdr:colOff>
      <xdr:row>78</xdr:row>
      <xdr:rowOff>125685</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4541500" y="1339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142212</xdr:rowOff>
    </xdr:from>
    <xdr:ext cx="534377"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325111" y="13172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85999</xdr:rowOff>
    </xdr:from>
    <xdr:to>
      <xdr:col>72</xdr:col>
      <xdr:colOff>38100</xdr:colOff>
      <xdr:row>79</xdr:row>
      <xdr:rowOff>16149</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3652500" y="1345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7276</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551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公債費グラフ枠">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107409</xdr:rowOff>
    </xdr:from>
    <xdr:to>
      <xdr:col>85</xdr:col>
      <xdr:colOff>126364</xdr:colOff>
      <xdr:row>99</xdr:row>
      <xdr:rowOff>44450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6317595" y="15537909"/>
          <a:ext cx="1269" cy="14800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0" name="公債費最小値テキスト">
          <a:extLst>
            <a:ext uri="{FF2B5EF4-FFF2-40B4-BE49-F238E27FC236}">
              <a16:creationId xmlns:a16="http://schemas.microsoft.com/office/drawing/2014/main" id="{00000000-0008-0000-0700-0000A8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54086</xdr:rowOff>
    </xdr:from>
    <xdr:ext cx="599010" cy="259045"/>
    <xdr:sp macro="" textlink="">
      <xdr:nvSpPr>
        <xdr:cNvPr id="682" name="公債費最大値テキスト">
          <a:extLst>
            <a:ext uri="{FF2B5EF4-FFF2-40B4-BE49-F238E27FC236}">
              <a16:creationId xmlns:a16="http://schemas.microsoft.com/office/drawing/2014/main" id="{00000000-0008-0000-0700-0000AA020000}"/>
            </a:ext>
          </a:extLst>
        </xdr:cNvPr>
        <xdr:cNvSpPr txBox="1"/>
      </xdr:nvSpPr>
      <xdr:spPr>
        <a:xfrm>
          <a:off x="16370300" y="15313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776,951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107409</xdr:rowOff>
    </xdr:from>
    <xdr:to>
      <xdr:col>86</xdr:col>
      <xdr:colOff>25400</xdr:colOff>
      <xdr:row>90</xdr:row>
      <xdr:rowOff>107409</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5537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142957</xdr:rowOff>
    </xdr:from>
    <xdr:to>
      <xdr:col>85</xdr:col>
      <xdr:colOff>127000</xdr:colOff>
      <xdr:row>96</xdr:row>
      <xdr:rowOff>54111</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5481300" y="16430707"/>
          <a:ext cx="838200" cy="82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29632</xdr:rowOff>
    </xdr:from>
    <xdr:ext cx="599010" cy="259045"/>
    <xdr:sp macro="" textlink="">
      <xdr:nvSpPr>
        <xdr:cNvPr id="685" name="公債費平均値テキスト">
          <a:extLst>
            <a:ext uri="{FF2B5EF4-FFF2-40B4-BE49-F238E27FC236}">
              <a16:creationId xmlns:a16="http://schemas.microsoft.com/office/drawing/2014/main" id="{00000000-0008-0000-0700-0000AD020000}"/>
            </a:ext>
          </a:extLst>
        </xdr:cNvPr>
        <xdr:cNvSpPr txBox="1"/>
      </xdr:nvSpPr>
      <xdr:spPr>
        <a:xfrm>
          <a:off x="16370300" y="1666028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51205</xdr:rowOff>
    </xdr:from>
    <xdr:to>
      <xdr:col>85</xdr:col>
      <xdr:colOff>177800</xdr:colOff>
      <xdr:row>97</xdr:row>
      <xdr:rowOff>152805</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62687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54111</xdr:rowOff>
    </xdr:from>
    <xdr:to>
      <xdr:col>81</xdr:col>
      <xdr:colOff>50800</xdr:colOff>
      <xdr:row>96</xdr:row>
      <xdr:rowOff>116098</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4592300" y="16513311"/>
          <a:ext cx="889000" cy="61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46146</xdr:rowOff>
    </xdr:from>
    <xdr:to>
      <xdr:col>81</xdr:col>
      <xdr:colOff>101600</xdr:colOff>
      <xdr:row>97</xdr:row>
      <xdr:rowOff>147746</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5430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138873</xdr:rowOff>
    </xdr:from>
    <xdr:ext cx="599010"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5181795" y="16769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116098</xdr:rowOff>
    </xdr:from>
    <xdr:to>
      <xdr:col>76</xdr:col>
      <xdr:colOff>114300</xdr:colOff>
      <xdr:row>96</xdr:row>
      <xdr:rowOff>162802</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3703300" y="16575298"/>
          <a:ext cx="889000" cy="46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20718</xdr:rowOff>
    </xdr:from>
    <xdr:to>
      <xdr:col>76</xdr:col>
      <xdr:colOff>165100</xdr:colOff>
      <xdr:row>97</xdr:row>
      <xdr:rowOff>122318</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4541500" y="16651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113445</xdr:rowOff>
    </xdr:from>
    <xdr:ext cx="599010"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4292795" y="16744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162802</xdr:rowOff>
    </xdr:from>
    <xdr:to>
      <xdr:col>71</xdr:col>
      <xdr:colOff>177800</xdr:colOff>
      <xdr:row>96</xdr:row>
      <xdr:rowOff>166602</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2814300" y="16622002"/>
          <a:ext cx="889000" cy="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42956</xdr:rowOff>
    </xdr:from>
    <xdr:to>
      <xdr:col>72</xdr:col>
      <xdr:colOff>38100</xdr:colOff>
      <xdr:row>97</xdr:row>
      <xdr:rowOff>144556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3652500" y="16673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135683</xdr:rowOff>
    </xdr:from>
    <xdr:ext cx="59901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3403795" y="16766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32339</xdr:rowOff>
    </xdr:from>
    <xdr:to>
      <xdr:col>67</xdr:col>
      <xdr:colOff>101600</xdr:colOff>
      <xdr:row>97</xdr:row>
      <xdr:rowOff>133939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2763500" y="16662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125066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514795" y="16755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92157</xdr:rowOff>
    </xdr:from>
    <xdr:to>
      <xdr:col>85</xdr:col>
      <xdr:colOff>177800</xdr:colOff>
      <xdr:row>96</xdr:row>
      <xdr:rowOff>22307</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6268700" y="1637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115034</xdr:rowOff>
    </xdr:from>
    <xdr:ext cx="599010" cy="259045"/>
    <xdr:sp macro="" textlink="">
      <xdr:nvSpPr>
        <xdr:cNvPr id="704" name="公債費該当値テキスト">
          <a:extLst>
            <a:ext uri="{FF2B5EF4-FFF2-40B4-BE49-F238E27FC236}">
              <a16:creationId xmlns:a16="http://schemas.microsoft.com/office/drawing/2014/main" id="{00000000-0008-0000-0700-0000C0020000}"/>
            </a:ext>
          </a:extLst>
        </xdr:cNvPr>
        <xdr:cNvSpPr txBox="1"/>
      </xdr:nvSpPr>
      <xdr:spPr>
        <a:xfrm>
          <a:off x="16370300" y="16231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3311</xdr:rowOff>
    </xdr:from>
    <xdr:to>
      <xdr:col>81</xdr:col>
      <xdr:colOff>101600</xdr:colOff>
      <xdr:row>96</xdr:row>
      <xdr:rowOff>104911</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5430500" y="16462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121438</xdr:rowOff>
    </xdr:from>
    <xdr:ext cx="59901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181795" y="16237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65298</xdr:rowOff>
    </xdr:from>
    <xdr:to>
      <xdr:col>76</xdr:col>
      <xdr:colOff>165100</xdr:colOff>
      <xdr:row>96</xdr:row>
      <xdr:rowOff>166898</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4541500" y="16524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11975</xdr:rowOff>
    </xdr:from>
    <xdr:ext cx="59901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292795" y="16299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112002</xdr:rowOff>
    </xdr:from>
    <xdr:to>
      <xdr:col>72</xdr:col>
      <xdr:colOff>38100</xdr:colOff>
      <xdr:row>97</xdr:row>
      <xdr:rowOff>42152</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3652500" y="16571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58679</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03795" y="16346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115802</xdr:rowOff>
    </xdr:from>
    <xdr:to>
      <xdr:col>67</xdr:col>
      <xdr:colOff>101600</xdr:colOff>
      <xdr:row>97</xdr:row>
      <xdr:rowOff>45952</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2763500" y="16575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62479</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14795" y="16350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31</xdr:row>
      <xdr:rowOff>21970</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諸支出金グラフ枠">
          <a:extLst>
            <a:ext uri="{FF2B5EF4-FFF2-40B4-BE49-F238E27FC236}">
              <a16:creationId xmlns:a16="http://schemas.microsoft.com/office/drawing/2014/main" id="{00000000-0008-0000-0700-0000E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92445</xdr:rowOff>
    </xdr:from>
    <xdr:to>
      <xdr:col>116</xdr:col>
      <xdr:colOff>62864</xdr:colOff>
      <xdr:row>39</xdr:row>
      <xdr:rowOff>98878</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flipV="1">
          <a:off x="22159595" y="5235945"/>
          <a:ext cx="1269" cy="15494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135837</xdr:rowOff>
    </xdr:from>
    <xdr:ext cx="249299" cy="259045"/>
    <xdr:sp macro="" textlink="">
      <xdr:nvSpPr>
        <xdr:cNvPr id="739" name="諸支出金最小値テキスト">
          <a:extLst>
            <a:ext uri="{FF2B5EF4-FFF2-40B4-BE49-F238E27FC236}">
              <a16:creationId xmlns:a16="http://schemas.microsoft.com/office/drawing/2014/main" id="{00000000-0008-0000-0700-0000E3020000}"/>
            </a:ext>
          </a:extLst>
        </xdr:cNvPr>
        <xdr:cNvSpPr txBox="1"/>
      </xdr:nvSpPr>
      <xdr:spPr>
        <a:xfrm>
          <a:off x="22212300" y="682238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39122</xdr:rowOff>
    </xdr:from>
    <xdr:ext cx="599010" cy="259045"/>
    <xdr:sp macro="" textlink="">
      <xdr:nvSpPr>
        <xdr:cNvPr id="741" name="諸支出金最大値テキスト">
          <a:extLst>
            <a:ext uri="{FF2B5EF4-FFF2-40B4-BE49-F238E27FC236}">
              <a16:creationId xmlns:a16="http://schemas.microsoft.com/office/drawing/2014/main" id="{00000000-0008-0000-0700-0000E5020000}"/>
            </a:ext>
          </a:extLst>
        </xdr:cNvPr>
        <xdr:cNvSpPr txBox="1"/>
      </xdr:nvSpPr>
      <xdr:spPr>
        <a:xfrm>
          <a:off x="22212300" y="5011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142,341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92445</xdr:rowOff>
    </xdr:from>
    <xdr:to>
      <xdr:col>116</xdr:col>
      <xdr:colOff>152400</xdr:colOff>
      <xdr:row>30</xdr:row>
      <xdr:rowOff>92445</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5235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53288</xdr:rowOff>
    </xdr:from>
    <xdr:ext cx="469744" cy="259045"/>
    <xdr:sp macro="" textlink="">
      <xdr:nvSpPr>
        <xdr:cNvPr id="744" name="諸支出金平均値テキスト">
          <a:extLst>
            <a:ext uri="{FF2B5EF4-FFF2-40B4-BE49-F238E27FC236}">
              <a16:creationId xmlns:a16="http://schemas.microsoft.com/office/drawing/2014/main" id="{00000000-0008-0000-0700-0000E8020000}"/>
            </a:ext>
          </a:extLst>
        </xdr:cNvPr>
        <xdr:cNvSpPr txBox="1"/>
      </xdr:nvSpPr>
      <xdr:spPr>
        <a:xfrm>
          <a:off x="22212300" y="6568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30411</xdr:rowOff>
    </xdr:from>
    <xdr:to>
      <xdr:col>116</xdr:col>
      <xdr:colOff>114300</xdr:colOff>
      <xdr:row>39</xdr:row>
      <xdr:rowOff>132011</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2110700" y="6716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35124</xdr:rowOff>
    </xdr:from>
    <xdr:to>
      <xdr:col>112</xdr:col>
      <xdr:colOff>38100</xdr:colOff>
      <xdr:row>39</xdr:row>
      <xdr:rowOff>136724</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1272500" y="6721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153251</xdr:rowOff>
    </xdr:from>
    <xdr:ext cx="469744"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088428" y="6496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40405</xdr:rowOff>
    </xdr:from>
    <xdr:to>
      <xdr:col>107</xdr:col>
      <xdr:colOff>101600</xdr:colOff>
      <xdr:row>39</xdr:row>
      <xdr:rowOff>142005</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0383500" y="67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158532</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0245017" y="65021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136307</xdr:rowOff>
    </xdr:from>
    <xdr:to>
      <xdr:col>102</xdr:col>
      <xdr:colOff>165100</xdr:colOff>
      <xdr:row>39</xdr:row>
      <xdr:rowOff>66457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9494500" y="665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82984</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310428" y="6426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6604</xdr:rowOff>
    </xdr:from>
    <xdr:to>
      <xdr:col>98</xdr:col>
      <xdr:colOff>38100</xdr:colOff>
      <xdr:row>39</xdr:row>
      <xdr:rowOff>108204</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8605500" y="6693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124731</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8421428" y="6468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8837</xdr:rowOff>
    </xdr:from>
    <xdr:ext cx="249299" cy="259045"/>
    <xdr:sp macro="" textlink="">
      <xdr:nvSpPr>
        <xdr:cNvPr id="763" name="諸支出金該当値テキスト">
          <a:extLst>
            <a:ext uri="{FF2B5EF4-FFF2-40B4-BE49-F238E27FC236}">
              <a16:creationId xmlns:a16="http://schemas.microsoft.com/office/drawing/2014/main" id="{00000000-0008-0000-0700-0000FB020000}"/>
            </a:ext>
          </a:extLst>
        </xdr:cNvPr>
        <xdr:cNvSpPr txBox="1"/>
      </xdr:nvSpPr>
      <xdr:spPr>
        <a:xfrm>
          <a:off x="22212300" y="669538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6" name="前年度繰上充用金グラフ枠">
          <a:extLst>
            <a:ext uri="{FF2B5EF4-FFF2-40B4-BE49-F238E27FC236}">
              <a16:creationId xmlns:a16="http://schemas.microsoft.com/office/drawing/2014/main" id="{00000000-0008-0000-0700-000012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8" name="前年度繰上充用金最小値テキスト">
          <a:extLst>
            <a:ext uri="{FF2B5EF4-FFF2-40B4-BE49-F238E27FC236}">
              <a16:creationId xmlns:a16="http://schemas.microsoft.com/office/drawing/2014/main" id="{00000000-0008-0000-0700-000014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0" name="前年度繰上充用金最大値テキスト">
          <a:extLst>
            <a:ext uri="{FF2B5EF4-FFF2-40B4-BE49-F238E27FC236}">
              <a16:creationId xmlns:a16="http://schemas.microsoft.com/office/drawing/2014/main" id="{00000000-0008-0000-0700-000016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3" name="前年度繰上充用金平均値テキスト">
          <a:extLst>
            <a:ext uri="{FF2B5EF4-FFF2-40B4-BE49-F238E27FC236}">
              <a16:creationId xmlns:a16="http://schemas.microsoft.com/office/drawing/2014/main" id="{00000000-0008-0000-0700-000019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2" name="前年度繰上充用金該当値テキスト">
          <a:extLst>
            <a:ext uri="{FF2B5EF4-FFF2-40B4-BE49-F238E27FC236}">
              <a16:creationId xmlns:a16="http://schemas.microsoft.com/office/drawing/2014/main" id="{00000000-0008-0000-0700-00002C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住民</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一人当たりのコストについては、毎年人口も減少しており、平均的に類似団体よりコストが高くなっている。議会費</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について</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議員報酬は低水準だが、</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人口規模が小さいことから住民一人当たりのコストは</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類似団体より多めである。総務費は</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令和２年度事業である</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特別定額給付金事業</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の減少もあったが、</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基金積立及び</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情報セキュリティの強化などのシステム関連経費</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の多様化による委託料等の関係で前年度より増額</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である。</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又、</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人口規模が小さいことから住民一人当たりのコストは類似団体より多めである。民生費については</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令和２年度において</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高齢者施設の改修を実施した</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令和３年度は非課税世帯や子育て世帯等の給付金事業等を実施した為、</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a:t>
          </a:r>
          <a:r>
            <a:rPr kumimoji="1"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より増加した</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。衛生費はコロナ関連事業や繰出金等の増加により類似団体より増加している。労働費は不支出であった。</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農林水産業費では</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施設整備関連等で増加していた対類似団体比率も前年度並みで推移している。</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商工費では経年劣化等</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による</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観光施設の</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改修</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整備</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などを</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計画的に実施し</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ている</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為、</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前年度とほぼ同水準で移行したが、</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人口規模が小さいことから住民一人当たりのコストは類似団体より多めである。</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土木費についてはより良い村づくりの為、村道整備等に力を入れている。又、商工費・土木費等の施設整備に係る財源については国庫補助や地方債を確保している。消防費は奈良県広域消防組合への支出が多額であり、類似団体より高水準で推移している。教育費は保小中合同校舎建設関連整備</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の完了に伴い、前</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年度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より</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大幅な</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減少</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である。災害復旧事業費は不支出であった。</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公債費については</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平成２９年度の過疎債・平成３０年度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辺地債</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などに係る起債償還が開始となった為、数値は</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上昇している</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。又、</a:t>
          </a:r>
          <a:r>
            <a:rPr kumimoji="1" lang="ja-JP" altLang="ja-JP"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人口規模が小さいことから住民一人当たりのコストは類似団体より多めである。</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令和４年度以降</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も</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庁舎関連施設、教育関連施設、福祉関連施設、観光関連施設などの改修</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など</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を控えており、今後も計画的に</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事業を</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実施する為</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、費用は上</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昇する見込みである。諸支出金や前年度繰上充用金も不支出であった。</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奈良県下北山村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３</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年度においては集約・複合化施設の整備（保小中合同校舎整備）等の</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完了に伴い、事業に応じた財政調整基金の取り崩し等も発生しなかった為、</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実質単年度収支は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黒字となった。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大型の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事業</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に応じて計画的に基金の取り崩し等</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も予定</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しているが、今後も不測の事態に備える為に適切な積立等</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行う予定である。しかし村税の確保等、自主財源の確保が難しくなっている昨今では基金の取り崩し額の増加も懸念される。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各事務事業の見直し等の取り組みを推進し、出来る限り基金に依存することなく、効果的かつ適正な財政運営を目指す。</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奈良県下北山村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常に黒字額を維持し、計画的な運用を心がけている状況ではあるが、今後も計画的な運営を図り、財政の健全化に努める。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77" customWidth="1"/>
    <col min="12" max="12" width="2.25" style="177" customWidth="1"/>
    <col min="13" max="17" width="2.375" style="177" customWidth="1"/>
    <col min="18" max="119" width="2.125" style="177" customWidth="1"/>
    <col min="120" max="16384" width="0" style="177" hidden="1"/>
  </cols>
  <sheetData>
    <row r="1" spans="1:119" ht="33" customHeight="1" x14ac:dyDescent="0.15">
      <c r="B1" s="588" t="s">
        <v>80</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78"/>
      <c r="DK1" s="178"/>
      <c r="DL1" s="178"/>
      <c r="DM1" s="178"/>
      <c r="DN1" s="178"/>
      <c r="DO1" s="178"/>
    </row>
    <row r="2" spans="1:119" ht="24.75" thickBot="1" x14ac:dyDescent="0.2">
      <c r="B2" s="179" t="s">
        <v>81</v>
      </c>
      <c r="C2" s="179"/>
      <c r="D2" s="180"/>
    </row>
    <row r="3" spans="1:119" ht="18.75" customHeight="1" thickBot="1" x14ac:dyDescent="0.2">
      <c r="A3" s="178"/>
      <c r="B3" s="589" t="s">
        <v>82</v>
      </c>
      <c r="C3" s="590"/>
      <c r="D3" s="590"/>
      <c r="E3" s="591"/>
      <c r="F3" s="591"/>
      <c r="G3" s="591"/>
      <c r="H3" s="591"/>
      <c r="I3" s="591"/>
      <c r="J3" s="591"/>
      <c r="K3" s="591"/>
      <c r="L3" s="591" t="s">
        <v>83</v>
      </c>
      <c r="M3" s="591"/>
      <c r="N3" s="591"/>
      <c r="O3" s="591"/>
      <c r="P3" s="591"/>
      <c r="Q3" s="591"/>
      <c r="R3" s="594"/>
      <c r="S3" s="594"/>
      <c r="T3" s="594"/>
      <c r="U3" s="594"/>
      <c r="V3" s="595"/>
      <c r="W3" s="485" t="s">
        <v>84</v>
      </c>
      <c r="X3" s="486"/>
      <c r="Y3" s="486"/>
      <c r="Z3" s="486"/>
      <c r="AA3" s="486"/>
      <c r="AB3" s="590"/>
      <c r="AC3" s="594" t="s">
        <v>85</v>
      </c>
      <c r="AD3" s="486"/>
      <c r="AE3" s="486"/>
      <c r="AF3" s="486"/>
      <c r="AG3" s="486"/>
      <c r="AH3" s="486"/>
      <c r="AI3" s="486"/>
      <c r="AJ3" s="486"/>
      <c r="AK3" s="486"/>
      <c r="AL3" s="556"/>
      <c r="AM3" s="485" t="s">
        <v>86</v>
      </c>
      <c r="AN3" s="486"/>
      <c r="AO3" s="486"/>
      <c r="AP3" s="486"/>
      <c r="AQ3" s="486"/>
      <c r="AR3" s="486"/>
      <c r="AS3" s="486"/>
      <c r="AT3" s="486"/>
      <c r="AU3" s="486"/>
      <c r="AV3" s="486"/>
      <c r="AW3" s="486"/>
      <c r="AX3" s="556"/>
      <c r="AY3" s="548" t="s">
        <v>1</v>
      </c>
      <c r="AZ3" s="549"/>
      <c r="BA3" s="549"/>
      <c r="BB3" s="549"/>
      <c r="BC3" s="549"/>
      <c r="BD3" s="549"/>
      <c r="BE3" s="549"/>
      <c r="BF3" s="549"/>
      <c r="BG3" s="549"/>
      <c r="BH3" s="549"/>
      <c r="BI3" s="549"/>
      <c r="BJ3" s="549"/>
      <c r="BK3" s="549"/>
      <c r="BL3" s="549"/>
      <c r="BM3" s="598"/>
      <c r="BN3" s="485" t="s">
        <v>87</v>
      </c>
      <c r="BO3" s="486"/>
      <c r="BP3" s="486"/>
      <c r="BQ3" s="486"/>
      <c r="BR3" s="486"/>
      <c r="BS3" s="486"/>
      <c r="BT3" s="486"/>
      <c r="BU3" s="556"/>
      <c r="BV3" s="485" t="s">
        <v>88</v>
      </c>
      <c r="BW3" s="486"/>
      <c r="BX3" s="486"/>
      <c r="BY3" s="486"/>
      <c r="BZ3" s="486"/>
      <c r="CA3" s="486"/>
      <c r="CB3" s="486"/>
      <c r="CC3" s="556"/>
      <c r="CD3" s="548" t="s">
        <v>1</v>
      </c>
      <c r="CE3" s="549"/>
      <c r="CF3" s="549"/>
      <c r="CG3" s="549"/>
      <c r="CH3" s="549"/>
      <c r="CI3" s="549"/>
      <c r="CJ3" s="549"/>
      <c r="CK3" s="549"/>
      <c r="CL3" s="549"/>
      <c r="CM3" s="549"/>
      <c r="CN3" s="549"/>
      <c r="CO3" s="549"/>
      <c r="CP3" s="549"/>
      <c r="CQ3" s="549"/>
      <c r="CR3" s="549"/>
      <c r="CS3" s="598"/>
      <c r="CT3" s="485" t="s">
        <v>89</v>
      </c>
      <c r="CU3" s="486"/>
      <c r="CV3" s="486"/>
      <c r="CW3" s="486"/>
      <c r="CX3" s="486"/>
      <c r="CY3" s="486"/>
      <c r="CZ3" s="486"/>
      <c r="DA3" s="556"/>
      <c r="DB3" s="485" t="s">
        <v>90</v>
      </c>
      <c r="DC3" s="486"/>
      <c r="DD3" s="486"/>
      <c r="DE3" s="486"/>
      <c r="DF3" s="486"/>
      <c r="DG3" s="486"/>
      <c r="DH3" s="486"/>
      <c r="DI3" s="556"/>
    </row>
    <row r="4" spans="1:119" ht="18.75" customHeight="1" x14ac:dyDescent="0.15">
      <c r="A4" s="178"/>
      <c r="B4" s="564"/>
      <c r="C4" s="565"/>
      <c r="D4" s="565"/>
      <c r="E4" s="566"/>
      <c r="F4" s="566"/>
      <c r="G4" s="566"/>
      <c r="H4" s="566"/>
      <c r="I4" s="566"/>
      <c r="J4" s="566"/>
      <c r="K4" s="566"/>
      <c r="L4" s="566"/>
      <c r="M4" s="566"/>
      <c r="N4" s="566"/>
      <c r="O4" s="566"/>
      <c r="P4" s="566"/>
      <c r="Q4" s="566"/>
      <c r="R4" s="570"/>
      <c r="S4" s="570"/>
      <c r="T4" s="570"/>
      <c r="U4" s="570"/>
      <c r="V4" s="571"/>
      <c r="W4" s="557"/>
      <c r="X4" s="367"/>
      <c r="Y4" s="367"/>
      <c r="Z4" s="367"/>
      <c r="AA4" s="367"/>
      <c r="AB4" s="565"/>
      <c r="AC4" s="570"/>
      <c r="AD4" s="367"/>
      <c r="AE4" s="367"/>
      <c r="AF4" s="367"/>
      <c r="AG4" s="367"/>
      <c r="AH4" s="367"/>
      <c r="AI4" s="367"/>
      <c r="AJ4" s="367"/>
      <c r="AK4" s="367"/>
      <c r="AL4" s="558"/>
      <c r="AM4" s="507"/>
      <c r="AN4" s="405"/>
      <c r="AO4" s="405"/>
      <c r="AP4" s="405"/>
      <c r="AQ4" s="405"/>
      <c r="AR4" s="405"/>
      <c r="AS4" s="405"/>
      <c r="AT4" s="405"/>
      <c r="AU4" s="405"/>
      <c r="AV4" s="405"/>
      <c r="AW4" s="405"/>
      <c r="AX4" s="597"/>
      <c r="AY4" s="442" t="s">
        <v>91</v>
      </c>
      <c r="AZ4" s="443"/>
      <c r="BA4" s="443"/>
      <c r="BB4" s="443"/>
      <c r="BC4" s="443"/>
      <c r="BD4" s="443"/>
      <c r="BE4" s="443"/>
      <c r="BF4" s="443"/>
      <c r="BG4" s="443"/>
      <c r="BH4" s="443"/>
      <c r="BI4" s="443"/>
      <c r="BJ4" s="443"/>
      <c r="BK4" s="443"/>
      <c r="BL4" s="443"/>
      <c r="BM4" s="444"/>
      <c r="BN4" s="445">
        <v>2100331</v>
      </c>
      <c r="BO4" s="446"/>
      <c r="BP4" s="446"/>
      <c r="BQ4" s="446"/>
      <c r="BR4" s="446"/>
      <c r="BS4" s="446"/>
      <c r="BT4" s="446"/>
      <c r="BU4" s="447"/>
      <c r="BV4" s="445">
        <v>2973457</v>
      </c>
      <c r="BW4" s="446"/>
      <c r="BX4" s="446"/>
      <c r="BY4" s="446"/>
      <c r="BZ4" s="446"/>
      <c r="CA4" s="446"/>
      <c r="CB4" s="446"/>
      <c r="CC4" s="447"/>
      <c r="CD4" s="582" t="s">
        <v>92</v>
      </c>
      <c r="CE4" s="583"/>
      <c r="CF4" s="583"/>
      <c r="CG4" s="583"/>
      <c r="CH4" s="583"/>
      <c r="CI4" s="583"/>
      <c r="CJ4" s="583"/>
      <c r="CK4" s="583"/>
      <c r="CL4" s="583"/>
      <c r="CM4" s="583"/>
      <c r="CN4" s="583"/>
      <c r="CO4" s="583"/>
      <c r="CP4" s="583"/>
      <c r="CQ4" s="583"/>
      <c r="CR4" s="583"/>
      <c r="CS4" s="584"/>
      <c r="CT4" s="585">
        <v>7.3</v>
      </c>
      <c r="CU4" s="586"/>
      <c r="CV4" s="586"/>
      <c r="CW4" s="586"/>
      <c r="CX4" s="586"/>
      <c r="CY4" s="586"/>
      <c r="CZ4" s="586"/>
      <c r="DA4" s="587"/>
      <c r="DB4" s="585">
        <v>9.6</v>
      </c>
      <c r="DC4" s="586"/>
      <c r="DD4" s="586"/>
      <c r="DE4" s="586"/>
      <c r="DF4" s="586"/>
      <c r="DG4" s="586"/>
      <c r="DH4" s="586"/>
      <c r="DI4" s="587"/>
    </row>
    <row r="5" spans="1:119" ht="18.75" customHeight="1" x14ac:dyDescent="0.15">
      <c r="A5" s="178"/>
      <c r="B5" s="592"/>
      <c r="C5" s="406"/>
      <c r="D5" s="406"/>
      <c r="E5" s="593"/>
      <c r="F5" s="593"/>
      <c r="G5" s="593"/>
      <c r="H5" s="593"/>
      <c r="I5" s="593"/>
      <c r="J5" s="593"/>
      <c r="K5" s="593"/>
      <c r="L5" s="593"/>
      <c r="M5" s="593"/>
      <c r="N5" s="593"/>
      <c r="O5" s="593"/>
      <c r="P5" s="593"/>
      <c r="Q5" s="593"/>
      <c r="R5" s="404"/>
      <c r="S5" s="404"/>
      <c r="T5" s="404"/>
      <c r="U5" s="404"/>
      <c r="V5" s="596"/>
      <c r="W5" s="507"/>
      <c r="X5" s="405"/>
      <c r="Y5" s="405"/>
      <c r="Z5" s="405"/>
      <c r="AA5" s="405"/>
      <c r="AB5" s="406"/>
      <c r="AC5" s="404"/>
      <c r="AD5" s="405"/>
      <c r="AE5" s="405"/>
      <c r="AF5" s="405"/>
      <c r="AG5" s="405"/>
      <c r="AH5" s="405"/>
      <c r="AI5" s="405"/>
      <c r="AJ5" s="405"/>
      <c r="AK5" s="405"/>
      <c r="AL5" s="597"/>
      <c r="AM5" s="473" t="s">
        <v>93</v>
      </c>
      <c r="AN5" s="373"/>
      <c r="AO5" s="373"/>
      <c r="AP5" s="373"/>
      <c r="AQ5" s="373"/>
      <c r="AR5" s="373"/>
      <c r="AS5" s="373"/>
      <c r="AT5" s="374"/>
      <c r="AU5" s="474" t="s">
        <v>94</v>
      </c>
      <c r="AV5" s="475"/>
      <c r="AW5" s="475"/>
      <c r="AX5" s="475"/>
      <c r="AY5" s="430" t="s">
        <v>95</v>
      </c>
      <c r="AZ5" s="431"/>
      <c r="BA5" s="431"/>
      <c r="BB5" s="431"/>
      <c r="BC5" s="431"/>
      <c r="BD5" s="431"/>
      <c r="BE5" s="431"/>
      <c r="BF5" s="431"/>
      <c r="BG5" s="431"/>
      <c r="BH5" s="431"/>
      <c r="BI5" s="431"/>
      <c r="BJ5" s="431"/>
      <c r="BK5" s="431"/>
      <c r="BL5" s="431"/>
      <c r="BM5" s="432"/>
      <c r="BN5" s="416">
        <v>2011723</v>
      </c>
      <c r="BO5" s="417"/>
      <c r="BP5" s="417"/>
      <c r="BQ5" s="417"/>
      <c r="BR5" s="417"/>
      <c r="BS5" s="417"/>
      <c r="BT5" s="417"/>
      <c r="BU5" s="418"/>
      <c r="BV5" s="416">
        <v>2871963</v>
      </c>
      <c r="BW5" s="417"/>
      <c r="BX5" s="417"/>
      <c r="BY5" s="417"/>
      <c r="BZ5" s="417"/>
      <c r="CA5" s="417"/>
      <c r="CB5" s="417"/>
      <c r="CC5" s="418"/>
      <c r="CD5" s="456" t="s">
        <v>96</v>
      </c>
      <c r="CE5" s="376"/>
      <c r="CF5" s="376"/>
      <c r="CG5" s="376"/>
      <c r="CH5" s="376"/>
      <c r="CI5" s="376"/>
      <c r="CJ5" s="376"/>
      <c r="CK5" s="376"/>
      <c r="CL5" s="376"/>
      <c r="CM5" s="376"/>
      <c r="CN5" s="376"/>
      <c r="CO5" s="376"/>
      <c r="CP5" s="376"/>
      <c r="CQ5" s="376"/>
      <c r="CR5" s="376"/>
      <c r="CS5" s="457"/>
      <c r="CT5" s="413">
        <v>80.400000000000006</v>
      </c>
      <c r="CU5" s="414"/>
      <c r="CV5" s="414"/>
      <c r="CW5" s="414"/>
      <c r="CX5" s="414"/>
      <c r="CY5" s="414"/>
      <c r="CZ5" s="414"/>
      <c r="DA5" s="415"/>
      <c r="DB5" s="413">
        <v>89.9</v>
      </c>
      <c r="DC5" s="414"/>
      <c r="DD5" s="414"/>
      <c r="DE5" s="414"/>
      <c r="DF5" s="414"/>
      <c r="DG5" s="414"/>
      <c r="DH5" s="414"/>
      <c r="DI5" s="415"/>
    </row>
    <row r="6" spans="1:119" ht="18.75" customHeight="1" x14ac:dyDescent="0.15">
      <c r="A6" s="178"/>
      <c r="B6" s="562" t="s">
        <v>97</v>
      </c>
      <c r="C6" s="403"/>
      <c r="D6" s="403"/>
      <c r="E6" s="563"/>
      <c r="F6" s="563"/>
      <c r="G6" s="563"/>
      <c r="H6" s="563"/>
      <c r="I6" s="563"/>
      <c r="J6" s="563"/>
      <c r="K6" s="563"/>
      <c r="L6" s="563" t="s">
        <v>98</v>
      </c>
      <c r="M6" s="563"/>
      <c r="N6" s="563"/>
      <c r="O6" s="563"/>
      <c r="P6" s="563"/>
      <c r="Q6" s="563"/>
      <c r="R6" s="401"/>
      <c r="S6" s="401"/>
      <c r="T6" s="401"/>
      <c r="U6" s="401"/>
      <c r="V6" s="569"/>
      <c r="W6" s="506" t="s">
        <v>99</v>
      </c>
      <c r="X6" s="402"/>
      <c r="Y6" s="402"/>
      <c r="Z6" s="402"/>
      <c r="AA6" s="402"/>
      <c r="AB6" s="403"/>
      <c r="AC6" s="574" t="s">
        <v>100</v>
      </c>
      <c r="AD6" s="575"/>
      <c r="AE6" s="575"/>
      <c r="AF6" s="575"/>
      <c r="AG6" s="575"/>
      <c r="AH6" s="575"/>
      <c r="AI6" s="575"/>
      <c r="AJ6" s="575"/>
      <c r="AK6" s="575"/>
      <c r="AL6" s="576"/>
      <c r="AM6" s="473" t="s">
        <v>101</v>
      </c>
      <c r="AN6" s="373"/>
      <c r="AO6" s="373"/>
      <c r="AP6" s="373"/>
      <c r="AQ6" s="373"/>
      <c r="AR6" s="373"/>
      <c r="AS6" s="373"/>
      <c r="AT6" s="374"/>
      <c r="AU6" s="474" t="s">
        <v>102</v>
      </c>
      <c r="AV6" s="475"/>
      <c r="AW6" s="475"/>
      <c r="AX6" s="475"/>
      <c r="AY6" s="430" t="s">
        <v>103</v>
      </c>
      <c r="AZ6" s="431"/>
      <c r="BA6" s="431"/>
      <c r="BB6" s="431"/>
      <c r="BC6" s="431"/>
      <c r="BD6" s="431"/>
      <c r="BE6" s="431"/>
      <c r="BF6" s="431"/>
      <c r="BG6" s="431"/>
      <c r="BH6" s="431"/>
      <c r="BI6" s="431"/>
      <c r="BJ6" s="431"/>
      <c r="BK6" s="431"/>
      <c r="BL6" s="431"/>
      <c r="BM6" s="432"/>
      <c r="BN6" s="416">
        <v>88608</v>
      </c>
      <c r="BO6" s="417"/>
      <c r="BP6" s="417"/>
      <c r="BQ6" s="417"/>
      <c r="BR6" s="417"/>
      <c r="BS6" s="417"/>
      <c r="BT6" s="417"/>
      <c r="BU6" s="418"/>
      <c r="BV6" s="416">
        <v>101494</v>
      </c>
      <c r="BW6" s="417"/>
      <c r="BX6" s="417"/>
      <c r="BY6" s="417"/>
      <c r="BZ6" s="417"/>
      <c r="CA6" s="417"/>
      <c r="CB6" s="417"/>
      <c r="CC6" s="418"/>
      <c r="CD6" s="456" t="s">
        <v>104</v>
      </c>
      <c r="CE6" s="376"/>
      <c r="CF6" s="376"/>
      <c r="CG6" s="376"/>
      <c r="CH6" s="376"/>
      <c r="CI6" s="376"/>
      <c r="CJ6" s="376"/>
      <c r="CK6" s="376"/>
      <c r="CL6" s="376"/>
      <c r="CM6" s="376"/>
      <c r="CN6" s="376"/>
      <c r="CO6" s="376"/>
      <c r="CP6" s="376"/>
      <c r="CQ6" s="376"/>
      <c r="CR6" s="376"/>
      <c r="CS6" s="457"/>
      <c r="CT6" s="559">
        <v>82.4</v>
      </c>
      <c r="CU6" s="560"/>
      <c r="CV6" s="560"/>
      <c r="CW6" s="560"/>
      <c r="CX6" s="560"/>
      <c r="CY6" s="560"/>
      <c r="CZ6" s="560"/>
      <c r="DA6" s="561"/>
      <c r="DB6" s="559">
        <v>92.6</v>
      </c>
      <c r="DC6" s="560"/>
      <c r="DD6" s="560"/>
      <c r="DE6" s="560"/>
      <c r="DF6" s="560"/>
      <c r="DG6" s="560"/>
      <c r="DH6" s="560"/>
      <c r="DI6" s="561"/>
    </row>
    <row r="7" spans="1:119" ht="18.75" customHeight="1" x14ac:dyDescent="0.15">
      <c r="A7" s="178"/>
      <c r="B7" s="564"/>
      <c r="C7" s="565"/>
      <c r="D7" s="565"/>
      <c r="E7" s="566"/>
      <c r="F7" s="566"/>
      <c r="G7" s="566"/>
      <c r="H7" s="566"/>
      <c r="I7" s="566"/>
      <c r="J7" s="566"/>
      <c r="K7" s="566"/>
      <c r="L7" s="566"/>
      <c r="M7" s="566"/>
      <c r="N7" s="566"/>
      <c r="O7" s="566"/>
      <c r="P7" s="566"/>
      <c r="Q7" s="566"/>
      <c r="R7" s="570"/>
      <c r="S7" s="570"/>
      <c r="T7" s="570"/>
      <c r="U7" s="570"/>
      <c r="V7" s="571"/>
      <c r="W7" s="557"/>
      <c r="X7" s="367"/>
      <c r="Y7" s="367"/>
      <c r="Z7" s="367"/>
      <c r="AA7" s="367"/>
      <c r="AB7" s="565"/>
      <c r="AC7" s="577"/>
      <c r="AD7" s="368"/>
      <c r="AE7" s="368"/>
      <c r="AF7" s="368"/>
      <c r="AG7" s="368"/>
      <c r="AH7" s="368"/>
      <c r="AI7" s="368"/>
      <c r="AJ7" s="368"/>
      <c r="AK7" s="368"/>
      <c r="AL7" s="578"/>
      <c r="AM7" s="473" t="s">
        <v>105</v>
      </c>
      <c r="AN7" s="373"/>
      <c r="AO7" s="373"/>
      <c r="AP7" s="373"/>
      <c r="AQ7" s="373"/>
      <c r="AR7" s="373"/>
      <c r="AS7" s="373"/>
      <c r="AT7" s="374"/>
      <c r="AU7" s="474" t="s">
        <v>94</v>
      </c>
      <c r="AV7" s="475"/>
      <c r="AW7" s="475"/>
      <c r="AX7" s="475"/>
      <c r="AY7" s="430" t="s">
        <v>106</v>
      </c>
      <c r="AZ7" s="431"/>
      <c r="BA7" s="431"/>
      <c r="BB7" s="431"/>
      <c r="BC7" s="431"/>
      <c r="BD7" s="431"/>
      <c r="BE7" s="431"/>
      <c r="BF7" s="431"/>
      <c r="BG7" s="431"/>
      <c r="BH7" s="431"/>
      <c r="BI7" s="431"/>
      <c r="BJ7" s="431"/>
      <c r="BK7" s="431"/>
      <c r="BL7" s="431"/>
      <c r="BM7" s="432"/>
      <c r="BN7" s="416">
        <v>526</v>
      </c>
      <c r="BO7" s="417"/>
      <c r="BP7" s="417"/>
      <c r="BQ7" s="417"/>
      <c r="BR7" s="417"/>
      <c r="BS7" s="417"/>
      <c r="BT7" s="417"/>
      <c r="BU7" s="418"/>
      <c r="BV7" s="416">
        <v>1176</v>
      </c>
      <c r="BW7" s="417"/>
      <c r="BX7" s="417"/>
      <c r="BY7" s="417"/>
      <c r="BZ7" s="417"/>
      <c r="CA7" s="417"/>
      <c r="CB7" s="417"/>
      <c r="CC7" s="418"/>
      <c r="CD7" s="456" t="s">
        <v>107</v>
      </c>
      <c r="CE7" s="376"/>
      <c r="CF7" s="376"/>
      <c r="CG7" s="376"/>
      <c r="CH7" s="376"/>
      <c r="CI7" s="376"/>
      <c r="CJ7" s="376"/>
      <c r="CK7" s="376"/>
      <c r="CL7" s="376"/>
      <c r="CM7" s="376"/>
      <c r="CN7" s="376"/>
      <c r="CO7" s="376"/>
      <c r="CP7" s="376"/>
      <c r="CQ7" s="376"/>
      <c r="CR7" s="376"/>
      <c r="CS7" s="457"/>
      <c r="CT7" s="416">
        <v>1203915</v>
      </c>
      <c r="CU7" s="417"/>
      <c r="CV7" s="417"/>
      <c r="CW7" s="417"/>
      <c r="CX7" s="417"/>
      <c r="CY7" s="417"/>
      <c r="CZ7" s="417"/>
      <c r="DA7" s="418"/>
      <c r="DB7" s="416">
        <v>1042949</v>
      </c>
      <c r="DC7" s="417"/>
      <c r="DD7" s="417"/>
      <c r="DE7" s="417"/>
      <c r="DF7" s="417"/>
      <c r="DG7" s="417"/>
      <c r="DH7" s="417"/>
      <c r="DI7" s="418"/>
    </row>
    <row r="8" spans="1:119" ht="18.75" customHeight="1" thickBot="1" x14ac:dyDescent="0.2">
      <c r="A8" s="178"/>
      <c r="B8" s="567"/>
      <c r="C8" s="512"/>
      <c r="D8" s="512"/>
      <c r="E8" s="568"/>
      <c r="F8" s="568"/>
      <c r="G8" s="568"/>
      <c r="H8" s="568"/>
      <c r="I8" s="568"/>
      <c r="J8" s="568"/>
      <c r="K8" s="568"/>
      <c r="L8" s="568"/>
      <c r="M8" s="568"/>
      <c r="N8" s="568"/>
      <c r="O8" s="568"/>
      <c r="P8" s="568"/>
      <c r="Q8" s="568"/>
      <c r="R8" s="572"/>
      <c r="S8" s="572"/>
      <c r="T8" s="572"/>
      <c r="U8" s="572"/>
      <c r="V8" s="573"/>
      <c r="W8" s="487"/>
      <c r="X8" s="488"/>
      <c r="Y8" s="488"/>
      <c r="Z8" s="488"/>
      <c r="AA8" s="488"/>
      <c r="AB8" s="512"/>
      <c r="AC8" s="579"/>
      <c r="AD8" s="580"/>
      <c r="AE8" s="580"/>
      <c r="AF8" s="580"/>
      <c r="AG8" s="580"/>
      <c r="AH8" s="580"/>
      <c r="AI8" s="580"/>
      <c r="AJ8" s="580"/>
      <c r="AK8" s="580"/>
      <c r="AL8" s="581"/>
      <c r="AM8" s="473" t="s">
        <v>108</v>
      </c>
      <c r="AN8" s="373"/>
      <c r="AO8" s="373"/>
      <c r="AP8" s="373"/>
      <c r="AQ8" s="373"/>
      <c r="AR8" s="373"/>
      <c r="AS8" s="373"/>
      <c r="AT8" s="374"/>
      <c r="AU8" s="474" t="s">
        <v>109</v>
      </c>
      <c r="AV8" s="475"/>
      <c r="AW8" s="475"/>
      <c r="AX8" s="475"/>
      <c r="AY8" s="430" t="s">
        <v>110</v>
      </c>
      <c r="AZ8" s="431"/>
      <c r="BA8" s="431"/>
      <c r="BB8" s="431"/>
      <c r="BC8" s="431"/>
      <c r="BD8" s="431"/>
      <c r="BE8" s="431"/>
      <c r="BF8" s="431"/>
      <c r="BG8" s="431"/>
      <c r="BH8" s="431"/>
      <c r="BI8" s="431"/>
      <c r="BJ8" s="431"/>
      <c r="BK8" s="431"/>
      <c r="BL8" s="431"/>
      <c r="BM8" s="432"/>
      <c r="BN8" s="416">
        <v>88082</v>
      </c>
      <c r="BO8" s="417"/>
      <c r="BP8" s="417"/>
      <c r="BQ8" s="417"/>
      <c r="BR8" s="417"/>
      <c r="BS8" s="417"/>
      <c r="BT8" s="417"/>
      <c r="BU8" s="418"/>
      <c r="BV8" s="416">
        <v>100318</v>
      </c>
      <c r="BW8" s="417"/>
      <c r="BX8" s="417"/>
      <c r="BY8" s="417"/>
      <c r="BZ8" s="417"/>
      <c r="CA8" s="417"/>
      <c r="CB8" s="417"/>
      <c r="CC8" s="418"/>
      <c r="CD8" s="456" t="s">
        <v>111</v>
      </c>
      <c r="CE8" s="376"/>
      <c r="CF8" s="376"/>
      <c r="CG8" s="376"/>
      <c r="CH8" s="376"/>
      <c r="CI8" s="376"/>
      <c r="CJ8" s="376"/>
      <c r="CK8" s="376"/>
      <c r="CL8" s="376"/>
      <c r="CM8" s="376"/>
      <c r="CN8" s="376"/>
      <c r="CO8" s="376"/>
      <c r="CP8" s="376"/>
      <c r="CQ8" s="376"/>
      <c r="CR8" s="376"/>
      <c r="CS8" s="457"/>
      <c r="CT8" s="519">
        <v>0.22</v>
      </c>
      <c r="CU8" s="520"/>
      <c r="CV8" s="520"/>
      <c r="CW8" s="520"/>
      <c r="CX8" s="520"/>
      <c r="CY8" s="520"/>
      <c r="CZ8" s="520"/>
      <c r="DA8" s="521"/>
      <c r="DB8" s="519">
        <v>0.23</v>
      </c>
      <c r="DC8" s="520"/>
      <c r="DD8" s="520"/>
      <c r="DE8" s="520"/>
      <c r="DF8" s="520"/>
      <c r="DG8" s="520"/>
      <c r="DH8" s="520"/>
      <c r="DI8" s="521"/>
    </row>
    <row r="9" spans="1:119" ht="18.75" customHeight="1" thickBot="1" x14ac:dyDescent="0.2">
      <c r="A9" s="178"/>
      <c r="B9" s="548" t="s">
        <v>112</v>
      </c>
      <c r="C9" s="549"/>
      <c r="D9" s="549"/>
      <c r="E9" s="549"/>
      <c r="F9" s="549"/>
      <c r="G9" s="549"/>
      <c r="H9" s="549"/>
      <c r="I9" s="549"/>
      <c r="J9" s="549"/>
      <c r="K9" s="467"/>
      <c r="L9" s="550" t="s">
        <v>113</v>
      </c>
      <c r="M9" s="551"/>
      <c r="N9" s="551"/>
      <c r="O9" s="551"/>
      <c r="P9" s="551"/>
      <c r="Q9" s="552"/>
      <c r="R9" s="553">
        <v>753</v>
      </c>
      <c r="S9" s="554"/>
      <c r="T9" s="554"/>
      <c r="U9" s="554"/>
      <c r="V9" s="555"/>
      <c r="W9" s="485" t="s">
        <v>114</v>
      </c>
      <c r="X9" s="486"/>
      <c r="Y9" s="486"/>
      <c r="Z9" s="486"/>
      <c r="AA9" s="486"/>
      <c r="AB9" s="486"/>
      <c r="AC9" s="486"/>
      <c r="AD9" s="486"/>
      <c r="AE9" s="486"/>
      <c r="AF9" s="486"/>
      <c r="AG9" s="486"/>
      <c r="AH9" s="486"/>
      <c r="AI9" s="486"/>
      <c r="AJ9" s="486"/>
      <c r="AK9" s="486"/>
      <c r="AL9" s="556"/>
      <c r="AM9" s="473" t="s">
        <v>115</v>
      </c>
      <c r="AN9" s="373"/>
      <c r="AO9" s="373"/>
      <c r="AP9" s="373"/>
      <c r="AQ9" s="373"/>
      <c r="AR9" s="373"/>
      <c r="AS9" s="373"/>
      <c r="AT9" s="374"/>
      <c r="AU9" s="474" t="s">
        <v>94</v>
      </c>
      <c r="AV9" s="475"/>
      <c r="AW9" s="475"/>
      <c r="AX9" s="475"/>
      <c r="AY9" s="430" t="s">
        <v>116</v>
      </c>
      <c r="AZ9" s="431"/>
      <c r="BA9" s="431"/>
      <c r="BB9" s="431"/>
      <c r="BC9" s="431"/>
      <c r="BD9" s="431"/>
      <c r="BE9" s="431"/>
      <c r="BF9" s="431"/>
      <c r="BG9" s="431"/>
      <c r="BH9" s="431"/>
      <c r="BI9" s="431"/>
      <c r="BJ9" s="431"/>
      <c r="BK9" s="431"/>
      <c r="BL9" s="431"/>
      <c r="BM9" s="432"/>
      <c r="BN9" s="416">
        <v>-12236</v>
      </c>
      <c r="BO9" s="417"/>
      <c r="BP9" s="417"/>
      <c r="BQ9" s="417"/>
      <c r="BR9" s="417"/>
      <c r="BS9" s="417"/>
      <c r="BT9" s="417"/>
      <c r="BU9" s="418"/>
      <c r="BV9" s="416">
        <v>773</v>
      </c>
      <c r="BW9" s="417"/>
      <c r="BX9" s="417"/>
      <c r="BY9" s="417"/>
      <c r="BZ9" s="417"/>
      <c r="CA9" s="417"/>
      <c r="CB9" s="417"/>
      <c r="CC9" s="418"/>
      <c r="CD9" s="456" t="s">
        <v>117</v>
      </c>
      <c r="CE9" s="376"/>
      <c r="CF9" s="376"/>
      <c r="CG9" s="376"/>
      <c r="CH9" s="376"/>
      <c r="CI9" s="376"/>
      <c r="CJ9" s="376"/>
      <c r="CK9" s="376"/>
      <c r="CL9" s="376"/>
      <c r="CM9" s="376"/>
      <c r="CN9" s="376"/>
      <c r="CO9" s="376"/>
      <c r="CP9" s="376"/>
      <c r="CQ9" s="376"/>
      <c r="CR9" s="376"/>
      <c r="CS9" s="457"/>
      <c r="CT9" s="413">
        <v>16.399999999999999</v>
      </c>
      <c r="CU9" s="414"/>
      <c r="CV9" s="414"/>
      <c r="CW9" s="414"/>
      <c r="CX9" s="414"/>
      <c r="CY9" s="414"/>
      <c r="CZ9" s="414"/>
      <c r="DA9" s="415"/>
      <c r="DB9" s="413">
        <v>12.5</v>
      </c>
      <c r="DC9" s="414"/>
      <c r="DD9" s="414"/>
      <c r="DE9" s="414"/>
      <c r="DF9" s="414"/>
      <c r="DG9" s="414"/>
      <c r="DH9" s="414"/>
      <c r="DI9" s="415"/>
    </row>
    <row r="10" spans="1:119" ht="18.75" customHeight="1" thickBot="1" x14ac:dyDescent="0.2">
      <c r="A10" s="178"/>
      <c r="B10" s="548"/>
      <c r="C10" s="549"/>
      <c r="D10" s="549"/>
      <c r="E10" s="549"/>
      <c r="F10" s="549"/>
      <c r="G10" s="549"/>
      <c r="H10" s="549"/>
      <c r="I10" s="549"/>
      <c r="J10" s="549"/>
      <c r="K10" s="467"/>
      <c r="L10" s="372" t="s">
        <v>118</v>
      </c>
      <c r="M10" s="373"/>
      <c r="N10" s="373"/>
      <c r="O10" s="373"/>
      <c r="P10" s="373"/>
      <c r="Q10" s="374"/>
      <c r="R10" s="369">
        <v>895</v>
      </c>
      <c r="S10" s="370"/>
      <c r="T10" s="370"/>
      <c r="U10" s="370"/>
      <c r="V10" s="429"/>
      <c r="W10" s="557"/>
      <c r="X10" s="367"/>
      <c r="Y10" s="367"/>
      <c r="Z10" s="367"/>
      <c r="AA10" s="367"/>
      <c r="AB10" s="367"/>
      <c r="AC10" s="367"/>
      <c r="AD10" s="367"/>
      <c r="AE10" s="367"/>
      <c r="AF10" s="367"/>
      <c r="AG10" s="367"/>
      <c r="AH10" s="367"/>
      <c r="AI10" s="367"/>
      <c r="AJ10" s="367"/>
      <c r="AK10" s="367"/>
      <c r="AL10" s="558"/>
      <c r="AM10" s="473" t="s">
        <v>119</v>
      </c>
      <c r="AN10" s="373"/>
      <c r="AO10" s="373"/>
      <c r="AP10" s="373"/>
      <c r="AQ10" s="373"/>
      <c r="AR10" s="373"/>
      <c r="AS10" s="373"/>
      <c r="AT10" s="374"/>
      <c r="AU10" s="474" t="s">
        <v>120</v>
      </c>
      <c r="AV10" s="475"/>
      <c r="AW10" s="475"/>
      <c r="AX10" s="475"/>
      <c r="AY10" s="430" t="s">
        <v>121</v>
      </c>
      <c r="AZ10" s="431"/>
      <c r="BA10" s="431"/>
      <c r="BB10" s="431"/>
      <c r="BC10" s="431"/>
      <c r="BD10" s="431"/>
      <c r="BE10" s="431"/>
      <c r="BF10" s="431"/>
      <c r="BG10" s="431"/>
      <c r="BH10" s="431"/>
      <c r="BI10" s="431"/>
      <c r="BJ10" s="431"/>
      <c r="BK10" s="431"/>
      <c r="BL10" s="431"/>
      <c r="BM10" s="432"/>
      <c r="BN10" s="416">
        <v>61189</v>
      </c>
      <c r="BO10" s="417"/>
      <c r="BP10" s="417"/>
      <c r="BQ10" s="417"/>
      <c r="BR10" s="417"/>
      <c r="BS10" s="417"/>
      <c r="BT10" s="417"/>
      <c r="BU10" s="418"/>
      <c r="BV10" s="416">
        <v>49054</v>
      </c>
      <c r="BW10" s="417"/>
      <c r="BX10" s="417"/>
      <c r="BY10" s="417"/>
      <c r="BZ10" s="417"/>
      <c r="CA10" s="417"/>
      <c r="CB10" s="417"/>
      <c r="CC10" s="418"/>
      <c r="CD10" s="181" t="s">
        <v>122</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row>
    <row r="11" spans="1:119" ht="18.75" customHeight="1" thickBot="1" x14ac:dyDescent="0.2">
      <c r="A11" s="178"/>
      <c r="B11" s="548"/>
      <c r="C11" s="549"/>
      <c r="D11" s="549"/>
      <c r="E11" s="549"/>
      <c r="F11" s="549"/>
      <c r="G11" s="549"/>
      <c r="H11" s="549"/>
      <c r="I11" s="549"/>
      <c r="J11" s="549"/>
      <c r="K11" s="467"/>
      <c r="L11" s="377" t="s">
        <v>123</v>
      </c>
      <c r="M11" s="378"/>
      <c r="N11" s="378"/>
      <c r="O11" s="378"/>
      <c r="P11" s="378"/>
      <c r="Q11" s="379"/>
      <c r="R11" s="545" t="s">
        <v>124</v>
      </c>
      <c r="S11" s="546"/>
      <c r="T11" s="546"/>
      <c r="U11" s="546"/>
      <c r="V11" s="547"/>
      <c r="W11" s="557"/>
      <c r="X11" s="367"/>
      <c r="Y11" s="367"/>
      <c r="Z11" s="367"/>
      <c r="AA11" s="367"/>
      <c r="AB11" s="367"/>
      <c r="AC11" s="367"/>
      <c r="AD11" s="367"/>
      <c r="AE11" s="367"/>
      <c r="AF11" s="367"/>
      <c r="AG11" s="367"/>
      <c r="AH11" s="367"/>
      <c r="AI11" s="367"/>
      <c r="AJ11" s="367"/>
      <c r="AK11" s="367"/>
      <c r="AL11" s="558"/>
      <c r="AM11" s="473" t="s">
        <v>125</v>
      </c>
      <c r="AN11" s="373"/>
      <c r="AO11" s="373"/>
      <c r="AP11" s="373"/>
      <c r="AQ11" s="373"/>
      <c r="AR11" s="373"/>
      <c r="AS11" s="373"/>
      <c r="AT11" s="374"/>
      <c r="AU11" s="474" t="s">
        <v>120</v>
      </c>
      <c r="AV11" s="475"/>
      <c r="AW11" s="475"/>
      <c r="AX11" s="475"/>
      <c r="AY11" s="430" t="s">
        <v>126</v>
      </c>
      <c r="AZ11" s="431"/>
      <c r="BA11" s="431"/>
      <c r="BB11" s="431"/>
      <c r="BC11" s="431"/>
      <c r="BD11" s="431"/>
      <c r="BE11" s="431"/>
      <c r="BF11" s="431"/>
      <c r="BG11" s="431"/>
      <c r="BH11" s="431"/>
      <c r="BI11" s="431"/>
      <c r="BJ11" s="431"/>
      <c r="BK11" s="431"/>
      <c r="BL11" s="431"/>
      <c r="BM11" s="432"/>
      <c r="BN11" s="416">
        <v>0</v>
      </c>
      <c r="BO11" s="417"/>
      <c r="BP11" s="417"/>
      <c r="BQ11" s="417"/>
      <c r="BR11" s="417"/>
      <c r="BS11" s="417"/>
      <c r="BT11" s="417"/>
      <c r="BU11" s="418"/>
      <c r="BV11" s="416">
        <v>0</v>
      </c>
      <c r="BW11" s="417"/>
      <c r="BX11" s="417"/>
      <c r="BY11" s="417"/>
      <c r="BZ11" s="417"/>
      <c r="CA11" s="417"/>
      <c r="CB11" s="417"/>
      <c r="CC11" s="418"/>
      <c r="CD11" s="456" t="s">
        <v>127</v>
      </c>
      <c r="CE11" s="376"/>
      <c r="CF11" s="376"/>
      <c r="CG11" s="376"/>
      <c r="CH11" s="376"/>
      <c r="CI11" s="376"/>
      <c r="CJ11" s="376"/>
      <c r="CK11" s="376"/>
      <c r="CL11" s="376"/>
      <c r="CM11" s="376"/>
      <c r="CN11" s="376"/>
      <c r="CO11" s="376"/>
      <c r="CP11" s="376"/>
      <c r="CQ11" s="376"/>
      <c r="CR11" s="376"/>
      <c r="CS11" s="457"/>
      <c r="CT11" s="519" t="s">
        <v>128</v>
      </c>
      <c r="CU11" s="520"/>
      <c r="CV11" s="520"/>
      <c r="CW11" s="520"/>
      <c r="CX11" s="520"/>
      <c r="CY11" s="520"/>
      <c r="CZ11" s="520"/>
      <c r="DA11" s="521"/>
      <c r="DB11" s="519" t="s">
        <v>128</v>
      </c>
      <c r="DC11" s="520"/>
      <c r="DD11" s="520"/>
      <c r="DE11" s="520"/>
      <c r="DF11" s="520"/>
      <c r="DG11" s="520"/>
      <c r="DH11" s="520"/>
      <c r="DI11" s="521"/>
    </row>
    <row r="12" spans="1:119" ht="18.75" customHeight="1" x14ac:dyDescent="0.15">
      <c r="A12" s="178"/>
      <c r="B12" s="522" t="s">
        <v>129</v>
      </c>
      <c r="C12" s="523"/>
      <c r="D12" s="523"/>
      <c r="E12" s="523"/>
      <c r="F12" s="523"/>
      <c r="G12" s="523"/>
      <c r="H12" s="523"/>
      <c r="I12" s="523"/>
      <c r="J12" s="523"/>
      <c r="K12" s="524"/>
      <c r="L12" s="531" t="s">
        <v>130</v>
      </c>
      <c r="M12" s="532"/>
      <c r="N12" s="532"/>
      <c r="O12" s="532"/>
      <c r="P12" s="532"/>
      <c r="Q12" s="533"/>
      <c r="R12" s="534">
        <v>832</v>
      </c>
      <c r="S12" s="535"/>
      <c r="T12" s="535"/>
      <c r="U12" s="535"/>
      <c r="V12" s="536"/>
      <c r="W12" s="537" t="s">
        <v>1</v>
      </c>
      <c r="X12" s="475"/>
      <c r="Y12" s="475"/>
      <c r="Z12" s="475"/>
      <c r="AA12" s="475"/>
      <c r="AB12" s="538"/>
      <c r="AC12" s="539" t="s">
        <v>131</v>
      </c>
      <c r="AD12" s="540"/>
      <c r="AE12" s="540"/>
      <c r="AF12" s="540"/>
      <c r="AG12" s="541"/>
      <c r="AH12" s="539" t="s">
        <v>132</v>
      </c>
      <c r="AI12" s="540"/>
      <c r="AJ12" s="540"/>
      <c r="AK12" s="540"/>
      <c r="AL12" s="542"/>
      <c r="AM12" s="473" t="s">
        <v>133</v>
      </c>
      <c r="AN12" s="373"/>
      <c r="AO12" s="373"/>
      <c r="AP12" s="373"/>
      <c r="AQ12" s="373"/>
      <c r="AR12" s="373"/>
      <c r="AS12" s="373"/>
      <c r="AT12" s="374"/>
      <c r="AU12" s="474" t="s">
        <v>94</v>
      </c>
      <c r="AV12" s="475"/>
      <c r="AW12" s="475"/>
      <c r="AX12" s="475"/>
      <c r="AY12" s="430" t="s">
        <v>134</v>
      </c>
      <c r="AZ12" s="431"/>
      <c r="BA12" s="431"/>
      <c r="BB12" s="431"/>
      <c r="BC12" s="431"/>
      <c r="BD12" s="431"/>
      <c r="BE12" s="431"/>
      <c r="BF12" s="431"/>
      <c r="BG12" s="431"/>
      <c r="BH12" s="431"/>
      <c r="BI12" s="431"/>
      <c r="BJ12" s="431"/>
      <c r="BK12" s="431"/>
      <c r="BL12" s="431"/>
      <c r="BM12" s="432"/>
      <c r="BN12" s="416">
        <v>0</v>
      </c>
      <c r="BO12" s="417"/>
      <c r="BP12" s="417"/>
      <c r="BQ12" s="417"/>
      <c r="BR12" s="417"/>
      <c r="BS12" s="417"/>
      <c r="BT12" s="417"/>
      <c r="BU12" s="418"/>
      <c r="BV12" s="416">
        <v>344000</v>
      </c>
      <c r="BW12" s="417"/>
      <c r="BX12" s="417"/>
      <c r="BY12" s="417"/>
      <c r="BZ12" s="417"/>
      <c r="CA12" s="417"/>
      <c r="CB12" s="417"/>
      <c r="CC12" s="418"/>
      <c r="CD12" s="456" t="s">
        <v>135</v>
      </c>
      <c r="CE12" s="376"/>
      <c r="CF12" s="376"/>
      <c r="CG12" s="376"/>
      <c r="CH12" s="376"/>
      <c r="CI12" s="376"/>
      <c r="CJ12" s="376"/>
      <c r="CK12" s="376"/>
      <c r="CL12" s="376"/>
      <c r="CM12" s="376"/>
      <c r="CN12" s="376"/>
      <c r="CO12" s="376"/>
      <c r="CP12" s="376"/>
      <c r="CQ12" s="376"/>
      <c r="CR12" s="376"/>
      <c r="CS12" s="457"/>
      <c r="CT12" s="519" t="s">
        <v>136</v>
      </c>
      <c r="CU12" s="520"/>
      <c r="CV12" s="520"/>
      <c r="CW12" s="520"/>
      <c r="CX12" s="520"/>
      <c r="CY12" s="520"/>
      <c r="CZ12" s="520"/>
      <c r="DA12" s="521"/>
      <c r="DB12" s="519" t="s">
        <v>137</v>
      </c>
      <c r="DC12" s="520"/>
      <c r="DD12" s="520"/>
      <c r="DE12" s="520"/>
      <c r="DF12" s="520"/>
      <c r="DG12" s="520"/>
      <c r="DH12" s="520"/>
      <c r="DI12" s="521"/>
    </row>
    <row r="13" spans="1:119" ht="18.75" customHeight="1" x14ac:dyDescent="0.15">
      <c r="A13" s="178"/>
      <c r="B13" s="525"/>
      <c r="C13" s="526"/>
      <c r="D13" s="526"/>
      <c r="E13" s="526"/>
      <c r="F13" s="526"/>
      <c r="G13" s="526"/>
      <c r="H13" s="526"/>
      <c r="I13" s="526"/>
      <c r="J13" s="526"/>
      <c r="K13" s="527"/>
      <c r="L13" s="187"/>
      <c r="M13" s="500" t="s">
        <v>138</v>
      </c>
      <c r="N13" s="501"/>
      <c r="O13" s="501"/>
      <c r="P13" s="501"/>
      <c r="Q13" s="502"/>
      <c r="R13" s="503">
        <v>821</v>
      </c>
      <c r="S13" s="504"/>
      <c r="T13" s="504"/>
      <c r="U13" s="504"/>
      <c r="V13" s="505"/>
      <c r="W13" s="506" t="s">
        <v>139</v>
      </c>
      <c r="X13" s="402"/>
      <c r="Y13" s="402"/>
      <c r="Z13" s="402"/>
      <c r="AA13" s="402"/>
      <c r="AB13" s="403"/>
      <c r="AC13" s="369">
        <v>27</v>
      </c>
      <c r="AD13" s="370"/>
      <c r="AE13" s="370"/>
      <c r="AF13" s="370"/>
      <c r="AG13" s="371"/>
      <c r="AH13" s="369">
        <v>35</v>
      </c>
      <c r="AI13" s="370"/>
      <c r="AJ13" s="370"/>
      <c r="AK13" s="370"/>
      <c r="AL13" s="429"/>
      <c r="AM13" s="473" t="s">
        <v>140</v>
      </c>
      <c r="AN13" s="373"/>
      <c r="AO13" s="373"/>
      <c r="AP13" s="373"/>
      <c r="AQ13" s="373"/>
      <c r="AR13" s="373"/>
      <c r="AS13" s="373"/>
      <c r="AT13" s="374"/>
      <c r="AU13" s="474" t="s">
        <v>94</v>
      </c>
      <c r="AV13" s="475"/>
      <c r="AW13" s="475"/>
      <c r="AX13" s="475"/>
      <c r="AY13" s="430" t="s">
        <v>141</v>
      </c>
      <c r="AZ13" s="431"/>
      <c r="BA13" s="431"/>
      <c r="BB13" s="431"/>
      <c r="BC13" s="431"/>
      <c r="BD13" s="431"/>
      <c r="BE13" s="431"/>
      <c r="BF13" s="431"/>
      <c r="BG13" s="431"/>
      <c r="BH13" s="431"/>
      <c r="BI13" s="431"/>
      <c r="BJ13" s="431"/>
      <c r="BK13" s="431"/>
      <c r="BL13" s="431"/>
      <c r="BM13" s="432"/>
      <c r="BN13" s="416">
        <v>48953</v>
      </c>
      <c r="BO13" s="417"/>
      <c r="BP13" s="417"/>
      <c r="BQ13" s="417"/>
      <c r="BR13" s="417"/>
      <c r="BS13" s="417"/>
      <c r="BT13" s="417"/>
      <c r="BU13" s="418"/>
      <c r="BV13" s="416">
        <v>-294173</v>
      </c>
      <c r="BW13" s="417"/>
      <c r="BX13" s="417"/>
      <c r="BY13" s="417"/>
      <c r="BZ13" s="417"/>
      <c r="CA13" s="417"/>
      <c r="CB13" s="417"/>
      <c r="CC13" s="418"/>
      <c r="CD13" s="456" t="s">
        <v>142</v>
      </c>
      <c r="CE13" s="376"/>
      <c r="CF13" s="376"/>
      <c r="CG13" s="376"/>
      <c r="CH13" s="376"/>
      <c r="CI13" s="376"/>
      <c r="CJ13" s="376"/>
      <c r="CK13" s="376"/>
      <c r="CL13" s="376"/>
      <c r="CM13" s="376"/>
      <c r="CN13" s="376"/>
      <c r="CO13" s="376"/>
      <c r="CP13" s="376"/>
      <c r="CQ13" s="376"/>
      <c r="CR13" s="376"/>
      <c r="CS13" s="457"/>
      <c r="CT13" s="413">
        <v>6.6</v>
      </c>
      <c r="CU13" s="414"/>
      <c r="CV13" s="414"/>
      <c r="CW13" s="414"/>
      <c r="CX13" s="414"/>
      <c r="CY13" s="414"/>
      <c r="CZ13" s="414"/>
      <c r="DA13" s="415"/>
      <c r="DB13" s="413">
        <v>6.1</v>
      </c>
      <c r="DC13" s="414"/>
      <c r="DD13" s="414"/>
      <c r="DE13" s="414"/>
      <c r="DF13" s="414"/>
      <c r="DG13" s="414"/>
      <c r="DH13" s="414"/>
      <c r="DI13" s="415"/>
    </row>
    <row r="14" spans="1:119" ht="18.75" customHeight="1" thickBot="1" x14ac:dyDescent="0.2">
      <c r="A14" s="178"/>
      <c r="B14" s="525"/>
      <c r="C14" s="526"/>
      <c r="D14" s="526"/>
      <c r="E14" s="526"/>
      <c r="F14" s="526"/>
      <c r="G14" s="526"/>
      <c r="H14" s="526"/>
      <c r="I14" s="526"/>
      <c r="J14" s="526"/>
      <c r="K14" s="527"/>
      <c r="L14" s="490" t="s">
        <v>143</v>
      </c>
      <c r="M14" s="543"/>
      <c r="N14" s="543"/>
      <c r="O14" s="543"/>
      <c r="P14" s="543"/>
      <c r="Q14" s="544"/>
      <c r="R14" s="503">
        <v>859</v>
      </c>
      <c r="S14" s="504"/>
      <c r="T14" s="504"/>
      <c r="U14" s="504"/>
      <c r="V14" s="505"/>
      <c r="W14" s="507"/>
      <c r="X14" s="405"/>
      <c r="Y14" s="405"/>
      <c r="Z14" s="405"/>
      <c r="AA14" s="405"/>
      <c r="AB14" s="406"/>
      <c r="AC14" s="496">
        <v>7.2</v>
      </c>
      <c r="AD14" s="497"/>
      <c r="AE14" s="497"/>
      <c r="AF14" s="497"/>
      <c r="AG14" s="498"/>
      <c r="AH14" s="496">
        <v>9.1</v>
      </c>
      <c r="AI14" s="497"/>
      <c r="AJ14" s="497"/>
      <c r="AK14" s="497"/>
      <c r="AL14" s="499"/>
      <c r="AM14" s="473"/>
      <c r="AN14" s="373"/>
      <c r="AO14" s="373"/>
      <c r="AP14" s="373"/>
      <c r="AQ14" s="373"/>
      <c r="AR14" s="373"/>
      <c r="AS14" s="373"/>
      <c r="AT14" s="374"/>
      <c r="AU14" s="474"/>
      <c r="AV14" s="475"/>
      <c r="AW14" s="475"/>
      <c r="AX14" s="475"/>
      <c r="AY14" s="430"/>
      <c r="AZ14" s="431"/>
      <c r="BA14" s="431"/>
      <c r="BB14" s="431"/>
      <c r="BC14" s="431"/>
      <c r="BD14" s="431"/>
      <c r="BE14" s="431"/>
      <c r="BF14" s="431"/>
      <c r="BG14" s="431"/>
      <c r="BH14" s="431"/>
      <c r="BI14" s="431"/>
      <c r="BJ14" s="431"/>
      <c r="BK14" s="431"/>
      <c r="BL14" s="431"/>
      <c r="BM14" s="432"/>
      <c r="BN14" s="416"/>
      <c r="BO14" s="417"/>
      <c r="BP14" s="417"/>
      <c r="BQ14" s="417"/>
      <c r="BR14" s="417"/>
      <c r="BS14" s="417"/>
      <c r="BT14" s="417"/>
      <c r="BU14" s="418"/>
      <c r="BV14" s="416"/>
      <c r="BW14" s="417"/>
      <c r="BX14" s="417"/>
      <c r="BY14" s="417"/>
      <c r="BZ14" s="417"/>
      <c r="CA14" s="417"/>
      <c r="CB14" s="417"/>
      <c r="CC14" s="418"/>
      <c r="CD14" s="453" t="s">
        <v>144</v>
      </c>
      <c r="CE14" s="454"/>
      <c r="CF14" s="454"/>
      <c r="CG14" s="454"/>
      <c r="CH14" s="454"/>
      <c r="CI14" s="454"/>
      <c r="CJ14" s="454"/>
      <c r="CK14" s="454"/>
      <c r="CL14" s="454"/>
      <c r="CM14" s="454"/>
      <c r="CN14" s="454"/>
      <c r="CO14" s="454"/>
      <c r="CP14" s="454"/>
      <c r="CQ14" s="454"/>
      <c r="CR14" s="454"/>
      <c r="CS14" s="455"/>
      <c r="CT14" s="513" t="s">
        <v>145</v>
      </c>
      <c r="CU14" s="514"/>
      <c r="CV14" s="514"/>
      <c r="CW14" s="514"/>
      <c r="CX14" s="514"/>
      <c r="CY14" s="514"/>
      <c r="CZ14" s="514"/>
      <c r="DA14" s="515"/>
      <c r="DB14" s="513" t="s">
        <v>136</v>
      </c>
      <c r="DC14" s="514"/>
      <c r="DD14" s="514"/>
      <c r="DE14" s="514"/>
      <c r="DF14" s="514"/>
      <c r="DG14" s="514"/>
      <c r="DH14" s="514"/>
      <c r="DI14" s="515"/>
    </row>
    <row r="15" spans="1:119" ht="18.75" customHeight="1" x14ac:dyDescent="0.15">
      <c r="A15" s="178"/>
      <c r="B15" s="525"/>
      <c r="C15" s="526"/>
      <c r="D15" s="526"/>
      <c r="E15" s="526"/>
      <c r="F15" s="526"/>
      <c r="G15" s="526"/>
      <c r="H15" s="526"/>
      <c r="I15" s="526"/>
      <c r="J15" s="526"/>
      <c r="K15" s="527"/>
      <c r="L15" s="187"/>
      <c r="M15" s="500" t="s">
        <v>146</v>
      </c>
      <c r="N15" s="501"/>
      <c r="O15" s="501"/>
      <c r="P15" s="501"/>
      <c r="Q15" s="502"/>
      <c r="R15" s="503">
        <v>848</v>
      </c>
      <c r="S15" s="504"/>
      <c r="T15" s="504"/>
      <c r="U15" s="504"/>
      <c r="V15" s="505"/>
      <c r="W15" s="506" t="s">
        <v>147</v>
      </c>
      <c r="X15" s="402"/>
      <c r="Y15" s="402"/>
      <c r="Z15" s="402"/>
      <c r="AA15" s="402"/>
      <c r="AB15" s="403"/>
      <c r="AC15" s="369">
        <v>65</v>
      </c>
      <c r="AD15" s="370"/>
      <c r="AE15" s="370"/>
      <c r="AF15" s="370"/>
      <c r="AG15" s="371"/>
      <c r="AH15" s="369">
        <v>62</v>
      </c>
      <c r="AI15" s="370"/>
      <c r="AJ15" s="370"/>
      <c r="AK15" s="370"/>
      <c r="AL15" s="429"/>
      <c r="AM15" s="473"/>
      <c r="AN15" s="373"/>
      <c r="AO15" s="373"/>
      <c r="AP15" s="373"/>
      <c r="AQ15" s="373"/>
      <c r="AR15" s="373"/>
      <c r="AS15" s="373"/>
      <c r="AT15" s="374"/>
      <c r="AU15" s="474"/>
      <c r="AV15" s="475"/>
      <c r="AW15" s="475"/>
      <c r="AX15" s="475"/>
      <c r="AY15" s="442" t="s">
        <v>148</v>
      </c>
      <c r="AZ15" s="443"/>
      <c r="BA15" s="443"/>
      <c r="BB15" s="443"/>
      <c r="BC15" s="443"/>
      <c r="BD15" s="443"/>
      <c r="BE15" s="443"/>
      <c r="BF15" s="443"/>
      <c r="BG15" s="443"/>
      <c r="BH15" s="443"/>
      <c r="BI15" s="443"/>
      <c r="BJ15" s="443"/>
      <c r="BK15" s="443"/>
      <c r="BL15" s="443"/>
      <c r="BM15" s="444"/>
      <c r="BN15" s="445">
        <v>216058</v>
      </c>
      <c r="BO15" s="446"/>
      <c r="BP15" s="446"/>
      <c r="BQ15" s="446"/>
      <c r="BR15" s="446"/>
      <c r="BS15" s="446"/>
      <c r="BT15" s="446"/>
      <c r="BU15" s="447"/>
      <c r="BV15" s="445">
        <v>214513</v>
      </c>
      <c r="BW15" s="446"/>
      <c r="BX15" s="446"/>
      <c r="BY15" s="446"/>
      <c r="BZ15" s="446"/>
      <c r="CA15" s="446"/>
      <c r="CB15" s="446"/>
      <c r="CC15" s="447"/>
      <c r="CD15" s="516" t="s">
        <v>149</v>
      </c>
      <c r="CE15" s="517"/>
      <c r="CF15" s="517"/>
      <c r="CG15" s="517"/>
      <c r="CH15" s="517"/>
      <c r="CI15" s="517"/>
      <c r="CJ15" s="517"/>
      <c r="CK15" s="517"/>
      <c r="CL15" s="517"/>
      <c r="CM15" s="517"/>
      <c r="CN15" s="517"/>
      <c r="CO15" s="517"/>
      <c r="CP15" s="517"/>
      <c r="CQ15" s="517"/>
      <c r="CR15" s="517"/>
      <c r="CS15" s="518"/>
      <c r="CT15" s="188"/>
      <c r="CU15" s="189"/>
      <c r="CV15" s="189"/>
      <c r="CW15" s="189"/>
      <c r="CX15" s="189"/>
      <c r="CY15" s="189"/>
      <c r="CZ15" s="189"/>
      <c r="DA15" s="190"/>
      <c r="DB15" s="188"/>
      <c r="DC15" s="189"/>
      <c r="DD15" s="189"/>
      <c r="DE15" s="189"/>
      <c r="DF15" s="189"/>
      <c r="DG15" s="189"/>
      <c r="DH15" s="189"/>
      <c r="DI15" s="190"/>
    </row>
    <row r="16" spans="1:119" ht="18.75" customHeight="1" x14ac:dyDescent="0.15">
      <c r="A16" s="178"/>
      <c r="B16" s="525"/>
      <c r="C16" s="526"/>
      <c r="D16" s="526"/>
      <c r="E16" s="526"/>
      <c r="F16" s="526"/>
      <c r="G16" s="526"/>
      <c r="H16" s="526"/>
      <c r="I16" s="526"/>
      <c r="J16" s="526"/>
      <c r="K16" s="527"/>
      <c r="L16" s="490" t="s">
        <v>150</v>
      </c>
      <c r="M16" s="491"/>
      <c r="N16" s="491"/>
      <c r="O16" s="491"/>
      <c r="P16" s="491"/>
      <c r="Q16" s="492"/>
      <c r="R16" s="493" t="s">
        <v>151</v>
      </c>
      <c r="S16" s="494"/>
      <c r="T16" s="494"/>
      <c r="U16" s="494"/>
      <c r="V16" s="495"/>
      <c r="W16" s="507"/>
      <c r="X16" s="405"/>
      <c r="Y16" s="405"/>
      <c r="Z16" s="405"/>
      <c r="AA16" s="405"/>
      <c r="AB16" s="406"/>
      <c r="AC16" s="496">
        <v>17.399999999999999</v>
      </c>
      <c r="AD16" s="497"/>
      <c r="AE16" s="497"/>
      <c r="AF16" s="497"/>
      <c r="AG16" s="498"/>
      <c r="AH16" s="496">
        <v>16.100000000000001</v>
      </c>
      <c r="AI16" s="497"/>
      <c r="AJ16" s="497"/>
      <c r="AK16" s="497"/>
      <c r="AL16" s="499"/>
      <c r="AM16" s="473"/>
      <c r="AN16" s="373"/>
      <c r="AO16" s="373"/>
      <c r="AP16" s="373"/>
      <c r="AQ16" s="373"/>
      <c r="AR16" s="373"/>
      <c r="AS16" s="373"/>
      <c r="AT16" s="374"/>
      <c r="AU16" s="474"/>
      <c r="AV16" s="475"/>
      <c r="AW16" s="475"/>
      <c r="AX16" s="475"/>
      <c r="AY16" s="430" t="s">
        <v>152</v>
      </c>
      <c r="AZ16" s="431"/>
      <c r="BA16" s="431"/>
      <c r="BB16" s="431"/>
      <c r="BC16" s="431"/>
      <c r="BD16" s="431"/>
      <c r="BE16" s="431"/>
      <c r="BF16" s="431"/>
      <c r="BG16" s="431"/>
      <c r="BH16" s="431"/>
      <c r="BI16" s="431"/>
      <c r="BJ16" s="431"/>
      <c r="BK16" s="431"/>
      <c r="BL16" s="431"/>
      <c r="BM16" s="432"/>
      <c r="BN16" s="416">
        <v>1107470</v>
      </c>
      <c r="BO16" s="417"/>
      <c r="BP16" s="417"/>
      <c r="BQ16" s="417"/>
      <c r="BR16" s="417"/>
      <c r="BS16" s="417"/>
      <c r="BT16" s="417"/>
      <c r="BU16" s="418"/>
      <c r="BV16" s="416">
        <v>958654</v>
      </c>
      <c r="BW16" s="417"/>
      <c r="BX16" s="417"/>
      <c r="BY16" s="417"/>
      <c r="BZ16" s="417"/>
      <c r="CA16" s="417"/>
      <c r="CB16" s="417"/>
      <c r="CC16" s="418"/>
      <c r="CD16" s="191"/>
      <c r="CE16" s="448"/>
      <c r="CF16" s="448"/>
      <c r="CG16" s="448"/>
      <c r="CH16" s="448"/>
      <c r="CI16" s="448"/>
      <c r="CJ16" s="448"/>
      <c r="CK16" s="448"/>
      <c r="CL16" s="448"/>
      <c r="CM16" s="448"/>
      <c r="CN16" s="448"/>
      <c r="CO16" s="448"/>
      <c r="CP16" s="448"/>
      <c r="CQ16" s="448"/>
      <c r="CR16" s="448"/>
      <c r="CS16" s="449"/>
      <c r="CT16" s="413"/>
      <c r="CU16" s="414"/>
      <c r="CV16" s="414"/>
      <c r="CW16" s="414"/>
      <c r="CX16" s="414"/>
      <c r="CY16" s="414"/>
      <c r="CZ16" s="414"/>
      <c r="DA16" s="415"/>
      <c r="DB16" s="413"/>
      <c r="DC16" s="414"/>
      <c r="DD16" s="414"/>
      <c r="DE16" s="414"/>
      <c r="DF16" s="414"/>
      <c r="DG16" s="414"/>
      <c r="DH16" s="414"/>
      <c r="DI16" s="415"/>
    </row>
    <row r="17" spans="1:113" ht="18.75" customHeight="1" thickBot="1" x14ac:dyDescent="0.2">
      <c r="A17" s="178"/>
      <c r="B17" s="528"/>
      <c r="C17" s="529"/>
      <c r="D17" s="529"/>
      <c r="E17" s="529"/>
      <c r="F17" s="529"/>
      <c r="G17" s="529"/>
      <c r="H17" s="529"/>
      <c r="I17" s="529"/>
      <c r="J17" s="529"/>
      <c r="K17" s="530"/>
      <c r="L17" s="192"/>
      <c r="M17" s="509" t="s">
        <v>153</v>
      </c>
      <c r="N17" s="510"/>
      <c r="O17" s="510"/>
      <c r="P17" s="510"/>
      <c r="Q17" s="511"/>
      <c r="R17" s="493" t="s">
        <v>154</v>
      </c>
      <c r="S17" s="494"/>
      <c r="T17" s="494"/>
      <c r="U17" s="494"/>
      <c r="V17" s="495"/>
      <c r="W17" s="506" t="s">
        <v>155</v>
      </c>
      <c r="X17" s="402"/>
      <c r="Y17" s="402"/>
      <c r="Z17" s="402"/>
      <c r="AA17" s="402"/>
      <c r="AB17" s="403"/>
      <c r="AC17" s="369">
        <v>282</v>
      </c>
      <c r="AD17" s="370"/>
      <c r="AE17" s="370"/>
      <c r="AF17" s="370"/>
      <c r="AG17" s="371"/>
      <c r="AH17" s="369">
        <v>288</v>
      </c>
      <c r="AI17" s="370"/>
      <c r="AJ17" s="370"/>
      <c r="AK17" s="370"/>
      <c r="AL17" s="429"/>
      <c r="AM17" s="473"/>
      <c r="AN17" s="373"/>
      <c r="AO17" s="373"/>
      <c r="AP17" s="373"/>
      <c r="AQ17" s="373"/>
      <c r="AR17" s="373"/>
      <c r="AS17" s="373"/>
      <c r="AT17" s="374"/>
      <c r="AU17" s="474"/>
      <c r="AV17" s="475"/>
      <c r="AW17" s="475"/>
      <c r="AX17" s="475"/>
      <c r="AY17" s="430" t="s">
        <v>156</v>
      </c>
      <c r="AZ17" s="431"/>
      <c r="BA17" s="431"/>
      <c r="BB17" s="431"/>
      <c r="BC17" s="431"/>
      <c r="BD17" s="431"/>
      <c r="BE17" s="431"/>
      <c r="BF17" s="431"/>
      <c r="BG17" s="431"/>
      <c r="BH17" s="431"/>
      <c r="BI17" s="431"/>
      <c r="BJ17" s="431"/>
      <c r="BK17" s="431"/>
      <c r="BL17" s="431"/>
      <c r="BM17" s="432"/>
      <c r="BN17" s="416">
        <v>271941</v>
      </c>
      <c r="BO17" s="417"/>
      <c r="BP17" s="417"/>
      <c r="BQ17" s="417"/>
      <c r="BR17" s="417"/>
      <c r="BS17" s="417"/>
      <c r="BT17" s="417"/>
      <c r="BU17" s="418"/>
      <c r="BV17" s="416">
        <v>269887</v>
      </c>
      <c r="BW17" s="417"/>
      <c r="BX17" s="417"/>
      <c r="BY17" s="417"/>
      <c r="BZ17" s="417"/>
      <c r="CA17" s="417"/>
      <c r="CB17" s="417"/>
      <c r="CC17" s="418"/>
      <c r="CD17" s="191"/>
      <c r="CE17" s="448"/>
      <c r="CF17" s="448"/>
      <c r="CG17" s="448"/>
      <c r="CH17" s="448"/>
      <c r="CI17" s="448"/>
      <c r="CJ17" s="448"/>
      <c r="CK17" s="448"/>
      <c r="CL17" s="448"/>
      <c r="CM17" s="448"/>
      <c r="CN17" s="448"/>
      <c r="CO17" s="448"/>
      <c r="CP17" s="448"/>
      <c r="CQ17" s="448"/>
      <c r="CR17" s="448"/>
      <c r="CS17" s="449"/>
      <c r="CT17" s="413"/>
      <c r="CU17" s="414"/>
      <c r="CV17" s="414"/>
      <c r="CW17" s="414"/>
      <c r="CX17" s="414"/>
      <c r="CY17" s="414"/>
      <c r="CZ17" s="414"/>
      <c r="DA17" s="415"/>
      <c r="DB17" s="413"/>
      <c r="DC17" s="414"/>
      <c r="DD17" s="414"/>
      <c r="DE17" s="414"/>
      <c r="DF17" s="414"/>
      <c r="DG17" s="414"/>
      <c r="DH17" s="414"/>
      <c r="DI17" s="415"/>
    </row>
    <row r="18" spans="1:113" ht="18.75" customHeight="1" thickBot="1" x14ac:dyDescent="0.2">
      <c r="A18" s="178"/>
      <c r="B18" s="466" t="s">
        <v>157</v>
      </c>
      <c r="C18" s="467"/>
      <c r="D18" s="467"/>
      <c r="E18" s="468"/>
      <c r="F18" s="468"/>
      <c r="G18" s="468"/>
      <c r="H18" s="468"/>
      <c r="I18" s="468"/>
      <c r="J18" s="468"/>
      <c r="K18" s="468"/>
      <c r="L18" s="469">
        <v>133.38999999999999</v>
      </c>
      <c r="M18" s="469"/>
      <c r="N18" s="469"/>
      <c r="O18" s="469"/>
      <c r="P18" s="469"/>
      <c r="Q18" s="469"/>
      <c r="R18" s="470"/>
      <c r="S18" s="470"/>
      <c r="T18" s="470"/>
      <c r="U18" s="470"/>
      <c r="V18" s="471"/>
      <c r="W18" s="487"/>
      <c r="X18" s="488"/>
      <c r="Y18" s="488"/>
      <c r="Z18" s="488"/>
      <c r="AA18" s="488"/>
      <c r="AB18" s="512"/>
      <c r="AC18" s="386">
        <v>75.400000000000006</v>
      </c>
      <c r="AD18" s="387"/>
      <c r="AE18" s="387"/>
      <c r="AF18" s="387"/>
      <c r="AG18" s="472"/>
      <c r="AH18" s="386">
        <v>74.8</v>
      </c>
      <c r="AI18" s="387"/>
      <c r="AJ18" s="387"/>
      <c r="AK18" s="387"/>
      <c r="AL18" s="388"/>
      <c r="AM18" s="473"/>
      <c r="AN18" s="373"/>
      <c r="AO18" s="373"/>
      <c r="AP18" s="373"/>
      <c r="AQ18" s="373"/>
      <c r="AR18" s="373"/>
      <c r="AS18" s="373"/>
      <c r="AT18" s="374"/>
      <c r="AU18" s="474"/>
      <c r="AV18" s="475"/>
      <c r="AW18" s="475"/>
      <c r="AX18" s="475"/>
      <c r="AY18" s="430" t="s">
        <v>158</v>
      </c>
      <c r="AZ18" s="431"/>
      <c r="BA18" s="431"/>
      <c r="BB18" s="431"/>
      <c r="BC18" s="431"/>
      <c r="BD18" s="431"/>
      <c r="BE18" s="431"/>
      <c r="BF18" s="431"/>
      <c r="BG18" s="431"/>
      <c r="BH18" s="431"/>
      <c r="BI18" s="431"/>
      <c r="BJ18" s="431"/>
      <c r="BK18" s="431"/>
      <c r="BL18" s="431"/>
      <c r="BM18" s="432"/>
      <c r="BN18" s="416">
        <v>1011174</v>
      </c>
      <c r="BO18" s="417"/>
      <c r="BP18" s="417"/>
      <c r="BQ18" s="417"/>
      <c r="BR18" s="417"/>
      <c r="BS18" s="417"/>
      <c r="BT18" s="417"/>
      <c r="BU18" s="418"/>
      <c r="BV18" s="416">
        <v>981790</v>
      </c>
      <c r="BW18" s="417"/>
      <c r="BX18" s="417"/>
      <c r="BY18" s="417"/>
      <c r="BZ18" s="417"/>
      <c r="CA18" s="417"/>
      <c r="CB18" s="417"/>
      <c r="CC18" s="418"/>
      <c r="CD18" s="191"/>
      <c r="CE18" s="448"/>
      <c r="CF18" s="448"/>
      <c r="CG18" s="448"/>
      <c r="CH18" s="448"/>
      <c r="CI18" s="448"/>
      <c r="CJ18" s="448"/>
      <c r="CK18" s="448"/>
      <c r="CL18" s="448"/>
      <c r="CM18" s="448"/>
      <c r="CN18" s="448"/>
      <c r="CO18" s="448"/>
      <c r="CP18" s="448"/>
      <c r="CQ18" s="448"/>
      <c r="CR18" s="448"/>
      <c r="CS18" s="449"/>
      <c r="CT18" s="413"/>
      <c r="CU18" s="414"/>
      <c r="CV18" s="414"/>
      <c r="CW18" s="414"/>
      <c r="CX18" s="414"/>
      <c r="CY18" s="414"/>
      <c r="CZ18" s="414"/>
      <c r="DA18" s="415"/>
      <c r="DB18" s="413"/>
      <c r="DC18" s="414"/>
      <c r="DD18" s="414"/>
      <c r="DE18" s="414"/>
      <c r="DF18" s="414"/>
      <c r="DG18" s="414"/>
      <c r="DH18" s="414"/>
      <c r="DI18" s="415"/>
    </row>
    <row r="19" spans="1:113" ht="18.75" customHeight="1" thickBot="1" x14ac:dyDescent="0.2">
      <c r="A19" s="178"/>
      <c r="B19" s="466" t="s">
        <v>159</v>
      </c>
      <c r="C19" s="467"/>
      <c r="D19" s="467"/>
      <c r="E19" s="468"/>
      <c r="F19" s="468"/>
      <c r="G19" s="468"/>
      <c r="H19" s="468"/>
      <c r="I19" s="468"/>
      <c r="J19" s="468"/>
      <c r="K19" s="468"/>
      <c r="L19" s="476">
        <v>6</v>
      </c>
      <c r="M19" s="476"/>
      <c r="N19" s="476"/>
      <c r="O19" s="476"/>
      <c r="P19" s="476"/>
      <c r="Q19" s="476"/>
      <c r="R19" s="477"/>
      <c r="S19" s="477"/>
      <c r="T19" s="477"/>
      <c r="U19" s="477"/>
      <c r="V19" s="478"/>
      <c r="W19" s="485"/>
      <c r="X19" s="486"/>
      <c r="Y19" s="486"/>
      <c r="Z19" s="486"/>
      <c r="AA19" s="486"/>
      <c r="AB19" s="486"/>
      <c r="AC19" s="489"/>
      <c r="AD19" s="489"/>
      <c r="AE19" s="489"/>
      <c r="AF19" s="489"/>
      <c r="AG19" s="489"/>
      <c r="AH19" s="489"/>
      <c r="AI19" s="489"/>
      <c r="AJ19" s="489"/>
      <c r="AK19" s="489"/>
      <c r="AL19" s="508"/>
      <c r="AM19" s="473"/>
      <c r="AN19" s="373"/>
      <c r="AO19" s="373"/>
      <c r="AP19" s="373"/>
      <c r="AQ19" s="373"/>
      <c r="AR19" s="373"/>
      <c r="AS19" s="373"/>
      <c r="AT19" s="374"/>
      <c r="AU19" s="474"/>
      <c r="AV19" s="475"/>
      <c r="AW19" s="475"/>
      <c r="AX19" s="475"/>
      <c r="AY19" s="430" t="s">
        <v>160</v>
      </c>
      <c r="AZ19" s="431"/>
      <c r="BA19" s="431"/>
      <c r="BB19" s="431"/>
      <c r="BC19" s="431"/>
      <c r="BD19" s="431"/>
      <c r="BE19" s="431"/>
      <c r="BF19" s="431"/>
      <c r="BG19" s="431"/>
      <c r="BH19" s="431"/>
      <c r="BI19" s="431"/>
      <c r="BJ19" s="431"/>
      <c r="BK19" s="431"/>
      <c r="BL19" s="431"/>
      <c r="BM19" s="432"/>
      <c r="BN19" s="416">
        <v>1537219</v>
      </c>
      <c r="BO19" s="417"/>
      <c r="BP19" s="417"/>
      <c r="BQ19" s="417"/>
      <c r="BR19" s="417"/>
      <c r="BS19" s="417"/>
      <c r="BT19" s="417"/>
      <c r="BU19" s="418"/>
      <c r="BV19" s="416">
        <v>1763101</v>
      </c>
      <c r="BW19" s="417"/>
      <c r="BX19" s="417"/>
      <c r="BY19" s="417"/>
      <c r="BZ19" s="417"/>
      <c r="CA19" s="417"/>
      <c r="CB19" s="417"/>
      <c r="CC19" s="418"/>
      <c r="CD19" s="191"/>
      <c r="CE19" s="448"/>
      <c r="CF19" s="448"/>
      <c r="CG19" s="448"/>
      <c r="CH19" s="448"/>
      <c r="CI19" s="448"/>
      <c r="CJ19" s="448"/>
      <c r="CK19" s="448"/>
      <c r="CL19" s="448"/>
      <c r="CM19" s="448"/>
      <c r="CN19" s="448"/>
      <c r="CO19" s="448"/>
      <c r="CP19" s="448"/>
      <c r="CQ19" s="448"/>
      <c r="CR19" s="448"/>
      <c r="CS19" s="449"/>
      <c r="CT19" s="413"/>
      <c r="CU19" s="414"/>
      <c r="CV19" s="414"/>
      <c r="CW19" s="414"/>
      <c r="CX19" s="414"/>
      <c r="CY19" s="414"/>
      <c r="CZ19" s="414"/>
      <c r="DA19" s="415"/>
      <c r="DB19" s="413"/>
      <c r="DC19" s="414"/>
      <c r="DD19" s="414"/>
      <c r="DE19" s="414"/>
      <c r="DF19" s="414"/>
      <c r="DG19" s="414"/>
      <c r="DH19" s="414"/>
      <c r="DI19" s="415"/>
    </row>
    <row r="20" spans="1:113" ht="18.75" customHeight="1" thickBot="1" x14ac:dyDescent="0.2">
      <c r="A20" s="178"/>
      <c r="B20" s="466" t="s">
        <v>161</v>
      </c>
      <c r="C20" s="467"/>
      <c r="D20" s="467"/>
      <c r="E20" s="468"/>
      <c r="F20" s="468"/>
      <c r="G20" s="468"/>
      <c r="H20" s="468"/>
      <c r="I20" s="468"/>
      <c r="J20" s="468"/>
      <c r="K20" s="468"/>
      <c r="L20" s="476">
        <v>447</v>
      </c>
      <c r="M20" s="476"/>
      <c r="N20" s="476"/>
      <c r="O20" s="476"/>
      <c r="P20" s="476"/>
      <c r="Q20" s="476"/>
      <c r="R20" s="477"/>
      <c r="S20" s="477"/>
      <c r="T20" s="477"/>
      <c r="U20" s="477"/>
      <c r="V20" s="478"/>
      <c r="W20" s="487"/>
      <c r="X20" s="488"/>
      <c r="Y20" s="488"/>
      <c r="Z20" s="488"/>
      <c r="AA20" s="488"/>
      <c r="AB20" s="488"/>
      <c r="AC20" s="479"/>
      <c r="AD20" s="479"/>
      <c r="AE20" s="479"/>
      <c r="AF20" s="479"/>
      <c r="AG20" s="479"/>
      <c r="AH20" s="479"/>
      <c r="AI20" s="479"/>
      <c r="AJ20" s="479"/>
      <c r="AK20" s="479"/>
      <c r="AL20" s="480"/>
      <c r="AM20" s="481"/>
      <c r="AN20" s="378"/>
      <c r="AO20" s="378"/>
      <c r="AP20" s="378"/>
      <c r="AQ20" s="378"/>
      <c r="AR20" s="378"/>
      <c r="AS20" s="378"/>
      <c r="AT20" s="379"/>
      <c r="AU20" s="482"/>
      <c r="AV20" s="483"/>
      <c r="AW20" s="483"/>
      <c r="AX20" s="484"/>
      <c r="AY20" s="430"/>
      <c r="AZ20" s="431"/>
      <c r="BA20" s="431"/>
      <c r="BB20" s="431"/>
      <c r="BC20" s="431"/>
      <c r="BD20" s="431"/>
      <c r="BE20" s="431"/>
      <c r="BF20" s="431"/>
      <c r="BG20" s="431"/>
      <c r="BH20" s="431"/>
      <c r="BI20" s="431"/>
      <c r="BJ20" s="431"/>
      <c r="BK20" s="431"/>
      <c r="BL20" s="431"/>
      <c r="BM20" s="432"/>
      <c r="BN20" s="416"/>
      <c r="BO20" s="417"/>
      <c r="BP20" s="417"/>
      <c r="BQ20" s="417"/>
      <c r="BR20" s="417"/>
      <c r="BS20" s="417"/>
      <c r="BT20" s="417"/>
      <c r="BU20" s="418"/>
      <c r="BV20" s="416"/>
      <c r="BW20" s="417"/>
      <c r="BX20" s="417"/>
      <c r="BY20" s="417"/>
      <c r="BZ20" s="417"/>
      <c r="CA20" s="417"/>
      <c r="CB20" s="417"/>
      <c r="CC20" s="418"/>
      <c r="CD20" s="191"/>
      <c r="CE20" s="448"/>
      <c r="CF20" s="448"/>
      <c r="CG20" s="448"/>
      <c r="CH20" s="448"/>
      <c r="CI20" s="448"/>
      <c r="CJ20" s="448"/>
      <c r="CK20" s="448"/>
      <c r="CL20" s="448"/>
      <c r="CM20" s="448"/>
      <c r="CN20" s="448"/>
      <c r="CO20" s="448"/>
      <c r="CP20" s="448"/>
      <c r="CQ20" s="448"/>
      <c r="CR20" s="448"/>
      <c r="CS20" s="449"/>
      <c r="CT20" s="413"/>
      <c r="CU20" s="414"/>
      <c r="CV20" s="414"/>
      <c r="CW20" s="414"/>
      <c r="CX20" s="414"/>
      <c r="CY20" s="414"/>
      <c r="CZ20" s="414"/>
      <c r="DA20" s="415"/>
      <c r="DB20" s="413"/>
      <c r="DC20" s="414"/>
      <c r="DD20" s="414"/>
      <c r="DE20" s="414"/>
      <c r="DF20" s="414"/>
      <c r="DG20" s="414"/>
      <c r="DH20" s="414"/>
      <c r="DI20" s="415"/>
    </row>
    <row r="21" spans="1:113" ht="18.75" customHeight="1" thickBot="1" x14ac:dyDescent="0.2">
      <c r="A21" s="178"/>
      <c r="B21" s="463" t="s">
        <v>162</v>
      </c>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5"/>
      <c r="AY21" s="389"/>
      <c r="AZ21" s="390"/>
      <c r="BA21" s="390"/>
      <c r="BB21" s="390"/>
      <c r="BC21" s="390"/>
      <c r="BD21" s="390"/>
      <c r="BE21" s="390"/>
      <c r="BF21" s="390"/>
      <c r="BG21" s="390"/>
      <c r="BH21" s="390"/>
      <c r="BI21" s="390"/>
      <c r="BJ21" s="390"/>
      <c r="BK21" s="390"/>
      <c r="BL21" s="390"/>
      <c r="BM21" s="391"/>
      <c r="BN21" s="450"/>
      <c r="BO21" s="451"/>
      <c r="BP21" s="451"/>
      <c r="BQ21" s="451"/>
      <c r="BR21" s="451"/>
      <c r="BS21" s="451"/>
      <c r="BT21" s="451"/>
      <c r="BU21" s="452"/>
      <c r="BV21" s="450"/>
      <c r="BW21" s="451"/>
      <c r="BX21" s="451"/>
      <c r="BY21" s="451"/>
      <c r="BZ21" s="451"/>
      <c r="CA21" s="451"/>
      <c r="CB21" s="451"/>
      <c r="CC21" s="452"/>
      <c r="CD21" s="191"/>
      <c r="CE21" s="448"/>
      <c r="CF21" s="448"/>
      <c r="CG21" s="448"/>
      <c r="CH21" s="448"/>
      <c r="CI21" s="448"/>
      <c r="CJ21" s="448"/>
      <c r="CK21" s="448"/>
      <c r="CL21" s="448"/>
      <c r="CM21" s="448"/>
      <c r="CN21" s="448"/>
      <c r="CO21" s="448"/>
      <c r="CP21" s="448"/>
      <c r="CQ21" s="448"/>
      <c r="CR21" s="448"/>
      <c r="CS21" s="449"/>
      <c r="CT21" s="413"/>
      <c r="CU21" s="414"/>
      <c r="CV21" s="414"/>
      <c r="CW21" s="414"/>
      <c r="CX21" s="414"/>
      <c r="CY21" s="414"/>
      <c r="CZ21" s="414"/>
      <c r="DA21" s="415"/>
      <c r="DB21" s="413"/>
      <c r="DC21" s="414"/>
      <c r="DD21" s="414"/>
      <c r="DE21" s="414"/>
      <c r="DF21" s="414"/>
      <c r="DG21" s="414"/>
      <c r="DH21" s="414"/>
      <c r="DI21" s="415"/>
    </row>
    <row r="22" spans="1:113" ht="18.75" customHeight="1" x14ac:dyDescent="0.15">
      <c r="A22" s="178"/>
      <c r="B22" s="392" t="s">
        <v>163</v>
      </c>
      <c r="C22" s="393"/>
      <c r="D22" s="394"/>
      <c r="E22" s="401" t="s">
        <v>1</v>
      </c>
      <c r="F22" s="402"/>
      <c r="G22" s="402"/>
      <c r="H22" s="402"/>
      <c r="I22" s="402"/>
      <c r="J22" s="402"/>
      <c r="K22" s="403"/>
      <c r="L22" s="401" t="s">
        <v>164</v>
      </c>
      <c r="M22" s="402"/>
      <c r="N22" s="402"/>
      <c r="O22" s="402"/>
      <c r="P22" s="403"/>
      <c r="Q22" s="407" t="s">
        <v>165</v>
      </c>
      <c r="R22" s="408"/>
      <c r="S22" s="408"/>
      <c r="T22" s="408"/>
      <c r="U22" s="408"/>
      <c r="V22" s="409"/>
      <c r="W22" s="458" t="s">
        <v>166</v>
      </c>
      <c r="X22" s="393"/>
      <c r="Y22" s="394"/>
      <c r="Z22" s="401" t="s">
        <v>1</v>
      </c>
      <c r="AA22" s="402"/>
      <c r="AB22" s="402"/>
      <c r="AC22" s="402"/>
      <c r="AD22" s="402"/>
      <c r="AE22" s="402"/>
      <c r="AF22" s="402"/>
      <c r="AG22" s="403"/>
      <c r="AH22" s="419" t="s">
        <v>167</v>
      </c>
      <c r="AI22" s="402"/>
      <c r="AJ22" s="402"/>
      <c r="AK22" s="402"/>
      <c r="AL22" s="403"/>
      <c r="AM22" s="419" t="s">
        <v>168</v>
      </c>
      <c r="AN22" s="420"/>
      <c r="AO22" s="420"/>
      <c r="AP22" s="420"/>
      <c r="AQ22" s="420"/>
      <c r="AR22" s="421"/>
      <c r="AS22" s="407" t="s">
        <v>165</v>
      </c>
      <c r="AT22" s="408"/>
      <c r="AU22" s="408"/>
      <c r="AV22" s="408"/>
      <c r="AW22" s="408"/>
      <c r="AX22" s="425"/>
      <c r="AY22" s="442" t="s">
        <v>169</v>
      </c>
      <c r="AZ22" s="443"/>
      <c r="BA22" s="443"/>
      <c r="BB22" s="443"/>
      <c r="BC22" s="443"/>
      <c r="BD22" s="443"/>
      <c r="BE22" s="443"/>
      <c r="BF22" s="443"/>
      <c r="BG22" s="443"/>
      <c r="BH22" s="443"/>
      <c r="BI22" s="443"/>
      <c r="BJ22" s="443"/>
      <c r="BK22" s="443"/>
      <c r="BL22" s="443"/>
      <c r="BM22" s="444"/>
      <c r="BN22" s="445">
        <v>3388597</v>
      </c>
      <c r="BO22" s="446"/>
      <c r="BP22" s="446"/>
      <c r="BQ22" s="446"/>
      <c r="BR22" s="446"/>
      <c r="BS22" s="446"/>
      <c r="BT22" s="446"/>
      <c r="BU22" s="447"/>
      <c r="BV22" s="445">
        <v>3444139</v>
      </c>
      <c r="BW22" s="446"/>
      <c r="BX22" s="446"/>
      <c r="BY22" s="446"/>
      <c r="BZ22" s="446"/>
      <c r="CA22" s="446"/>
      <c r="CB22" s="446"/>
      <c r="CC22" s="447"/>
      <c r="CD22" s="191"/>
      <c r="CE22" s="448"/>
      <c r="CF22" s="448"/>
      <c r="CG22" s="448"/>
      <c r="CH22" s="448"/>
      <c r="CI22" s="448"/>
      <c r="CJ22" s="448"/>
      <c r="CK22" s="448"/>
      <c r="CL22" s="448"/>
      <c r="CM22" s="448"/>
      <c r="CN22" s="448"/>
      <c r="CO22" s="448"/>
      <c r="CP22" s="448"/>
      <c r="CQ22" s="448"/>
      <c r="CR22" s="448"/>
      <c r="CS22" s="449"/>
      <c r="CT22" s="413"/>
      <c r="CU22" s="414"/>
      <c r="CV22" s="414"/>
      <c r="CW22" s="414"/>
      <c r="CX22" s="414"/>
      <c r="CY22" s="414"/>
      <c r="CZ22" s="414"/>
      <c r="DA22" s="415"/>
      <c r="DB22" s="413"/>
      <c r="DC22" s="414"/>
      <c r="DD22" s="414"/>
      <c r="DE22" s="414"/>
      <c r="DF22" s="414"/>
      <c r="DG22" s="414"/>
      <c r="DH22" s="414"/>
      <c r="DI22" s="415"/>
    </row>
    <row r="23" spans="1:113" ht="18.75" customHeight="1" x14ac:dyDescent="0.15">
      <c r="A23" s="178"/>
      <c r="B23" s="395"/>
      <c r="C23" s="396"/>
      <c r="D23" s="397"/>
      <c r="E23" s="404"/>
      <c r="F23" s="405"/>
      <c r="G23" s="405"/>
      <c r="H23" s="405"/>
      <c r="I23" s="405"/>
      <c r="J23" s="405"/>
      <c r="K23" s="406"/>
      <c r="L23" s="404"/>
      <c r="M23" s="405"/>
      <c r="N23" s="405"/>
      <c r="O23" s="405"/>
      <c r="P23" s="406"/>
      <c r="Q23" s="410"/>
      <c r="R23" s="411"/>
      <c r="S23" s="411"/>
      <c r="T23" s="411"/>
      <c r="U23" s="411"/>
      <c r="V23" s="412"/>
      <c r="W23" s="459"/>
      <c r="X23" s="396"/>
      <c r="Y23" s="397"/>
      <c r="Z23" s="404"/>
      <c r="AA23" s="405"/>
      <c r="AB23" s="405"/>
      <c r="AC23" s="405"/>
      <c r="AD23" s="405"/>
      <c r="AE23" s="405"/>
      <c r="AF23" s="405"/>
      <c r="AG23" s="406"/>
      <c r="AH23" s="404"/>
      <c r="AI23" s="405"/>
      <c r="AJ23" s="405"/>
      <c r="AK23" s="405"/>
      <c r="AL23" s="406"/>
      <c r="AM23" s="422"/>
      <c r="AN23" s="423"/>
      <c r="AO23" s="423"/>
      <c r="AP23" s="423"/>
      <c r="AQ23" s="423"/>
      <c r="AR23" s="424"/>
      <c r="AS23" s="410"/>
      <c r="AT23" s="411"/>
      <c r="AU23" s="411"/>
      <c r="AV23" s="411"/>
      <c r="AW23" s="411"/>
      <c r="AX23" s="426"/>
      <c r="AY23" s="430" t="s">
        <v>170</v>
      </c>
      <c r="AZ23" s="431"/>
      <c r="BA23" s="431"/>
      <c r="BB23" s="431"/>
      <c r="BC23" s="431"/>
      <c r="BD23" s="431"/>
      <c r="BE23" s="431"/>
      <c r="BF23" s="431"/>
      <c r="BG23" s="431"/>
      <c r="BH23" s="431"/>
      <c r="BI23" s="431"/>
      <c r="BJ23" s="431"/>
      <c r="BK23" s="431"/>
      <c r="BL23" s="431"/>
      <c r="BM23" s="432"/>
      <c r="BN23" s="416">
        <v>3339932</v>
      </c>
      <c r="BO23" s="417"/>
      <c r="BP23" s="417"/>
      <c r="BQ23" s="417"/>
      <c r="BR23" s="417"/>
      <c r="BS23" s="417"/>
      <c r="BT23" s="417"/>
      <c r="BU23" s="418"/>
      <c r="BV23" s="416">
        <v>3393882</v>
      </c>
      <c r="BW23" s="417"/>
      <c r="BX23" s="417"/>
      <c r="BY23" s="417"/>
      <c r="BZ23" s="417"/>
      <c r="CA23" s="417"/>
      <c r="CB23" s="417"/>
      <c r="CC23" s="418"/>
      <c r="CD23" s="191"/>
      <c r="CE23" s="448"/>
      <c r="CF23" s="448"/>
      <c r="CG23" s="448"/>
      <c r="CH23" s="448"/>
      <c r="CI23" s="448"/>
      <c r="CJ23" s="448"/>
      <c r="CK23" s="448"/>
      <c r="CL23" s="448"/>
      <c r="CM23" s="448"/>
      <c r="CN23" s="448"/>
      <c r="CO23" s="448"/>
      <c r="CP23" s="448"/>
      <c r="CQ23" s="448"/>
      <c r="CR23" s="448"/>
      <c r="CS23" s="449"/>
      <c r="CT23" s="413"/>
      <c r="CU23" s="414"/>
      <c r="CV23" s="414"/>
      <c r="CW23" s="414"/>
      <c r="CX23" s="414"/>
      <c r="CY23" s="414"/>
      <c r="CZ23" s="414"/>
      <c r="DA23" s="415"/>
      <c r="DB23" s="413"/>
      <c r="DC23" s="414"/>
      <c r="DD23" s="414"/>
      <c r="DE23" s="414"/>
      <c r="DF23" s="414"/>
      <c r="DG23" s="414"/>
      <c r="DH23" s="414"/>
      <c r="DI23" s="415"/>
    </row>
    <row r="24" spans="1:113" ht="18.75" customHeight="1" thickBot="1" x14ac:dyDescent="0.2">
      <c r="A24" s="178"/>
      <c r="B24" s="395"/>
      <c r="C24" s="396"/>
      <c r="D24" s="397"/>
      <c r="E24" s="372" t="s">
        <v>171</v>
      </c>
      <c r="F24" s="373"/>
      <c r="G24" s="373"/>
      <c r="H24" s="373"/>
      <c r="I24" s="373"/>
      <c r="J24" s="373"/>
      <c r="K24" s="374"/>
      <c r="L24" s="369">
        <v>1</v>
      </c>
      <c r="M24" s="370"/>
      <c r="N24" s="370"/>
      <c r="O24" s="370"/>
      <c r="P24" s="371"/>
      <c r="Q24" s="369">
        <v>6600</v>
      </c>
      <c r="R24" s="370"/>
      <c r="S24" s="370"/>
      <c r="T24" s="370"/>
      <c r="U24" s="370"/>
      <c r="V24" s="371"/>
      <c r="W24" s="459"/>
      <c r="X24" s="396"/>
      <c r="Y24" s="397"/>
      <c r="Z24" s="372" t="s">
        <v>172</v>
      </c>
      <c r="AA24" s="373"/>
      <c r="AB24" s="373"/>
      <c r="AC24" s="373"/>
      <c r="AD24" s="373"/>
      <c r="AE24" s="373"/>
      <c r="AF24" s="373"/>
      <c r="AG24" s="374"/>
      <c r="AH24" s="369">
        <v>37</v>
      </c>
      <c r="AI24" s="370"/>
      <c r="AJ24" s="370"/>
      <c r="AK24" s="370"/>
      <c r="AL24" s="371"/>
      <c r="AM24" s="369">
        <v>96718</v>
      </c>
      <c r="AN24" s="370"/>
      <c r="AO24" s="370"/>
      <c r="AP24" s="370"/>
      <c r="AQ24" s="370"/>
      <c r="AR24" s="371"/>
      <c r="AS24" s="369">
        <v>2614</v>
      </c>
      <c r="AT24" s="370"/>
      <c r="AU24" s="370"/>
      <c r="AV24" s="370"/>
      <c r="AW24" s="370"/>
      <c r="AX24" s="429"/>
      <c r="AY24" s="389" t="s">
        <v>173</v>
      </c>
      <c r="AZ24" s="390"/>
      <c r="BA24" s="390"/>
      <c r="BB24" s="390"/>
      <c r="BC24" s="390"/>
      <c r="BD24" s="390"/>
      <c r="BE24" s="390"/>
      <c r="BF24" s="390"/>
      <c r="BG24" s="390"/>
      <c r="BH24" s="390"/>
      <c r="BI24" s="390"/>
      <c r="BJ24" s="390"/>
      <c r="BK24" s="390"/>
      <c r="BL24" s="390"/>
      <c r="BM24" s="391"/>
      <c r="BN24" s="416">
        <v>2762897</v>
      </c>
      <c r="BO24" s="417"/>
      <c r="BP24" s="417"/>
      <c r="BQ24" s="417"/>
      <c r="BR24" s="417"/>
      <c r="BS24" s="417"/>
      <c r="BT24" s="417"/>
      <c r="BU24" s="418"/>
      <c r="BV24" s="416">
        <v>2778138</v>
      </c>
      <c r="BW24" s="417"/>
      <c r="BX24" s="417"/>
      <c r="BY24" s="417"/>
      <c r="BZ24" s="417"/>
      <c r="CA24" s="417"/>
      <c r="CB24" s="417"/>
      <c r="CC24" s="418"/>
      <c r="CD24" s="191"/>
      <c r="CE24" s="448"/>
      <c r="CF24" s="448"/>
      <c r="CG24" s="448"/>
      <c r="CH24" s="448"/>
      <c r="CI24" s="448"/>
      <c r="CJ24" s="448"/>
      <c r="CK24" s="448"/>
      <c r="CL24" s="448"/>
      <c r="CM24" s="448"/>
      <c r="CN24" s="448"/>
      <c r="CO24" s="448"/>
      <c r="CP24" s="448"/>
      <c r="CQ24" s="448"/>
      <c r="CR24" s="448"/>
      <c r="CS24" s="449"/>
      <c r="CT24" s="413"/>
      <c r="CU24" s="414"/>
      <c r="CV24" s="414"/>
      <c r="CW24" s="414"/>
      <c r="CX24" s="414"/>
      <c r="CY24" s="414"/>
      <c r="CZ24" s="414"/>
      <c r="DA24" s="415"/>
      <c r="DB24" s="413"/>
      <c r="DC24" s="414"/>
      <c r="DD24" s="414"/>
      <c r="DE24" s="414"/>
      <c r="DF24" s="414"/>
      <c r="DG24" s="414"/>
      <c r="DH24" s="414"/>
      <c r="DI24" s="415"/>
    </row>
    <row r="25" spans="1:113" ht="18.75" customHeight="1" x14ac:dyDescent="0.15">
      <c r="A25" s="178"/>
      <c r="B25" s="395"/>
      <c r="C25" s="396"/>
      <c r="D25" s="397"/>
      <c r="E25" s="372" t="s">
        <v>174</v>
      </c>
      <c r="F25" s="373"/>
      <c r="G25" s="373"/>
      <c r="H25" s="373"/>
      <c r="I25" s="373"/>
      <c r="J25" s="373"/>
      <c r="K25" s="374"/>
      <c r="L25" s="369">
        <v>1</v>
      </c>
      <c r="M25" s="370"/>
      <c r="N25" s="370"/>
      <c r="O25" s="370"/>
      <c r="P25" s="371"/>
      <c r="Q25" s="369">
        <v>5650</v>
      </c>
      <c r="R25" s="370"/>
      <c r="S25" s="370"/>
      <c r="T25" s="370"/>
      <c r="U25" s="370"/>
      <c r="V25" s="371"/>
      <c r="W25" s="459"/>
      <c r="X25" s="396"/>
      <c r="Y25" s="397"/>
      <c r="Z25" s="372" t="s">
        <v>175</v>
      </c>
      <c r="AA25" s="373"/>
      <c r="AB25" s="373"/>
      <c r="AC25" s="373"/>
      <c r="AD25" s="373"/>
      <c r="AE25" s="373"/>
      <c r="AF25" s="373"/>
      <c r="AG25" s="374"/>
      <c r="AH25" s="369" t="s">
        <v>145</v>
      </c>
      <c r="AI25" s="370"/>
      <c r="AJ25" s="370"/>
      <c r="AK25" s="370"/>
      <c r="AL25" s="371"/>
      <c r="AM25" s="369" t="s">
        <v>145</v>
      </c>
      <c r="AN25" s="370"/>
      <c r="AO25" s="370"/>
      <c r="AP25" s="370"/>
      <c r="AQ25" s="370"/>
      <c r="AR25" s="371"/>
      <c r="AS25" s="369" t="s">
        <v>145</v>
      </c>
      <c r="AT25" s="370"/>
      <c r="AU25" s="370"/>
      <c r="AV25" s="370"/>
      <c r="AW25" s="370"/>
      <c r="AX25" s="429"/>
      <c r="AY25" s="442" t="s">
        <v>176</v>
      </c>
      <c r="AZ25" s="443"/>
      <c r="BA25" s="443"/>
      <c r="BB25" s="443"/>
      <c r="BC25" s="443"/>
      <c r="BD25" s="443"/>
      <c r="BE25" s="443"/>
      <c r="BF25" s="443"/>
      <c r="BG25" s="443"/>
      <c r="BH25" s="443"/>
      <c r="BI25" s="443"/>
      <c r="BJ25" s="443"/>
      <c r="BK25" s="443"/>
      <c r="BL25" s="443"/>
      <c r="BM25" s="444"/>
      <c r="BN25" s="445">
        <v>20000</v>
      </c>
      <c r="BO25" s="446"/>
      <c r="BP25" s="446"/>
      <c r="BQ25" s="446"/>
      <c r="BR25" s="446"/>
      <c r="BS25" s="446"/>
      <c r="BT25" s="446"/>
      <c r="BU25" s="447"/>
      <c r="BV25" s="445" t="s">
        <v>145</v>
      </c>
      <c r="BW25" s="446"/>
      <c r="BX25" s="446"/>
      <c r="BY25" s="446"/>
      <c r="BZ25" s="446"/>
      <c r="CA25" s="446"/>
      <c r="CB25" s="446"/>
      <c r="CC25" s="447"/>
      <c r="CD25" s="191"/>
      <c r="CE25" s="448"/>
      <c r="CF25" s="448"/>
      <c r="CG25" s="448"/>
      <c r="CH25" s="448"/>
      <c r="CI25" s="448"/>
      <c r="CJ25" s="448"/>
      <c r="CK25" s="448"/>
      <c r="CL25" s="448"/>
      <c r="CM25" s="448"/>
      <c r="CN25" s="448"/>
      <c r="CO25" s="448"/>
      <c r="CP25" s="448"/>
      <c r="CQ25" s="448"/>
      <c r="CR25" s="448"/>
      <c r="CS25" s="449"/>
      <c r="CT25" s="413"/>
      <c r="CU25" s="414"/>
      <c r="CV25" s="414"/>
      <c r="CW25" s="414"/>
      <c r="CX25" s="414"/>
      <c r="CY25" s="414"/>
      <c r="CZ25" s="414"/>
      <c r="DA25" s="415"/>
      <c r="DB25" s="413"/>
      <c r="DC25" s="414"/>
      <c r="DD25" s="414"/>
      <c r="DE25" s="414"/>
      <c r="DF25" s="414"/>
      <c r="DG25" s="414"/>
      <c r="DH25" s="414"/>
      <c r="DI25" s="415"/>
    </row>
    <row r="26" spans="1:113" ht="18.75" customHeight="1" x14ac:dyDescent="0.15">
      <c r="A26" s="178"/>
      <c r="B26" s="395"/>
      <c r="C26" s="396"/>
      <c r="D26" s="397"/>
      <c r="E26" s="372" t="s">
        <v>177</v>
      </c>
      <c r="F26" s="373"/>
      <c r="G26" s="373"/>
      <c r="H26" s="373"/>
      <c r="I26" s="373"/>
      <c r="J26" s="373"/>
      <c r="K26" s="374"/>
      <c r="L26" s="369">
        <v>1</v>
      </c>
      <c r="M26" s="370"/>
      <c r="N26" s="370"/>
      <c r="O26" s="370"/>
      <c r="P26" s="371"/>
      <c r="Q26" s="369">
        <v>5150</v>
      </c>
      <c r="R26" s="370"/>
      <c r="S26" s="370"/>
      <c r="T26" s="370"/>
      <c r="U26" s="370"/>
      <c r="V26" s="371"/>
      <c r="W26" s="459"/>
      <c r="X26" s="396"/>
      <c r="Y26" s="397"/>
      <c r="Z26" s="372" t="s">
        <v>178</v>
      </c>
      <c r="AA26" s="427"/>
      <c r="AB26" s="427"/>
      <c r="AC26" s="427"/>
      <c r="AD26" s="427"/>
      <c r="AE26" s="427"/>
      <c r="AF26" s="427"/>
      <c r="AG26" s="428"/>
      <c r="AH26" s="369">
        <v>1</v>
      </c>
      <c r="AI26" s="370"/>
      <c r="AJ26" s="370"/>
      <c r="AK26" s="370"/>
      <c r="AL26" s="371"/>
      <c r="AM26" s="369" t="s">
        <v>179</v>
      </c>
      <c r="AN26" s="370"/>
      <c r="AO26" s="370"/>
      <c r="AP26" s="370"/>
      <c r="AQ26" s="370"/>
      <c r="AR26" s="371"/>
      <c r="AS26" s="369" t="s">
        <v>179</v>
      </c>
      <c r="AT26" s="370"/>
      <c r="AU26" s="370"/>
      <c r="AV26" s="370"/>
      <c r="AW26" s="370"/>
      <c r="AX26" s="429"/>
      <c r="AY26" s="456" t="s">
        <v>180</v>
      </c>
      <c r="AZ26" s="376"/>
      <c r="BA26" s="376"/>
      <c r="BB26" s="376"/>
      <c r="BC26" s="376"/>
      <c r="BD26" s="376"/>
      <c r="BE26" s="376"/>
      <c r="BF26" s="376"/>
      <c r="BG26" s="376"/>
      <c r="BH26" s="376"/>
      <c r="BI26" s="376"/>
      <c r="BJ26" s="376"/>
      <c r="BK26" s="376"/>
      <c r="BL26" s="376"/>
      <c r="BM26" s="457"/>
      <c r="BN26" s="416" t="s">
        <v>145</v>
      </c>
      <c r="BO26" s="417"/>
      <c r="BP26" s="417"/>
      <c r="BQ26" s="417"/>
      <c r="BR26" s="417"/>
      <c r="BS26" s="417"/>
      <c r="BT26" s="417"/>
      <c r="BU26" s="418"/>
      <c r="BV26" s="416" t="s">
        <v>145</v>
      </c>
      <c r="BW26" s="417"/>
      <c r="BX26" s="417"/>
      <c r="BY26" s="417"/>
      <c r="BZ26" s="417"/>
      <c r="CA26" s="417"/>
      <c r="CB26" s="417"/>
      <c r="CC26" s="418"/>
      <c r="CD26" s="191"/>
      <c r="CE26" s="448"/>
      <c r="CF26" s="448"/>
      <c r="CG26" s="448"/>
      <c r="CH26" s="448"/>
      <c r="CI26" s="448"/>
      <c r="CJ26" s="448"/>
      <c r="CK26" s="448"/>
      <c r="CL26" s="448"/>
      <c r="CM26" s="448"/>
      <c r="CN26" s="448"/>
      <c r="CO26" s="448"/>
      <c r="CP26" s="448"/>
      <c r="CQ26" s="448"/>
      <c r="CR26" s="448"/>
      <c r="CS26" s="449"/>
      <c r="CT26" s="413"/>
      <c r="CU26" s="414"/>
      <c r="CV26" s="414"/>
      <c r="CW26" s="414"/>
      <c r="CX26" s="414"/>
      <c r="CY26" s="414"/>
      <c r="CZ26" s="414"/>
      <c r="DA26" s="415"/>
      <c r="DB26" s="413"/>
      <c r="DC26" s="414"/>
      <c r="DD26" s="414"/>
      <c r="DE26" s="414"/>
      <c r="DF26" s="414"/>
      <c r="DG26" s="414"/>
      <c r="DH26" s="414"/>
      <c r="DI26" s="415"/>
    </row>
    <row r="27" spans="1:113" ht="18.75" customHeight="1" thickBot="1" x14ac:dyDescent="0.2">
      <c r="A27" s="178"/>
      <c r="B27" s="395"/>
      <c r="C27" s="396"/>
      <c r="D27" s="397"/>
      <c r="E27" s="372" t="s">
        <v>181</v>
      </c>
      <c r="F27" s="373"/>
      <c r="G27" s="373"/>
      <c r="H27" s="373"/>
      <c r="I27" s="373"/>
      <c r="J27" s="373"/>
      <c r="K27" s="374"/>
      <c r="L27" s="369">
        <v>1</v>
      </c>
      <c r="M27" s="370"/>
      <c r="N27" s="370"/>
      <c r="O27" s="370"/>
      <c r="P27" s="371"/>
      <c r="Q27" s="369">
        <v>2100</v>
      </c>
      <c r="R27" s="370"/>
      <c r="S27" s="370"/>
      <c r="T27" s="370"/>
      <c r="U27" s="370"/>
      <c r="V27" s="371"/>
      <c r="W27" s="459"/>
      <c r="X27" s="396"/>
      <c r="Y27" s="397"/>
      <c r="Z27" s="372" t="s">
        <v>182</v>
      </c>
      <c r="AA27" s="373"/>
      <c r="AB27" s="373"/>
      <c r="AC27" s="373"/>
      <c r="AD27" s="373"/>
      <c r="AE27" s="373"/>
      <c r="AF27" s="373"/>
      <c r="AG27" s="374"/>
      <c r="AH27" s="369" t="s">
        <v>145</v>
      </c>
      <c r="AI27" s="370"/>
      <c r="AJ27" s="370"/>
      <c r="AK27" s="370"/>
      <c r="AL27" s="371"/>
      <c r="AM27" s="369" t="s">
        <v>145</v>
      </c>
      <c r="AN27" s="370"/>
      <c r="AO27" s="370"/>
      <c r="AP27" s="370"/>
      <c r="AQ27" s="370"/>
      <c r="AR27" s="371"/>
      <c r="AS27" s="369" t="s">
        <v>145</v>
      </c>
      <c r="AT27" s="370"/>
      <c r="AU27" s="370"/>
      <c r="AV27" s="370"/>
      <c r="AW27" s="370"/>
      <c r="AX27" s="429"/>
      <c r="AY27" s="453" t="s">
        <v>183</v>
      </c>
      <c r="AZ27" s="454"/>
      <c r="BA27" s="454"/>
      <c r="BB27" s="454"/>
      <c r="BC27" s="454"/>
      <c r="BD27" s="454"/>
      <c r="BE27" s="454"/>
      <c r="BF27" s="454"/>
      <c r="BG27" s="454"/>
      <c r="BH27" s="454"/>
      <c r="BI27" s="454"/>
      <c r="BJ27" s="454"/>
      <c r="BK27" s="454"/>
      <c r="BL27" s="454"/>
      <c r="BM27" s="455"/>
      <c r="BN27" s="450">
        <v>33227</v>
      </c>
      <c r="BO27" s="451"/>
      <c r="BP27" s="451"/>
      <c r="BQ27" s="451"/>
      <c r="BR27" s="451"/>
      <c r="BS27" s="451"/>
      <c r="BT27" s="451"/>
      <c r="BU27" s="452"/>
      <c r="BV27" s="450">
        <v>33226</v>
      </c>
      <c r="BW27" s="451"/>
      <c r="BX27" s="451"/>
      <c r="BY27" s="451"/>
      <c r="BZ27" s="451"/>
      <c r="CA27" s="451"/>
      <c r="CB27" s="451"/>
      <c r="CC27" s="452"/>
      <c r="CD27" s="193"/>
      <c r="CE27" s="448"/>
      <c r="CF27" s="448"/>
      <c r="CG27" s="448"/>
      <c r="CH27" s="448"/>
      <c r="CI27" s="448"/>
      <c r="CJ27" s="448"/>
      <c r="CK27" s="448"/>
      <c r="CL27" s="448"/>
      <c r="CM27" s="448"/>
      <c r="CN27" s="448"/>
      <c r="CO27" s="448"/>
      <c r="CP27" s="448"/>
      <c r="CQ27" s="448"/>
      <c r="CR27" s="448"/>
      <c r="CS27" s="449"/>
      <c r="CT27" s="413"/>
      <c r="CU27" s="414"/>
      <c r="CV27" s="414"/>
      <c r="CW27" s="414"/>
      <c r="CX27" s="414"/>
      <c r="CY27" s="414"/>
      <c r="CZ27" s="414"/>
      <c r="DA27" s="415"/>
      <c r="DB27" s="413"/>
      <c r="DC27" s="414"/>
      <c r="DD27" s="414"/>
      <c r="DE27" s="414"/>
      <c r="DF27" s="414"/>
      <c r="DG27" s="414"/>
      <c r="DH27" s="414"/>
      <c r="DI27" s="415"/>
    </row>
    <row r="28" spans="1:113" ht="18.75" customHeight="1" x14ac:dyDescent="0.15">
      <c r="A28" s="178"/>
      <c r="B28" s="395"/>
      <c r="C28" s="396"/>
      <c r="D28" s="397"/>
      <c r="E28" s="372" t="s">
        <v>184</v>
      </c>
      <c r="F28" s="373"/>
      <c r="G28" s="373"/>
      <c r="H28" s="373"/>
      <c r="I28" s="373"/>
      <c r="J28" s="373"/>
      <c r="K28" s="374"/>
      <c r="L28" s="369">
        <v>1</v>
      </c>
      <c r="M28" s="370"/>
      <c r="N28" s="370"/>
      <c r="O28" s="370"/>
      <c r="P28" s="371"/>
      <c r="Q28" s="369">
        <v>1700</v>
      </c>
      <c r="R28" s="370"/>
      <c r="S28" s="370"/>
      <c r="T28" s="370"/>
      <c r="U28" s="370"/>
      <c r="V28" s="371"/>
      <c r="W28" s="459"/>
      <c r="X28" s="396"/>
      <c r="Y28" s="397"/>
      <c r="Z28" s="372" t="s">
        <v>185</v>
      </c>
      <c r="AA28" s="373"/>
      <c r="AB28" s="373"/>
      <c r="AC28" s="373"/>
      <c r="AD28" s="373"/>
      <c r="AE28" s="373"/>
      <c r="AF28" s="373"/>
      <c r="AG28" s="374"/>
      <c r="AH28" s="369" t="s">
        <v>145</v>
      </c>
      <c r="AI28" s="370"/>
      <c r="AJ28" s="370"/>
      <c r="AK28" s="370"/>
      <c r="AL28" s="371"/>
      <c r="AM28" s="369" t="s">
        <v>145</v>
      </c>
      <c r="AN28" s="370"/>
      <c r="AO28" s="370"/>
      <c r="AP28" s="370"/>
      <c r="AQ28" s="370"/>
      <c r="AR28" s="371"/>
      <c r="AS28" s="369" t="s">
        <v>145</v>
      </c>
      <c r="AT28" s="370"/>
      <c r="AU28" s="370"/>
      <c r="AV28" s="370"/>
      <c r="AW28" s="370"/>
      <c r="AX28" s="429"/>
      <c r="AY28" s="433" t="s">
        <v>186</v>
      </c>
      <c r="AZ28" s="434"/>
      <c r="BA28" s="434"/>
      <c r="BB28" s="435"/>
      <c r="BC28" s="442" t="s">
        <v>48</v>
      </c>
      <c r="BD28" s="443"/>
      <c r="BE28" s="443"/>
      <c r="BF28" s="443"/>
      <c r="BG28" s="443"/>
      <c r="BH28" s="443"/>
      <c r="BI28" s="443"/>
      <c r="BJ28" s="443"/>
      <c r="BK28" s="443"/>
      <c r="BL28" s="443"/>
      <c r="BM28" s="444"/>
      <c r="BN28" s="445">
        <v>1556637</v>
      </c>
      <c r="BO28" s="446"/>
      <c r="BP28" s="446"/>
      <c r="BQ28" s="446"/>
      <c r="BR28" s="446"/>
      <c r="BS28" s="446"/>
      <c r="BT28" s="446"/>
      <c r="BU28" s="447"/>
      <c r="BV28" s="445">
        <v>1495448</v>
      </c>
      <c r="BW28" s="446"/>
      <c r="BX28" s="446"/>
      <c r="BY28" s="446"/>
      <c r="BZ28" s="446"/>
      <c r="CA28" s="446"/>
      <c r="CB28" s="446"/>
      <c r="CC28" s="447"/>
      <c r="CD28" s="191"/>
      <c r="CE28" s="448"/>
      <c r="CF28" s="448"/>
      <c r="CG28" s="448"/>
      <c r="CH28" s="448"/>
      <c r="CI28" s="448"/>
      <c r="CJ28" s="448"/>
      <c r="CK28" s="448"/>
      <c r="CL28" s="448"/>
      <c r="CM28" s="448"/>
      <c r="CN28" s="448"/>
      <c r="CO28" s="448"/>
      <c r="CP28" s="448"/>
      <c r="CQ28" s="448"/>
      <c r="CR28" s="448"/>
      <c r="CS28" s="449"/>
      <c r="CT28" s="413"/>
      <c r="CU28" s="414"/>
      <c r="CV28" s="414"/>
      <c r="CW28" s="414"/>
      <c r="CX28" s="414"/>
      <c r="CY28" s="414"/>
      <c r="CZ28" s="414"/>
      <c r="DA28" s="415"/>
      <c r="DB28" s="413"/>
      <c r="DC28" s="414"/>
      <c r="DD28" s="414"/>
      <c r="DE28" s="414"/>
      <c r="DF28" s="414"/>
      <c r="DG28" s="414"/>
      <c r="DH28" s="414"/>
      <c r="DI28" s="415"/>
    </row>
    <row r="29" spans="1:113" ht="18.75" customHeight="1" x14ac:dyDescent="0.15">
      <c r="A29" s="178"/>
      <c r="B29" s="395"/>
      <c r="C29" s="396"/>
      <c r="D29" s="397"/>
      <c r="E29" s="372" t="s">
        <v>187</v>
      </c>
      <c r="F29" s="373"/>
      <c r="G29" s="373"/>
      <c r="H29" s="373"/>
      <c r="I29" s="373"/>
      <c r="J29" s="373"/>
      <c r="K29" s="374"/>
      <c r="L29" s="369">
        <v>6</v>
      </c>
      <c r="M29" s="370"/>
      <c r="N29" s="370"/>
      <c r="O29" s="370"/>
      <c r="P29" s="371"/>
      <c r="Q29" s="369">
        <v>1600</v>
      </c>
      <c r="R29" s="370"/>
      <c r="S29" s="370"/>
      <c r="T29" s="370"/>
      <c r="U29" s="370"/>
      <c r="V29" s="371"/>
      <c r="W29" s="460"/>
      <c r="X29" s="461"/>
      <c r="Y29" s="462"/>
      <c r="Z29" s="372" t="s">
        <v>188</v>
      </c>
      <c r="AA29" s="373"/>
      <c r="AB29" s="373"/>
      <c r="AC29" s="373"/>
      <c r="AD29" s="373"/>
      <c r="AE29" s="373"/>
      <c r="AF29" s="373"/>
      <c r="AG29" s="374"/>
      <c r="AH29" s="369">
        <v>37</v>
      </c>
      <c r="AI29" s="370"/>
      <c r="AJ29" s="370"/>
      <c r="AK29" s="370"/>
      <c r="AL29" s="371"/>
      <c r="AM29" s="369">
        <v>96718</v>
      </c>
      <c r="AN29" s="370"/>
      <c r="AO29" s="370"/>
      <c r="AP29" s="370"/>
      <c r="AQ29" s="370"/>
      <c r="AR29" s="371"/>
      <c r="AS29" s="369">
        <v>2614</v>
      </c>
      <c r="AT29" s="370"/>
      <c r="AU29" s="370"/>
      <c r="AV29" s="370"/>
      <c r="AW29" s="370"/>
      <c r="AX29" s="429"/>
      <c r="AY29" s="436"/>
      <c r="AZ29" s="437"/>
      <c r="BA29" s="437"/>
      <c r="BB29" s="438"/>
      <c r="BC29" s="430" t="s">
        <v>189</v>
      </c>
      <c r="BD29" s="431"/>
      <c r="BE29" s="431"/>
      <c r="BF29" s="431"/>
      <c r="BG29" s="431"/>
      <c r="BH29" s="431"/>
      <c r="BI29" s="431"/>
      <c r="BJ29" s="431"/>
      <c r="BK29" s="431"/>
      <c r="BL29" s="431"/>
      <c r="BM29" s="432"/>
      <c r="BN29" s="416">
        <v>123655</v>
      </c>
      <c r="BO29" s="417"/>
      <c r="BP29" s="417"/>
      <c r="BQ29" s="417"/>
      <c r="BR29" s="417"/>
      <c r="BS29" s="417"/>
      <c r="BT29" s="417"/>
      <c r="BU29" s="418"/>
      <c r="BV29" s="416">
        <v>123622</v>
      </c>
      <c r="BW29" s="417"/>
      <c r="BX29" s="417"/>
      <c r="BY29" s="417"/>
      <c r="BZ29" s="417"/>
      <c r="CA29" s="417"/>
      <c r="CB29" s="417"/>
      <c r="CC29" s="418"/>
      <c r="CD29" s="193"/>
      <c r="CE29" s="448"/>
      <c r="CF29" s="448"/>
      <c r="CG29" s="448"/>
      <c r="CH29" s="448"/>
      <c r="CI29" s="448"/>
      <c r="CJ29" s="448"/>
      <c r="CK29" s="448"/>
      <c r="CL29" s="448"/>
      <c r="CM29" s="448"/>
      <c r="CN29" s="448"/>
      <c r="CO29" s="448"/>
      <c r="CP29" s="448"/>
      <c r="CQ29" s="448"/>
      <c r="CR29" s="448"/>
      <c r="CS29" s="449"/>
      <c r="CT29" s="413"/>
      <c r="CU29" s="414"/>
      <c r="CV29" s="414"/>
      <c r="CW29" s="414"/>
      <c r="CX29" s="414"/>
      <c r="CY29" s="414"/>
      <c r="CZ29" s="414"/>
      <c r="DA29" s="415"/>
      <c r="DB29" s="413"/>
      <c r="DC29" s="414"/>
      <c r="DD29" s="414"/>
      <c r="DE29" s="414"/>
      <c r="DF29" s="414"/>
      <c r="DG29" s="414"/>
      <c r="DH29" s="414"/>
      <c r="DI29" s="415"/>
    </row>
    <row r="30" spans="1:113" ht="18.75" customHeight="1" thickBot="1" x14ac:dyDescent="0.2">
      <c r="A30" s="178"/>
      <c r="B30" s="398"/>
      <c r="C30" s="399"/>
      <c r="D30" s="400"/>
      <c r="E30" s="377"/>
      <c r="F30" s="378"/>
      <c r="G30" s="378"/>
      <c r="H30" s="378"/>
      <c r="I30" s="378"/>
      <c r="J30" s="378"/>
      <c r="K30" s="379"/>
      <c r="L30" s="380"/>
      <c r="M30" s="381"/>
      <c r="N30" s="381"/>
      <c r="O30" s="381"/>
      <c r="P30" s="382"/>
      <c r="Q30" s="380"/>
      <c r="R30" s="381"/>
      <c r="S30" s="381"/>
      <c r="T30" s="381"/>
      <c r="U30" s="381"/>
      <c r="V30" s="382"/>
      <c r="W30" s="383" t="s">
        <v>190</v>
      </c>
      <c r="X30" s="384"/>
      <c r="Y30" s="384"/>
      <c r="Z30" s="384"/>
      <c r="AA30" s="384"/>
      <c r="AB30" s="384"/>
      <c r="AC30" s="384"/>
      <c r="AD30" s="384"/>
      <c r="AE30" s="384"/>
      <c r="AF30" s="384"/>
      <c r="AG30" s="385"/>
      <c r="AH30" s="386">
        <v>91.9</v>
      </c>
      <c r="AI30" s="387"/>
      <c r="AJ30" s="387"/>
      <c r="AK30" s="387"/>
      <c r="AL30" s="387"/>
      <c r="AM30" s="387"/>
      <c r="AN30" s="387"/>
      <c r="AO30" s="387"/>
      <c r="AP30" s="387"/>
      <c r="AQ30" s="387"/>
      <c r="AR30" s="387"/>
      <c r="AS30" s="387"/>
      <c r="AT30" s="387"/>
      <c r="AU30" s="387"/>
      <c r="AV30" s="387"/>
      <c r="AW30" s="387"/>
      <c r="AX30" s="388"/>
      <c r="AY30" s="439"/>
      <c r="AZ30" s="440"/>
      <c r="BA30" s="440"/>
      <c r="BB30" s="441"/>
      <c r="BC30" s="389" t="s">
        <v>50</v>
      </c>
      <c r="BD30" s="390"/>
      <c r="BE30" s="390"/>
      <c r="BF30" s="390"/>
      <c r="BG30" s="390"/>
      <c r="BH30" s="390"/>
      <c r="BI30" s="390"/>
      <c r="BJ30" s="390"/>
      <c r="BK30" s="390"/>
      <c r="BL30" s="390"/>
      <c r="BM30" s="391"/>
      <c r="BN30" s="450">
        <v>1064152</v>
      </c>
      <c r="BO30" s="451"/>
      <c r="BP30" s="451"/>
      <c r="BQ30" s="451"/>
      <c r="BR30" s="451"/>
      <c r="BS30" s="451"/>
      <c r="BT30" s="451"/>
      <c r="BU30" s="452"/>
      <c r="BV30" s="450">
        <v>869947</v>
      </c>
      <c r="BW30" s="451"/>
      <c r="BX30" s="451"/>
      <c r="BY30" s="451"/>
      <c r="BZ30" s="451"/>
      <c r="CA30" s="451"/>
      <c r="CB30" s="451"/>
      <c r="CC30" s="452"/>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8"/>
      <c r="B31" s="200"/>
      <c r="DI31" s="201"/>
    </row>
    <row r="32" spans="1:113" ht="13.5" customHeight="1" x14ac:dyDescent="0.15">
      <c r="A32" s="178"/>
      <c r="B32" s="202"/>
      <c r="C32" s="375" t="s">
        <v>191</v>
      </c>
      <c r="D32" s="375"/>
      <c r="E32" s="375"/>
      <c r="F32" s="375"/>
      <c r="G32" s="375"/>
      <c r="H32" s="375"/>
      <c r="I32" s="375"/>
      <c r="J32" s="375"/>
      <c r="K32" s="375"/>
      <c r="L32" s="375"/>
      <c r="M32" s="375"/>
      <c r="N32" s="375"/>
      <c r="O32" s="375"/>
      <c r="P32" s="375"/>
      <c r="Q32" s="375"/>
      <c r="R32" s="375"/>
      <c r="S32" s="375"/>
      <c r="U32" s="376" t="s">
        <v>192</v>
      </c>
      <c r="V32" s="376"/>
      <c r="W32" s="376"/>
      <c r="X32" s="376"/>
      <c r="Y32" s="376"/>
      <c r="Z32" s="376"/>
      <c r="AA32" s="376"/>
      <c r="AB32" s="376"/>
      <c r="AC32" s="376"/>
      <c r="AD32" s="376"/>
      <c r="AE32" s="376"/>
      <c r="AF32" s="376"/>
      <c r="AG32" s="376"/>
      <c r="AH32" s="376"/>
      <c r="AI32" s="376"/>
      <c r="AJ32" s="376"/>
      <c r="AK32" s="376"/>
      <c r="AM32" s="376" t="s">
        <v>193</v>
      </c>
      <c r="AN32" s="376"/>
      <c r="AO32" s="376"/>
      <c r="AP32" s="376"/>
      <c r="AQ32" s="376"/>
      <c r="AR32" s="376"/>
      <c r="AS32" s="376"/>
      <c r="AT32" s="376"/>
      <c r="AU32" s="376"/>
      <c r="AV32" s="376"/>
      <c r="AW32" s="376"/>
      <c r="AX32" s="376"/>
      <c r="AY32" s="376"/>
      <c r="AZ32" s="376"/>
      <c r="BA32" s="376"/>
      <c r="BB32" s="376"/>
      <c r="BC32" s="376"/>
      <c r="BE32" s="376" t="s">
        <v>194</v>
      </c>
      <c r="BF32" s="376"/>
      <c r="BG32" s="376"/>
      <c r="BH32" s="376"/>
      <c r="BI32" s="376"/>
      <c r="BJ32" s="376"/>
      <c r="BK32" s="376"/>
      <c r="BL32" s="376"/>
      <c r="BM32" s="376"/>
      <c r="BN32" s="376"/>
      <c r="BO32" s="376"/>
      <c r="BP32" s="376"/>
      <c r="BQ32" s="376"/>
      <c r="BR32" s="376"/>
      <c r="BS32" s="376"/>
      <c r="BT32" s="376"/>
      <c r="BU32" s="376"/>
      <c r="BW32" s="376" t="s">
        <v>195</v>
      </c>
      <c r="BX32" s="376"/>
      <c r="BY32" s="376"/>
      <c r="BZ32" s="376"/>
      <c r="CA32" s="376"/>
      <c r="CB32" s="376"/>
      <c r="CC32" s="376"/>
      <c r="CD32" s="376"/>
      <c r="CE32" s="376"/>
      <c r="CF32" s="376"/>
      <c r="CG32" s="376"/>
      <c r="CH32" s="376"/>
      <c r="CI32" s="376"/>
      <c r="CJ32" s="376"/>
      <c r="CK32" s="376"/>
      <c r="CL32" s="376"/>
      <c r="CM32" s="376"/>
      <c r="CO32" s="376" t="s">
        <v>196</v>
      </c>
      <c r="CP32" s="376"/>
      <c r="CQ32" s="376"/>
      <c r="CR32" s="376"/>
      <c r="CS32" s="376"/>
      <c r="CT32" s="376"/>
      <c r="CU32" s="376"/>
      <c r="CV32" s="376"/>
      <c r="CW32" s="376"/>
      <c r="CX32" s="376"/>
      <c r="CY32" s="376"/>
      <c r="CZ32" s="376"/>
      <c r="DA32" s="376"/>
      <c r="DB32" s="376"/>
      <c r="DC32" s="376"/>
      <c r="DD32" s="376"/>
      <c r="DE32" s="376"/>
      <c r="DI32" s="201"/>
    </row>
    <row r="33" spans="1:113" ht="13.5" customHeight="1" x14ac:dyDescent="0.15">
      <c r="A33" s="178"/>
      <c r="B33" s="202"/>
      <c r="C33" s="368" t="s">
        <v>197</v>
      </c>
      <c r="D33" s="368"/>
      <c r="E33" s="367" t="s">
        <v>198</v>
      </c>
      <c r="F33" s="367"/>
      <c r="G33" s="367"/>
      <c r="H33" s="367"/>
      <c r="I33" s="367"/>
      <c r="J33" s="367"/>
      <c r="K33" s="367"/>
      <c r="L33" s="367"/>
      <c r="M33" s="367"/>
      <c r="N33" s="367"/>
      <c r="O33" s="367"/>
      <c r="P33" s="367"/>
      <c r="Q33" s="367"/>
      <c r="R33" s="367"/>
      <c r="S33" s="367"/>
      <c r="T33" s="203"/>
      <c r="U33" s="368" t="s">
        <v>197</v>
      </c>
      <c r="V33" s="368"/>
      <c r="W33" s="367" t="s">
        <v>198</v>
      </c>
      <c r="X33" s="367"/>
      <c r="Y33" s="367"/>
      <c r="Z33" s="367"/>
      <c r="AA33" s="367"/>
      <c r="AB33" s="367"/>
      <c r="AC33" s="367"/>
      <c r="AD33" s="367"/>
      <c r="AE33" s="367"/>
      <c r="AF33" s="367"/>
      <c r="AG33" s="367"/>
      <c r="AH33" s="367"/>
      <c r="AI33" s="367"/>
      <c r="AJ33" s="367"/>
      <c r="AK33" s="367"/>
      <c r="AL33" s="203"/>
      <c r="AM33" s="368" t="s">
        <v>197</v>
      </c>
      <c r="AN33" s="368"/>
      <c r="AO33" s="367" t="s">
        <v>198</v>
      </c>
      <c r="AP33" s="367"/>
      <c r="AQ33" s="367"/>
      <c r="AR33" s="367"/>
      <c r="AS33" s="367"/>
      <c r="AT33" s="367"/>
      <c r="AU33" s="367"/>
      <c r="AV33" s="367"/>
      <c r="AW33" s="367"/>
      <c r="AX33" s="367"/>
      <c r="AY33" s="367"/>
      <c r="AZ33" s="367"/>
      <c r="BA33" s="367"/>
      <c r="BB33" s="367"/>
      <c r="BC33" s="367"/>
      <c r="BD33" s="204"/>
      <c r="BE33" s="367" t="s">
        <v>199</v>
      </c>
      <c r="BF33" s="367"/>
      <c r="BG33" s="367" t="s">
        <v>200</v>
      </c>
      <c r="BH33" s="367"/>
      <c r="BI33" s="367"/>
      <c r="BJ33" s="367"/>
      <c r="BK33" s="367"/>
      <c r="BL33" s="367"/>
      <c r="BM33" s="367"/>
      <c r="BN33" s="367"/>
      <c r="BO33" s="367"/>
      <c r="BP33" s="367"/>
      <c r="BQ33" s="367"/>
      <c r="BR33" s="367"/>
      <c r="BS33" s="367"/>
      <c r="BT33" s="367"/>
      <c r="BU33" s="367"/>
      <c r="BV33" s="204"/>
      <c r="BW33" s="368" t="s">
        <v>199</v>
      </c>
      <c r="BX33" s="368"/>
      <c r="BY33" s="367" t="s">
        <v>201</v>
      </c>
      <c r="BZ33" s="367"/>
      <c r="CA33" s="367"/>
      <c r="CB33" s="367"/>
      <c r="CC33" s="367"/>
      <c r="CD33" s="367"/>
      <c r="CE33" s="367"/>
      <c r="CF33" s="367"/>
      <c r="CG33" s="367"/>
      <c r="CH33" s="367"/>
      <c r="CI33" s="367"/>
      <c r="CJ33" s="367"/>
      <c r="CK33" s="367"/>
      <c r="CL33" s="367"/>
      <c r="CM33" s="367"/>
      <c r="CN33" s="203"/>
      <c r="CO33" s="368" t="s">
        <v>197</v>
      </c>
      <c r="CP33" s="368"/>
      <c r="CQ33" s="367" t="s">
        <v>202</v>
      </c>
      <c r="CR33" s="367"/>
      <c r="CS33" s="367"/>
      <c r="CT33" s="367"/>
      <c r="CU33" s="367"/>
      <c r="CV33" s="367"/>
      <c r="CW33" s="367"/>
      <c r="CX33" s="367"/>
      <c r="CY33" s="367"/>
      <c r="CZ33" s="367"/>
      <c r="DA33" s="367"/>
      <c r="DB33" s="367"/>
      <c r="DC33" s="367"/>
      <c r="DD33" s="367"/>
      <c r="DE33" s="367"/>
      <c r="DF33" s="203"/>
      <c r="DG33" s="366" t="s">
        <v>203</v>
      </c>
      <c r="DH33" s="366"/>
      <c r="DI33" s="205"/>
    </row>
    <row r="34" spans="1:113" ht="32.25" customHeight="1" x14ac:dyDescent="0.15">
      <c r="A34" s="178"/>
      <c r="B34" s="202"/>
      <c r="C34" s="364">
        <f>IF(E34="","",1)</f>
        <v>1</v>
      </c>
      <c r="D34" s="364"/>
      <c r="E34" s="365" t="str">
        <f>IF('各会計、関係団体の財政状況及び健全化判断比率'!B7="","",'各会計、関係団体の財政状況及び健全化判断比率'!B7)</f>
        <v>一般会計</v>
      </c>
      <c r="F34" s="365"/>
      <c r="G34" s="365"/>
      <c r="H34" s="365"/>
      <c r="I34" s="365"/>
      <c r="J34" s="365"/>
      <c r="K34" s="365"/>
      <c r="L34" s="365"/>
      <c r="M34" s="365"/>
      <c r="N34" s="365"/>
      <c r="O34" s="365"/>
      <c r="P34" s="365"/>
      <c r="Q34" s="365"/>
      <c r="R34" s="365"/>
      <c r="S34" s="365"/>
      <c r="T34" s="178"/>
      <c r="U34" s="364">
        <f>IF(W34="","",MAX(C34:D43)+1)</f>
        <v>4</v>
      </c>
      <c r="V34" s="364"/>
      <c r="W34" s="365" t="str">
        <f>IF('各会計、関係団体の財政状況及び健全化判断比率'!B28="","",'各会計、関係団体の財政状況及び健全化判断比率'!B28)</f>
        <v>国民健康保険事業会計（事業勘定）</v>
      </c>
      <c r="X34" s="365"/>
      <c r="Y34" s="365"/>
      <c r="Z34" s="365"/>
      <c r="AA34" s="365"/>
      <c r="AB34" s="365"/>
      <c r="AC34" s="365"/>
      <c r="AD34" s="365"/>
      <c r="AE34" s="365"/>
      <c r="AF34" s="365"/>
      <c r="AG34" s="365"/>
      <c r="AH34" s="365"/>
      <c r="AI34" s="365"/>
      <c r="AJ34" s="365"/>
      <c r="AK34" s="365"/>
      <c r="AL34" s="178"/>
      <c r="AM34" s="364" t="str">
        <f>IF(AO34="","",MAX(C34:D43,U34:V43)+1)</f>
        <v/>
      </c>
      <c r="AN34" s="364"/>
      <c r="AO34" s="365"/>
      <c r="AP34" s="365"/>
      <c r="AQ34" s="365"/>
      <c r="AR34" s="365"/>
      <c r="AS34" s="365"/>
      <c r="AT34" s="365"/>
      <c r="AU34" s="365"/>
      <c r="AV34" s="365"/>
      <c r="AW34" s="365"/>
      <c r="AX34" s="365"/>
      <c r="AY34" s="365"/>
      <c r="AZ34" s="365"/>
      <c r="BA34" s="365"/>
      <c r="BB34" s="365"/>
      <c r="BC34" s="365"/>
      <c r="BD34" s="178"/>
      <c r="BE34" s="364">
        <f>IF(BG34="","",MAX(C34:D43,U34:V43,AM34:AN43)+1)</f>
        <v>8</v>
      </c>
      <c r="BF34" s="364"/>
      <c r="BG34" s="365" t="str">
        <f>IF('各会計、関係団体の財政状況及び健全化判断比率'!B32="","",'各会計、関係団体の財政状況及び健全化判断比率'!B32)</f>
        <v>簡易水道事業会計</v>
      </c>
      <c r="BH34" s="365"/>
      <c r="BI34" s="365"/>
      <c r="BJ34" s="365"/>
      <c r="BK34" s="365"/>
      <c r="BL34" s="365"/>
      <c r="BM34" s="365"/>
      <c r="BN34" s="365"/>
      <c r="BO34" s="365"/>
      <c r="BP34" s="365"/>
      <c r="BQ34" s="365"/>
      <c r="BR34" s="365"/>
      <c r="BS34" s="365"/>
      <c r="BT34" s="365"/>
      <c r="BU34" s="365"/>
      <c r="BV34" s="178"/>
      <c r="BW34" s="364">
        <f>IF(BY34="","",MAX(C34:D43,U34:V43,AM34:AN43,BE34:BF43)+1)</f>
        <v>9</v>
      </c>
      <c r="BX34" s="364"/>
      <c r="BY34" s="365" t="str">
        <f>IF('各会計、関係団体の財政状況及び健全化判断比率'!B68="","",'各会計、関係団体の財政状況及び健全化判断比率'!B68)</f>
        <v>奈良県市町村総合事務組合</v>
      </c>
      <c r="BZ34" s="365"/>
      <c r="CA34" s="365"/>
      <c r="CB34" s="365"/>
      <c r="CC34" s="365"/>
      <c r="CD34" s="365"/>
      <c r="CE34" s="365"/>
      <c r="CF34" s="365"/>
      <c r="CG34" s="365"/>
      <c r="CH34" s="365"/>
      <c r="CI34" s="365"/>
      <c r="CJ34" s="365"/>
      <c r="CK34" s="365"/>
      <c r="CL34" s="365"/>
      <c r="CM34" s="365"/>
      <c r="CN34" s="178"/>
      <c r="CO34" s="364">
        <f>IF(CQ34="","",MAX(C34:D43,U34:V43,AM34:AN43,BE34:BF43,BW34:BX43)+1)</f>
        <v>15</v>
      </c>
      <c r="CP34" s="364"/>
      <c r="CQ34" s="365" t="str">
        <f>IF('各会計、関係団体の財政状況及び健全化判断比率'!BS7="","",'各会計、関係団体の財政状況及び健全化判断比率'!BS7)</f>
        <v>下北山むらづくりセンター</v>
      </c>
      <c r="CR34" s="365"/>
      <c r="CS34" s="365"/>
      <c r="CT34" s="365"/>
      <c r="CU34" s="365"/>
      <c r="CV34" s="365"/>
      <c r="CW34" s="365"/>
      <c r="CX34" s="365"/>
      <c r="CY34" s="365"/>
      <c r="CZ34" s="365"/>
      <c r="DA34" s="365"/>
      <c r="DB34" s="365"/>
      <c r="DC34" s="365"/>
      <c r="DD34" s="365"/>
      <c r="DE34" s="365"/>
      <c r="DG34" s="362" t="str">
        <f>IF('各会計、関係団体の財政状況及び健全化判断比率'!BR7="","",'各会計、関係団体の財政状況及び健全化判断比率'!BR7)</f>
        <v/>
      </c>
      <c r="DH34" s="362"/>
      <c r="DI34" s="205"/>
    </row>
    <row r="35" spans="1:113" ht="32.25" customHeight="1" x14ac:dyDescent="0.15">
      <c r="A35" s="178"/>
      <c r="B35" s="202"/>
      <c r="C35" s="364">
        <f>IF(E35="","",C34+1)</f>
        <v>2</v>
      </c>
      <c r="D35" s="364"/>
      <c r="E35" s="365" t="str">
        <f>IF('各会計、関係団体の財政状況及び健全化判断比率'!B8="","",'各会計、関係団体の財政状況及び健全化判断比率'!B8)</f>
        <v>池の平公園管理運営特別会計</v>
      </c>
      <c r="F35" s="365"/>
      <c r="G35" s="365"/>
      <c r="H35" s="365"/>
      <c r="I35" s="365"/>
      <c r="J35" s="365"/>
      <c r="K35" s="365"/>
      <c r="L35" s="365"/>
      <c r="M35" s="365"/>
      <c r="N35" s="365"/>
      <c r="O35" s="365"/>
      <c r="P35" s="365"/>
      <c r="Q35" s="365"/>
      <c r="R35" s="365"/>
      <c r="S35" s="365"/>
      <c r="T35" s="178"/>
      <c r="U35" s="364">
        <f>IF(W35="","",U34+1)</f>
        <v>5</v>
      </c>
      <c r="V35" s="364"/>
      <c r="W35" s="365" t="str">
        <f>IF('各会計、関係団体の財政状況及び健全化判断比率'!B29="","",'各会計、関係団体の財政状況及び健全化判断比率'!B29)</f>
        <v>国民健康保険事業会計（直診勘定）</v>
      </c>
      <c r="X35" s="365"/>
      <c r="Y35" s="365"/>
      <c r="Z35" s="365"/>
      <c r="AA35" s="365"/>
      <c r="AB35" s="365"/>
      <c r="AC35" s="365"/>
      <c r="AD35" s="365"/>
      <c r="AE35" s="365"/>
      <c r="AF35" s="365"/>
      <c r="AG35" s="365"/>
      <c r="AH35" s="365"/>
      <c r="AI35" s="365"/>
      <c r="AJ35" s="365"/>
      <c r="AK35" s="365"/>
      <c r="AL35" s="178"/>
      <c r="AM35" s="364" t="str">
        <f t="shared" ref="AM35:AM43" si="0">IF(AO35="","",AM34+1)</f>
        <v/>
      </c>
      <c r="AN35" s="364"/>
      <c r="AO35" s="365"/>
      <c r="AP35" s="365"/>
      <c r="AQ35" s="365"/>
      <c r="AR35" s="365"/>
      <c r="AS35" s="365"/>
      <c r="AT35" s="365"/>
      <c r="AU35" s="365"/>
      <c r="AV35" s="365"/>
      <c r="AW35" s="365"/>
      <c r="AX35" s="365"/>
      <c r="AY35" s="365"/>
      <c r="AZ35" s="365"/>
      <c r="BA35" s="365"/>
      <c r="BB35" s="365"/>
      <c r="BC35" s="365"/>
      <c r="BD35" s="178"/>
      <c r="BE35" s="364" t="str">
        <f t="shared" ref="BE35:BE43" si="1">IF(BG35="","",BE34+1)</f>
        <v/>
      </c>
      <c r="BF35" s="364"/>
      <c r="BG35" s="365"/>
      <c r="BH35" s="365"/>
      <c r="BI35" s="365"/>
      <c r="BJ35" s="365"/>
      <c r="BK35" s="365"/>
      <c r="BL35" s="365"/>
      <c r="BM35" s="365"/>
      <c r="BN35" s="365"/>
      <c r="BO35" s="365"/>
      <c r="BP35" s="365"/>
      <c r="BQ35" s="365"/>
      <c r="BR35" s="365"/>
      <c r="BS35" s="365"/>
      <c r="BT35" s="365"/>
      <c r="BU35" s="365"/>
      <c r="BV35" s="178"/>
      <c r="BW35" s="364">
        <f t="shared" ref="BW35:BW43" si="2">IF(BY35="","",BW34+1)</f>
        <v>10</v>
      </c>
      <c r="BX35" s="364"/>
      <c r="BY35" s="365" t="str">
        <f>IF('各会計、関係団体の財政状況及び健全化判断比率'!B69="","",'各会計、関係団体の財政状況及び健全化判断比率'!B69)</f>
        <v>上・下北山衛生一部事務組合</v>
      </c>
      <c r="BZ35" s="365"/>
      <c r="CA35" s="365"/>
      <c r="CB35" s="365"/>
      <c r="CC35" s="365"/>
      <c r="CD35" s="365"/>
      <c r="CE35" s="365"/>
      <c r="CF35" s="365"/>
      <c r="CG35" s="365"/>
      <c r="CH35" s="365"/>
      <c r="CI35" s="365"/>
      <c r="CJ35" s="365"/>
      <c r="CK35" s="365"/>
      <c r="CL35" s="365"/>
      <c r="CM35" s="365"/>
      <c r="CN35" s="178"/>
      <c r="CO35" s="364" t="str">
        <f t="shared" ref="CO35:CO43" si="3">IF(CQ35="","",CO34+1)</f>
        <v/>
      </c>
      <c r="CP35" s="364"/>
      <c r="CQ35" s="365" t="str">
        <f>IF('各会計、関係団体の財政状況及び健全化判断比率'!BS8="","",'各会計、関係団体の財政状況及び健全化判断比率'!BS8)</f>
        <v/>
      </c>
      <c r="CR35" s="365"/>
      <c r="CS35" s="365"/>
      <c r="CT35" s="365"/>
      <c r="CU35" s="365"/>
      <c r="CV35" s="365"/>
      <c r="CW35" s="365"/>
      <c r="CX35" s="365"/>
      <c r="CY35" s="365"/>
      <c r="CZ35" s="365"/>
      <c r="DA35" s="365"/>
      <c r="DB35" s="365"/>
      <c r="DC35" s="365"/>
      <c r="DD35" s="365"/>
      <c r="DE35" s="365"/>
      <c r="DG35" s="362" t="str">
        <f>IF('各会計、関係団体の財政状況及び健全化判断比率'!BR8="","",'各会計、関係団体の財政状況及び健全化判断比率'!BR8)</f>
        <v/>
      </c>
      <c r="DH35" s="362"/>
      <c r="DI35" s="205"/>
    </row>
    <row r="36" spans="1:113" ht="32.25" customHeight="1" x14ac:dyDescent="0.15">
      <c r="A36" s="178"/>
      <c r="B36" s="202"/>
      <c r="C36" s="364">
        <f>IF(E36="","",C35+1)</f>
        <v>3</v>
      </c>
      <c r="D36" s="364"/>
      <c r="E36" s="365" t="str">
        <f>IF('各会計、関係団体の財政状況及び健全化判断比率'!B9="","",'各会計、関係団体の財政状況及び健全化判断比率'!B9)</f>
        <v>スポーツ公園管理運営特別会計</v>
      </c>
      <c r="F36" s="365"/>
      <c r="G36" s="365"/>
      <c r="H36" s="365"/>
      <c r="I36" s="365"/>
      <c r="J36" s="365"/>
      <c r="K36" s="365"/>
      <c r="L36" s="365"/>
      <c r="M36" s="365"/>
      <c r="N36" s="365"/>
      <c r="O36" s="365"/>
      <c r="P36" s="365"/>
      <c r="Q36" s="365"/>
      <c r="R36" s="365"/>
      <c r="S36" s="365"/>
      <c r="T36" s="178"/>
      <c r="U36" s="364">
        <f t="shared" ref="U36:U43" si="4">IF(W36="","",U35+1)</f>
        <v>6</v>
      </c>
      <c r="V36" s="364"/>
      <c r="W36" s="365" t="str">
        <f>IF('各会計、関係団体の財政状況及び健全化判断比率'!B30="","",'各会計、関係団体の財政状況及び健全化判断比率'!B30)</f>
        <v>介護保険事業会計（保険事業勘定）</v>
      </c>
      <c r="X36" s="365"/>
      <c r="Y36" s="365"/>
      <c r="Z36" s="365"/>
      <c r="AA36" s="365"/>
      <c r="AB36" s="365"/>
      <c r="AC36" s="365"/>
      <c r="AD36" s="365"/>
      <c r="AE36" s="365"/>
      <c r="AF36" s="365"/>
      <c r="AG36" s="365"/>
      <c r="AH36" s="365"/>
      <c r="AI36" s="365"/>
      <c r="AJ36" s="365"/>
      <c r="AK36" s="365"/>
      <c r="AL36" s="178"/>
      <c r="AM36" s="364" t="str">
        <f t="shared" si="0"/>
        <v/>
      </c>
      <c r="AN36" s="364"/>
      <c r="AO36" s="365"/>
      <c r="AP36" s="365"/>
      <c r="AQ36" s="365"/>
      <c r="AR36" s="365"/>
      <c r="AS36" s="365"/>
      <c r="AT36" s="365"/>
      <c r="AU36" s="365"/>
      <c r="AV36" s="365"/>
      <c r="AW36" s="365"/>
      <c r="AX36" s="365"/>
      <c r="AY36" s="365"/>
      <c r="AZ36" s="365"/>
      <c r="BA36" s="365"/>
      <c r="BB36" s="365"/>
      <c r="BC36" s="365"/>
      <c r="BD36" s="178"/>
      <c r="BE36" s="364" t="str">
        <f t="shared" si="1"/>
        <v/>
      </c>
      <c r="BF36" s="364"/>
      <c r="BG36" s="365"/>
      <c r="BH36" s="365"/>
      <c r="BI36" s="365"/>
      <c r="BJ36" s="365"/>
      <c r="BK36" s="365"/>
      <c r="BL36" s="365"/>
      <c r="BM36" s="365"/>
      <c r="BN36" s="365"/>
      <c r="BO36" s="365"/>
      <c r="BP36" s="365"/>
      <c r="BQ36" s="365"/>
      <c r="BR36" s="365"/>
      <c r="BS36" s="365"/>
      <c r="BT36" s="365"/>
      <c r="BU36" s="365"/>
      <c r="BV36" s="178"/>
      <c r="BW36" s="364">
        <f t="shared" si="2"/>
        <v>11</v>
      </c>
      <c r="BX36" s="364"/>
      <c r="BY36" s="365" t="str">
        <f>IF('各会計、関係団体の財政状況及び健全化判断比率'!B70="","",'各会計、関係団体の財政状況及び健全化判断比率'!B70)</f>
        <v>奈良広域水質検査センター組合</v>
      </c>
      <c r="BZ36" s="365"/>
      <c r="CA36" s="365"/>
      <c r="CB36" s="365"/>
      <c r="CC36" s="365"/>
      <c r="CD36" s="365"/>
      <c r="CE36" s="365"/>
      <c r="CF36" s="365"/>
      <c r="CG36" s="365"/>
      <c r="CH36" s="365"/>
      <c r="CI36" s="365"/>
      <c r="CJ36" s="365"/>
      <c r="CK36" s="365"/>
      <c r="CL36" s="365"/>
      <c r="CM36" s="365"/>
      <c r="CN36" s="178"/>
      <c r="CO36" s="364" t="str">
        <f t="shared" si="3"/>
        <v/>
      </c>
      <c r="CP36" s="364"/>
      <c r="CQ36" s="365" t="str">
        <f>IF('各会計、関係団体の財政状況及び健全化判断比率'!BS9="","",'各会計、関係団体の財政状況及び健全化判断比率'!BS9)</f>
        <v/>
      </c>
      <c r="CR36" s="365"/>
      <c r="CS36" s="365"/>
      <c r="CT36" s="365"/>
      <c r="CU36" s="365"/>
      <c r="CV36" s="365"/>
      <c r="CW36" s="365"/>
      <c r="CX36" s="365"/>
      <c r="CY36" s="365"/>
      <c r="CZ36" s="365"/>
      <c r="DA36" s="365"/>
      <c r="DB36" s="365"/>
      <c r="DC36" s="365"/>
      <c r="DD36" s="365"/>
      <c r="DE36" s="365"/>
      <c r="DG36" s="362" t="str">
        <f>IF('各会計、関係団体の財政状況及び健全化判断比率'!BR9="","",'各会計、関係団体の財政状況及び健全化判断比率'!BR9)</f>
        <v/>
      </c>
      <c r="DH36" s="362"/>
      <c r="DI36" s="205"/>
    </row>
    <row r="37" spans="1:113" ht="32.25" customHeight="1" x14ac:dyDescent="0.15">
      <c r="A37" s="178"/>
      <c r="B37" s="202"/>
      <c r="C37" s="364" t="str">
        <f>IF(E37="","",C36+1)</f>
        <v/>
      </c>
      <c r="D37" s="364"/>
      <c r="E37" s="365" t="str">
        <f>IF('各会計、関係団体の財政状況及び健全化判断比率'!B10="","",'各会計、関係団体の財政状況及び健全化判断比率'!B10)</f>
        <v/>
      </c>
      <c r="F37" s="365"/>
      <c r="G37" s="365"/>
      <c r="H37" s="365"/>
      <c r="I37" s="365"/>
      <c r="J37" s="365"/>
      <c r="K37" s="365"/>
      <c r="L37" s="365"/>
      <c r="M37" s="365"/>
      <c r="N37" s="365"/>
      <c r="O37" s="365"/>
      <c r="P37" s="365"/>
      <c r="Q37" s="365"/>
      <c r="R37" s="365"/>
      <c r="S37" s="365"/>
      <c r="T37" s="178"/>
      <c r="U37" s="364">
        <f t="shared" si="4"/>
        <v>7</v>
      </c>
      <c r="V37" s="364"/>
      <c r="W37" s="365" t="str">
        <f>IF('各会計、関係団体の財政状況及び健全化判断比率'!B31="","",'各会計、関係団体の財政状況及び健全化判断比率'!B31)</f>
        <v>後期高齢者医療事業会計</v>
      </c>
      <c r="X37" s="365"/>
      <c r="Y37" s="365"/>
      <c r="Z37" s="365"/>
      <c r="AA37" s="365"/>
      <c r="AB37" s="365"/>
      <c r="AC37" s="365"/>
      <c r="AD37" s="365"/>
      <c r="AE37" s="365"/>
      <c r="AF37" s="365"/>
      <c r="AG37" s="365"/>
      <c r="AH37" s="365"/>
      <c r="AI37" s="365"/>
      <c r="AJ37" s="365"/>
      <c r="AK37" s="365"/>
      <c r="AL37" s="178"/>
      <c r="AM37" s="364" t="str">
        <f t="shared" si="0"/>
        <v/>
      </c>
      <c r="AN37" s="364"/>
      <c r="AO37" s="365"/>
      <c r="AP37" s="365"/>
      <c r="AQ37" s="365"/>
      <c r="AR37" s="365"/>
      <c r="AS37" s="365"/>
      <c r="AT37" s="365"/>
      <c r="AU37" s="365"/>
      <c r="AV37" s="365"/>
      <c r="AW37" s="365"/>
      <c r="AX37" s="365"/>
      <c r="AY37" s="365"/>
      <c r="AZ37" s="365"/>
      <c r="BA37" s="365"/>
      <c r="BB37" s="365"/>
      <c r="BC37" s="365"/>
      <c r="BD37" s="178"/>
      <c r="BE37" s="364" t="str">
        <f t="shared" si="1"/>
        <v/>
      </c>
      <c r="BF37" s="364"/>
      <c r="BG37" s="365"/>
      <c r="BH37" s="365"/>
      <c r="BI37" s="365"/>
      <c r="BJ37" s="365"/>
      <c r="BK37" s="365"/>
      <c r="BL37" s="365"/>
      <c r="BM37" s="365"/>
      <c r="BN37" s="365"/>
      <c r="BO37" s="365"/>
      <c r="BP37" s="365"/>
      <c r="BQ37" s="365"/>
      <c r="BR37" s="365"/>
      <c r="BS37" s="365"/>
      <c r="BT37" s="365"/>
      <c r="BU37" s="365"/>
      <c r="BV37" s="178"/>
      <c r="BW37" s="364">
        <f t="shared" si="2"/>
        <v>12</v>
      </c>
      <c r="BX37" s="364"/>
      <c r="BY37" s="365" t="str">
        <f>IF('各会計、関係団体の財政状況及び健全化判断比率'!B71="","",'各会計、関係団体の財政状況及び健全化判断比率'!B71)</f>
        <v>奈良県後期高齢者医療広域連合</v>
      </c>
      <c r="BZ37" s="365"/>
      <c r="CA37" s="365"/>
      <c r="CB37" s="365"/>
      <c r="CC37" s="365"/>
      <c r="CD37" s="365"/>
      <c r="CE37" s="365"/>
      <c r="CF37" s="365"/>
      <c r="CG37" s="365"/>
      <c r="CH37" s="365"/>
      <c r="CI37" s="365"/>
      <c r="CJ37" s="365"/>
      <c r="CK37" s="365"/>
      <c r="CL37" s="365"/>
      <c r="CM37" s="365"/>
      <c r="CN37" s="178"/>
      <c r="CO37" s="364" t="str">
        <f t="shared" si="3"/>
        <v/>
      </c>
      <c r="CP37" s="364"/>
      <c r="CQ37" s="365" t="str">
        <f>IF('各会計、関係団体の財政状況及び健全化判断比率'!BS10="","",'各会計、関係団体の財政状況及び健全化判断比率'!BS10)</f>
        <v/>
      </c>
      <c r="CR37" s="365"/>
      <c r="CS37" s="365"/>
      <c r="CT37" s="365"/>
      <c r="CU37" s="365"/>
      <c r="CV37" s="365"/>
      <c r="CW37" s="365"/>
      <c r="CX37" s="365"/>
      <c r="CY37" s="365"/>
      <c r="CZ37" s="365"/>
      <c r="DA37" s="365"/>
      <c r="DB37" s="365"/>
      <c r="DC37" s="365"/>
      <c r="DD37" s="365"/>
      <c r="DE37" s="365"/>
      <c r="DG37" s="362" t="str">
        <f>IF('各会計、関係団体の財政状況及び健全化判断比率'!BR10="","",'各会計、関係団体の財政状況及び健全化判断比率'!BR10)</f>
        <v/>
      </c>
      <c r="DH37" s="362"/>
      <c r="DI37" s="205"/>
    </row>
    <row r="38" spans="1:113" ht="32.25" customHeight="1" x14ac:dyDescent="0.15">
      <c r="A38" s="178"/>
      <c r="B38" s="202"/>
      <c r="C38" s="364" t="str">
        <f t="shared" ref="C38:C43" si="5">IF(E38="","",C37+1)</f>
        <v/>
      </c>
      <c r="D38" s="364"/>
      <c r="E38" s="365" t="str">
        <f>IF('各会計、関係団体の財政状況及び健全化判断比率'!B11="","",'各会計、関係団体の財政状況及び健全化判断比率'!B11)</f>
        <v/>
      </c>
      <c r="F38" s="365"/>
      <c r="G38" s="365"/>
      <c r="H38" s="365"/>
      <c r="I38" s="365"/>
      <c r="J38" s="365"/>
      <c r="K38" s="365"/>
      <c r="L38" s="365"/>
      <c r="M38" s="365"/>
      <c r="N38" s="365"/>
      <c r="O38" s="365"/>
      <c r="P38" s="365"/>
      <c r="Q38" s="365"/>
      <c r="R38" s="365"/>
      <c r="S38" s="365"/>
      <c r="T38" s="178"/>
      <c r="U38" s="364" t="str">
        <f t="shared" si="4"/>
        <v/>
      </c>
      <c r="V38" s="364"/>
      <c r="W38" s="365"/>
      <c r="X38" s="365"/>
      <c r="Y38" s="365"/>
      <c r="Z38" s="365"/>
      <c r="AA38" s="365"/>
      <c r="AB38" s="365"/>
      <c r="AC38" s="365"/>
      <c r="AD38" s="365"/>
      <c r="AE38" s="365"/>
      <c r="AF38" s="365"/>
      <c r="AG38" s="365"/>
      <c r="AH38" s="365"/>
      <c r="AI38" s="365"/>
      <c r="AJ38" s="365"/>
      <c r="AK38" s="365"/>
      <c r="AL38" s="178"/>
      <c r="AM38" s="364" t="str">
        <f t="shared" si="0"/>
        <v/>
      </c>
      <c r="AN38" s="364"/>
      <c r="AO38" s="365"/>
      <c r="AP38" s="365"/>
      <c r="AQ38" s="365"/>
      <c r="AR38" s="365"/>
      <c r="AS38" s="365"/>
      <c r="AT38" s="365"/>
      <c r="AU38" s="365"/>
      <c r="AV38" s="365"/>
      <c r="AW38" s="365"/>
      <c r="AX38" s="365"/>
      <c r="AY38" s="365"/>
      <c r="AZ38" s="365"/>
      <c r="BA38" s="365"/>
      <c r="BB38" s="365"/>
      <c r="BC38" s="365"/>
      <c r="BD38" s="178"/>
      <c r="BE38" s="364" t="str">
        <f t="shared" si="1"/>
        <v/>
      </c>
      <c r="BF38" s="364"/>
      <c r="BG38" s="365"/>
      <c r="BH38" s="365"/>
      <c r="BI38" s="365"/>
      <c r="BJ38" s="365"/>
      <c r="BK38" s="365"/>
      <c r="BL38" s="365"/>
      <c r="BM38" s="365"/>
      <c r="BN38" s="365"/>
      <c r="BO38" s="365"/>
      <c r="BP38" s="365"/>
      <c r="BQ38" s="365"/>
      <c r="BR38" s="365"/>
      <c r="BS38" s="365"/>
      <c r="BT38" s="365"/>
      <c r="BU38" s="365"/>
      <c r="BV38" s="178"/>
      <c r="BW38" s="364">
        <f t="shared" si="2"/>
        <v>13</v>
      </c>
      <c r="BX38" s="364"/>
      <c r="BY38" s="365" t="str">
        <f>IF('各会計、関係団体の財政状況及び健全化判断比率'!B72="","",'各会計、関係団体の財政状況及び健全化判断比率'!B72)</f>
        <v>奈良県広域消防組合</v>
      </c>
      <c r="BZ38" s="365"/>
      <c r="CA38" s="365"/>
      <c r="CB38" s="365"/>
      <c r="CC38" s="365"/>
      <c r="CD38" s="365"/>
      <c r="CE38" s="365"/>
      <c r="CF38" s="365"/>
      <c r="CG38" s="365"/>
      <c r="CH38" s="365"/>
      <c r="CI38" s="365"/>
      <c r="CJ38" s="365"/>
      <c r="CK38" s="365"/>
      <c r="CL38" s="365"/>
      <c r="CM38" s="365"/>
      <c r="CN38" s="178"/>
      <c r="CO38" s="364" t="str">
        <f t="shared" si="3"/>
        <v/>
      </c>
      <c r="CP38" s="364"/>
      <c r="CQ38" s="365" t="str">
        <f>IF('各会計、関係団体の財政状況及び健全化判断比率'!BS11="","",'各会計、関係団体の財政状況及び健全化判断比率'!BS11)</f>
        <v/>
      </c>
      <c r="CR38" s="365"/>
      <c r="CS38" s="365"/>
      <c r="CT38" s="365"/>
      <c r="CU38" s="365"/>
      <c r="CV38" s="365"/>
      <c r="CW38" s="365"/>
      <c r="CX38" s="365"/>
      <c r="CY38" s="365"/>
      <c r="CZ38" s="365"/>
      <c r="DA38" s="365"/>
      <c r="DB38" s="365"/>
      <c r="DC38" s="365"/>
      <c r="DD38" s="365"/>
      <c r="DE38" s="365"/>
      <c r="DG38" s="362" t="str">
        <f>IF('各会計、関係団体の財政状況及び健全化判断比率'!BR11="","",'各会計、関係団体の財政状況及び健全化判断比率'!BR11)</f>
        <v/>
      </c>
      <c r="DH38" s="362"/>
      <c r="DI38" s="205"/>
    </row>
    <row r="39" spans="1:113" ht="32.25" customHeight="1" x14ac:dyDescent="0.15">
      <c r="A39" s="178"/>
      <c r="B39" s="202"/>
      <c r="C39" s="364" t="str">
        <f t="shared" si="5"/>
        <v/>
      </c>
      <c r="D39" s="364"/>
      <c r="E39" s="365" t="str">
        <f>IF('各会計、関係団体の財政状況及び健全化判断比率'!B12="","",'各会計、関係団体の財政状況及び健全化判断比率'!B12)</f>
        <v/>
      </c>
      <c r="F39" s="365"/>
      <c r="G39" s="365"/>
      <c r="H39" s="365"/>
      <c r="I39" s="365"/>
      <c r="J39" s="365"/>
      <c r="K39" s="365"/>
      <c r="L39" s="365"/>
      <c r="M39" s="365"/>
      <c r="N39" s="365"/>
      <c r="O39" s="365"/>
      <c r="P39" s="365"/>
      <c r="Q39" s="365"/>
      <c r="R39" s="365"/>
      <c r="S39" s="365"/>
      <c r="T39" s="178"/>
      <c r="U39" s="364" t="str">
        <f t="shared" si="4"/>
        <v/>
      </c>
      <c r="V39" s="364"/>
      <c r="W39" s="365"/>
      <c r="X39" s="365"/>
      <c r="Y39" s="365"/>
      <c r="Z39" s="365"/>
      <c r="AA39" s="365"/>
      <c r="AB39" s="365"/>
      <c r="AC39" s="365"/>
      <c r="AD39" s="365"/>
      <c r="AE39" s="365"/>
      <c r="AF39" s="365"/>
      <c r="AG39" s="365"/>
      <c r="AH39" s="365"/>
      <c r="AI39" s="365"/>
      <c r="AJ39" s="365"/>
      <c r="AK39" s="365"/>
      <c r="AL39" s="178"/>
      <c r="AM39" s="364" t="str">
        <f t="shared" si="0"/>
        <v/>
      </c>
      <c r="AN39" s="364"/>
      <c r="AO39" s="365"/>
      <c r="AP39" s="365"/>
      <c r="AQ39" s="365"/>
      <c r="AR39" s="365"/>
      <c r="AS39" s="365"/>
      <c r="AT39" s="365"/>
      <c r="AU39" s="365"/>
      <c r="AV39" s="365"/>
      <c r="AW39" s="365"/>
      <c r="AX39" s="365"/>
      <c r="AY39" s="365"/>
      <c r="AZ39" s="365"/>
      <c r="BA39" s="365"/>
      <c r="BB39" s="365"/>
      <c r="BC39" s="365"/>
      <c r="BD39" s="178"/>
      <c r="BE39" s="364" t="str">
        <f t="shared" si="1"/>
        <v/>
      </c>
      <c r="BF39" s="364"/>
      <c r="BG39" s="365"/>
      <c r="BH39" s="365"/>
      <c r="BI39" s="365"/>
      <c r="BJ39" s="365"/>
      <c r="BK39" s="365"/>
      <c r="BL39" s="365"/>
      <c r="BM39" s="365"/>
      <c r="BN39" s="365"/>
      <c r="BO39" s="365"/>
      <c r="BP39" s="365"/>
      <c r="BQ39" s="365"/>
      <c r="BR39" s="365"/>
      <c r="BS39" s="365"/>
      <c r="BT39" s="365"/>
      <c r="BU39" s="365"/>
      <c r="BV39" s="178"/>
      <c r="BW39" s="364">
        <f t="shared" si="2"/>
        <v>14</v>
      </c>
      <c r="BX39" s="364"/>
      <c r="BY39" s="365" t="str">
        <f>IF('各会計、関係団体の財政状況及び健全化判断比率'!B73="","",'各会計、関係団体の財政状況及び健全化判断比率'!B73)</f>
        <v>南和広域医療企業団</v>
      </c>
      <c r="BZ39" s="365"/>
      <c r="CA39" s="365"/>
      <c r="CB39" s="365"/>
      <c r="CC39" s="365"/>
      <c r="CD39" s="365"/>
      <c r="CE39" s="365"/>
      <c r="CF39" s="365"/>
      <c r="CG39" s="365"/>
      <c r="CH39" s="365"/>
      <c r="CI39" s="365"/>
      <c r="CJ39" s="365"/>
      <c r="CK39" s="365"/>
      <c r="CL39" s="365"/>
      <c r="CM39" s="365"/>
      <c r="CN39" s="178"/>
      <c r="CO39" s="364" t="str">
        <f t="shared" si="3"/>
        <v/>
      </c>
      <c r="CP39" s="364"/>
      <c r="CQ39" s="365" t="str">
        <f>IF('各会計、関係団体の財政状況及び健全化判断比率'!BS12="","",'各会計、関係団体の財政状況及び健全化判断比率'!BS12)</f>
        <v/>
      </c>
      <c r="CR39" s="365"/>
      <c r="CS39" s="365"/>
      <c r="CT39" s="365"/>
      <c r="CU39" s="365"/>
      <c r="CV39" s="365"/>
      <c r="CW39" s="365"/>
      <c r="CX39" s="365"/>
      <c r="CY39" s="365"/>
      <c r="CZ39" s="365"/>
      <c r="DA39" s="365"/>
      <c r="DB39" s="365"/>
      <c r="DC39" s="365"/>
      <c r="DD39" s="365"/>
      <c r="DE39" s="365"/>
      <c r="DG39" s="362" t="str">
        <f>IF('各会計、関係団体の財政状況及び健全化判断比率'!BR12="","",'各会計、関係団体の財政状況及び健全化判断比率'!BR12)</f>
        <v/>
      </c>
      <c r="DH39" s="362"/>
      <c r="DI39" s="205"/>
    </row>
    <row r="40" spans="1:113" ht="32.25" customHeight="1" x14ac:dyDescent="0.15">
      <c r="A40" s="178"/>
      <c r="B40" s="202"/>
      <c r="C40" s="364" t="str">
        <f t="shared" si="5"/>
        <v/>
      </c>
      <c r="D40" s="364"/>
      <c r="E40" s="365" t="str">
        <f>IF('各会計、関係団体の財政状況及び健全化判断比率'!B13="","",'各会計、関係団体の財政状況及び健全化判断比率'!B13)</f>
        <v/>
      </c>
      <c r="F40" s="365"/>
      <c r="G40" s="365"/>
      <c r="H40" s="365"/>
      <c r="I40" s="365"/>
      <c r="J40" s="365"/>
      <c r="K40" s="365"/>
      <c r="L40" s="365"/>
      <c r="M40" s="365"/>
      <c r="N40" s="365"/>
      <c r="O40" s="365"/>
      <c r="P40" s="365"/>
      <c r="Q40" s="365"/>
      <c r="R40" s="365"/>
      <c r="S40" s="365"/>
      <c r="T40" s="178"/>
      <c r="U40" s="364" t="str">
        <f t="shared" si="4"/>
        <v/>
      </c>
      <c r="V40" s="364"/>
      <c r="W40" s="365"/>
      <c r="X40" s="365"/>
      <c r="Y40" s="365"/>
      <c r="Z40" s="365"/>
      <c r="AA40" s="365"/>
      <c r="AB40" s="365"/>
      <c r="AC40" s="365"/>
      <c r="AD40" s="365"/>
      <c r="AE40" s="365"/>
      <c r="AF40" s="365"/>
      <c r="AG40" s="365"/>
      <c r="AH40" s="365"/>
      <c r="AI40" s="365"/>
      <c r="AJ40" s="365"/>
      <c r="AK40" s="365"/>
      <c r="AL40" s="178"/>
      <c r="AM40" s="364" t="str">
        <f t="shared" si="0"/>
        <v/>
      </c>
      <c r="AN40" s="364"/>
      <c r="AO40" s="365"/>
      <c r="AP40" s="365"/>
      <c r="AQ40" s="365"/>
      <c r="AR40" s="365"/>
      <c r="AS40" s="365"/>
      <c r="AT40" s="365"/>
      <c r="AU40" s="365"/>
      <c r="AV40" s="365"/>
      <c r="AW40" s="365"/>
      <c r="AX40" s="365"/>
      <c r="AY40" s="365"/>
      <c r="AZ40" s="365"/>
      <c r="BA40" s="365"/>
      <c r="BB40" s="365"/>
      <c r="BC40" s="365"/>
      <c r="BD40" s="178"/>
      <c r="BE40" s="364" t="str">
        <f t="shared" si="1"/>
        <v/>
      </c>
      <c r="BF40" s="364"/>
      <c r="BG40" s="365"/>
      <c r="BH40" s="365"/>
      <c r="BI40" s="365"/>
      <c r="BJ40" s="365"/>
      <c r="BK40" s="365"/>
      <c r="BL40" s="365"/>
      <c r="BM40" s="365"/>
      <c r="BN40" s="365"/>
      <c r="BO40" s="365"/>
      <c r="BP40" s="365"/>
      <c r="BQ40" s="365"/>
      <c r="BR40" s="365"/>
      <c r="BS40" s="365"/>
      <c r="BT40" s="365"/>
      <c r="BU40" s="365"/>
      <c r="BV40" s="178"/>
      <c r="BW40" s="364" t="str">
        <f t="shared" si="2"/>
        <v/>
      </c>
      <c r="BX40" s="364"/>
      <c r="BY40" s="365" t="str">
        <f>IF('各会計、関係団体の財政状況及び健全化判断比率'!B74="","",'各会計、関係団体の財政状況及び健全化判断比率'!B74)</f>
        <v/>
      </c>
      <c r="BZ40" s="365"/>
      <c r="CA40" s="365"/>
      <c r="CB40" s="365"/>
      <c r="CC40" s="365"/>
      <c r="CD40" s="365"/>
      <c r="CE40" s="365"/>
      <c r="CF40" s="365"/>
      <c r="CG40" s="365"/>
      <c r="CH40" s="365"/>
      <c r="CI40" s="365"/>
      <c r="CJ40" s="365"/>
      <c r="CK40" s="365"/>
      <c r="CL40" s="365"/>
      <c r="CM40" s="365"/>
      <c r="CN40" s="178"/>
      <c r="CO40" s="364" t="str">
        <f t="shared" si="3"/>
        <v/>
      </c>
      <c r="CP40" s="364"/>
      <c r="CQ40" s="365" t="str">
        <f>IF('各会計、関係団体の財政状況及び健全化判断比率'!BS13="","",'各会計、関係団体の財政状況及び健全化判断比率'!BS13)</f>
        <v/>
      </c>
      <c r="CR40" s="365"/>
      <c r="CS40" s="365"/>
      <c r="CT40" s="365"/>
      <c r="CU40" s="365"/>
      <c r="CV40" s="365"/>
      <c r="CW40" s="365"/>
      <c r="CX40" s="365"/>
      <c r="CY40" s="365"/>
      <c r="CZ40" s="365"/>
      <c r="DA40" s="365"/>
      <c r="DB40" s="365"/>
      <c r="DC40" s="365"/>
      <c r="DD40" s="365"/>
      <c r="DE40" s="365"/>
      <c r="DG40" s="362" t="str">
        <f>IF('各会計、関係団体の財政状況及び健全化判断比率'!BR13="","",'各会計、関係団体の財政状況及び健全化判断比率'!BR13)</f>
        <v/>
      </c>
      <c r="DH40" s="362"/>
      <c r="DI40" s="205"/>
    </row>
    <row r="41" spans="1:113" ht="32.25" customHeight="1" x14ac:dyDescent="0.15">
      <c r="A41" s="178"/>
      <c r="B41" s="202"/>
      <c r="C41" s="364" t="str">
        <f t="shared" si="5"/>
        <v/>
      </c>
      <c r="D41" s="364"/>
      <c r="E41" s="365" t="str">
        <f>IF('各会計、関係団体の財政状況及び健全化判断比率'!B14="","",'各会計、関係団体の財政状況及び健全化判断比率'!B14)</f>
        <v/>
      </c>
      <c r="F41" s="365"/>
      <c r="G41" s="365"/>
      <c r="H41" s="365"/>
      <c r="I41" s="365"/>
      <c r="J41" s="365"/>
      <c r="K41" s="365"/>
      <c r="L41" s="365"/>
      <c r="M41" s="365"/>
      <c r="N41" s="365"/>
      <c r="O41" s="365"/>
      <c r="P41" s="365"/>
      <c r="Q41" s="365"/>
      <c r="R41" s="365"/>
      <c r="S41" s="365"/>
      <c r="T41" s="178"/>
      <c r="U41" s="364" t="str">
        <f t="shared" si="4"/>
        <v/>
      </c>
      <c r="V41" s="364"/>
      <c r="W41" s="365"/>
      <c r="X41" s="365"/>
      <c r="Y41" s="365"/>
      <c r="Z41" s="365"/>
      <c r="AA41" s="365"/>
      <c r="AB41" s="365"/>
      <c r="AC41" s="365"/>
      <c r="AD41" s="365"/>
      <c r="AE41" s="365"/>
      <c r="AF41" s="365"/>
      <c r="AG41" s="365"/>
      <c r="AH41" s="365"/>
      <c r="AI41" s="365"/>
      <c r="AJ41" s="365"/>
      <c r="AK41" s="365"/>
      <c r="AL41" s="178"/>
      <c r="AM41" s="364" t="str">
        <f t="shared" si="0"/>
        <v/>
      </c>
      <c r="AN41" s="364"/>
      <c r="AO41" s="365"/>
      <c r="AP41" s="365"/>
      <c r="AQ41" s="365"/>
      <c r="AR41" s="365"/>
      <c r="AS41" s="365"/>
      <c r="AT41" s="365"/>
      <c r="AU41" s="365"/>
      <c r="AV41" s="365"/>
      <c r="AW41" s="365"/>
      <c r="AX41" s="365"/>
      <c r="AY41" s="365"/>
      <c r="AZ41" s="365"/>
      <c r="BA41" s="365"/>
      <c r="BB41" s="365"/>
      <c r="BC41" s="365"/>
      <c r="BD41" s="178"/>
      <c r="BE41" s="364" t="str">
        <f t="shared" si="1"/>
        <v/>
      </c>
      <c r="BF41" s="364"/>
      <c r="BG41" s="365"/>
      <c r="BH41" s="365"/>
      <c r="BI41" s="365"/>
      <c r="BJ41" s="365"/>
      <c r="BK41" s="365"/>
      <c r="BL41" s="365"/>
      <c r="BM41" s="365"/>
      <c r="BN41" s="365"/>
      <c r="BO41" s="365"/>
      <c r="BP41" s="365"/>
      <c r="BQ41" s="365"/>
      <c r="BR41" s="365"/>
      <c r="BS41" s="365"/>
      <c r="BT41" s="365"/>
      <c r="BU41" s="365"/>
      <c r="BV41" s="178"/>
      <c r="BW41" s="364" t="str">
        <f t="shared" si="2"/>
        <v/>
      </c>
      <c r="BX41" s="364"/>
      <c r="BY41" s="365" t="str">
        <f>IF('各会計、関係団体の財政状況及び健全化判断比率'!B75="","",'各会計、関係団体の財政状況及び健全化判断比率'!B75)</f>
        <v/>
      </c>
      <c r="BZ41" s="365"/>
      <c r="CA41" s="365"/>
      <c r="CB41" s="365"/>
      <c r="CC41" s="365"/>
      <c r="CD41" s="365"/>
      <c r="CE41" s="365"/>
      <c r="CF41" s="365"/>
      <c r="CG41" s="365"/>
      <c r="CH41" s="365"/>
      <c r="CI41" s="365"/>
      <c r="CJ41" s="365"/>
      <c r="CK41" s="365"/>
      <c r="CL41" s="365"/>
      <c r="CM41" s="365"/>
      <c r="CN41" s="178"/>
      <c r="CO41" s="364" t="str">
        <f t="shared" si="3"/>
        <v/>
      </c>
      <c r="CP41" s="364"/>
      <c r="CQ41" s="365" t="str">
        <f>IF('各会計、関係団体の財政状況及び健全化判断比率'!BS14="","",'各会計、関係団体の財政状況及び健全化判断比率'!BS14)</f>
        <v/>
      </c>
      <c r="CR41" s="365"/>
      <c r="CS41" s="365"/>
      <c r="CT41" s="365"/>
      <c r="CU41" s="365"/>
      <c r="CV41" s="365"/>
      <c r="CW41" s="365"/>
      <c r="CX41" s="365"/>
      <c r="CY41" s="365"/>
      <c r="CZ41" s="365"/>
      <c r="DA41" s="365"/>
      <c r="DB41" s="365"/>
      <c r="DC41" s="365"/>
      <c r="DD41" s="365"/>
      <c r="DE41" s="365"/>
      <c r="DG41" s="362" t="str">
        <f>IF('各会計、関係団体の財政状況及び健全化判断比率'!BR14="","",'各会計、関係団体の財政状況及び健全化判断比率'!BR14)</f>
        <v/>
      </c>
      <c r="DH41" s="362"/>
      <c r="DI41" s="205"/>
    </row>
    <row r="42" spans="1:113" ht="32.25" customHeight="1" x14ac:dyDescent="0.15">
      <c r="B42" s="202"/>
      <c r="C42" s="364" t="str">
        <f t="shared" si="5"/>
        <v/>
      </c>
      <c r="D42" s="364"/>
      <c r="E42" s="365" t="str">
        <f>IF('各会計、関係団体の財政状況及び健全化判断比率'!B15="","",'各会計、関係団体の財政状況及び健全化判断比率'!B15)</f>
        <v/>
      </c>
      <c r="F42" s="365"/>
      <c r="G42" s="365"/>
      <c r="H42" s="365"/>
      <c r="I42" s="365"/>
      <c r="J42" s="365"/>
      <c r="K42" s="365"/>
      <c r="L42" s="365"/>
      <c r="M42" s="365"/>
      <c r="N42" s="365"/>
      <c r="O42" s="365"/>
      <c r="P42" s="365"/>
      <c r="Q42" s="365"/>
      <c r="R42" s="365"/>
      <c r="S42" s="365"/>
      <c r="T42" s="178"/>
      <c r="U42" s="364" t="str">
        <f t="shared" si="4"/>
        <v/>
      </c>
      <c r="V42" s="364"/>
      <c r="W42" s="365"/>
      <c r="X42" s="365"/>
      <c r="Y42" s="365"/>
      <c r="Z42" s="365"/>
      <c r="AA42" s="365"/>
      <c r="AB42" s="365"/>
      <c r="AC42" s="365"/>
      <c r="AD42" s="365"/>
      <c r="AE42" s="365"/>
      <c r="AF42" s="365"/>
      <c r="AG42" s="365"/>
      <c r="AH42" s="365"/>
      <c r="AI42" s="365"/>
      <c r="AJ42" s="365"/>
      <c r="AK42" s="365"/>
      <c r="AL42" s="178"/>
      <c r="AM42" s="364" t="str">
        <f t="shared" si="0"/>
        <v/>
      </c>
      <c r="AN42" s="364"/>
      <c r="AO42" s="365"/>
      <c r="AP42" s="365"/>
      <c r="AQ42" s="365"/>
      <c r="AR42" s="365"/>
      <c r="AS42" s="365"/>
      <c r="AT42" s="365"/>
      <c r="AU42" s="365"/>
      <c r="AV42" s="365"/>
      <c r="AW42" s="365"/>
      <c r="AX42" s="365"/>
      <c r="AY42" s="365"/>
      <c r="AZ42" s="365"/>
      <c r="BA42" s="365"/>
      <c r="BB42" s="365"/>
      <c r="BC42" s="365"/>
      <c r="BD42" s="178"/>
      <c r="BE42" s="364" t="str">
        <f t="shared" si="1"/>
        <v/>
      </c>
      <c r="BF42" s="364"/>
      <c r="BG42" s="365"/>
      <c r="BH42" s="365"/>
      <c r="BI42" s="365"/>
      <c r="BJ42" s="365"/>
      <c r="BK42" s="365"/>
      <c r="BL42" s="365"/>
      <c r="BM42" s="365"/>
      <c r="BN42" s="365"/>
      <c r="BO42" s="365"/>
      <c r="BP42" s="365"/>
      <c r="BQ42" s="365"/>
      <c r="BR42" s="365"/>
      <c r="BS42" s="365"/>
      <c r="BT42" s="365"/>
      <c r="BU42" s="365"/>
      <c r="BV42" s="178"/>
      <c r="BW42" s="364" t="str">
        <f t="shared" si="2"/>
        <v/>
      </c>
      <c r="BX42" s="364"/>
      <c r="BY42" s="365" t="str">
        <f>IF('各会計、関係団体の財政状況及び健全化判断比率'!B76="","",'各会計、関係団体の財政状況及び健全化判断比率'!B76)</f>
        <v/>
      </c>
      <c r="BZ42" s="365"/>
      <c r="CA42" s="365"/>
      <c r="CB42" s="365"/>
      <c r="CC42" s="365"/>
      <c r="CD42" s="365"/>
      <c r="CE42" s="365"/>
      <c r="CF42" s="365"/>
      <c r="CG42" s="365"/>
      <c r="CH42" s="365"/>
      <c r="CI42" s="365"/>
      <c r="CJ42" s="365"/>
      <c r="CK42" s="365"/>
      <c r="CL42" s="365"/>
      <c r="CM42" s="365"/>
      <c r="CN42" s="178"/>
      <c r="CO42" s="364" t="str">
        <f t="shared" si="3"/>
        <v/>
      </c>
      <c r="CP42" s="364"/>
      <c r="CQ42" s="365" t="str">
        <f>IF('各会計、関係団体の財政状況及び健全化判断比率'!BS15="","",'各会計、関係団体の財政状況及び健全化判断比率'!BS15)</f>
        <v/>
      </c>
      <c r="CR42" s="365"/>
      <c r="CS42" s="365"/>
      <c r="CT42" s="365"/>
      <c r="CU42" s="365"/>
      <c r="CV42" s="365"/>
      <c r="CW42" s="365"/>
      <c r="CX42" s="365"/>
      <c r="CY42" s="365"/>
      <c r="CZ42" s="365"/>
      <c r="DA42" s="365"/>
      <c r="DB42" s="365"/>
      <c r="DC42" s="365"/>
      <c r="DD42" s="365"/>
      <c r="DE42" s="365"/>
      <c r="DG42" s="362" t="str">
        <f>IF('各会計、関係団体の財政状況及び健全化判断比率'!BR15="","",'各会計、関係団体の財政状況及び健全化判断比率'!BR15)</f>
        <v/>
      </c>
      <c r="DH42" s="362"/>
      <c r="DI42" s="205"/>
    </row>
    <row r="43" spans="1:113" ht="32.25" customHeight="1" x14ac:dyDescent="0.15">
      <c r="B43" s="202"/>
      <c r="C43" s="364" t="str">
        <f t="shared" si="5"/>
        <v/>
      </c>
      <c r="D43" s="364"/>
      <c r="E43" s="365" t="str">
        <f>IF('各会計、関係団体の財政状況及び健全化判断比率'!B16="","",'各会計、関係団体の財政状況及び健全化判断比率'!B16)</f>
        <v/>
      </c>
      <c r="F43" s="365"/>
      <c r="G43" s="365"/>
      <c r="H43" s="365"/>
      <c r="I43" s="365"/>
      <c r="J43" s="365"/>
      <c r="K43" s="365"/>
      <c r="L43" s="365"/>
      <c r="M43" s="365"/>
      <c r="N43" s="365"/>
      <c r="O43" s="365"/>
      <c r="P43" s="365"/>
      <c r="Q43" s="365"/>
      <c r="R43" s="365"/>
      <c r="S43" s="365"/>
      <c r="T43" s="178"/>
      <c r="U43" s="364" t="str">
        <f t="shared" si="4"/>
        <v/>
      </c>
      <c r="V43" s="364"/>
      <c r="W43" s="365"/>
      <c r="X43" s="365"/>
      <c r="Y43" s="365"/>
      <c r="Z43" s="365"/>
      <c r="AA43" s="365"/>
      <c r="AB43" s="365"/>
      <c r="AC43" s="365"/>
      <c r="AD43" s="365"/>
      <c r="AE43" s="365"/>
      <c r="AF43" s="365"/>
      <c r="AG43" s="365"/>
      <c r="AH43" s="365"/>
      <c r="AI43" s="365"/>
      <c r="AJ43" s="365"/>
      <c r="AK43" s="365"/>
      <c r="AL43" s="178"/>
      <c r="AM43" s="364" t="str">
        <f t="shared" si="0"/>
        <v/>
      </c>
      <c r="AN43" s="364"/>
      <c r="AO43" s="365"/>
      <c r="AP43" s="365"/>
      <c r="AQ43" s="365"/>
      <c r="AR43" s="365"/>
      <c r="AS43" s="365"/>
      <c r="AT43" s="365"/>
      <c r="AU43" s="365"/>
      <c r="AV43" s="365"/>
      <c r="AW43" s="365"/>
      <c r="AX43" s="365"/>
      <c r="AY43" s="365"/>
      <c r="AZ43" s="365"/>
      <c r="BA43" s="365"/>
      <c r="BB43" s="365"/>
      <c r="BC43" s="365"/>
      <c r="BD43" s="178"/>
      <c r="BE43" s="364" t="str">
        <f t="shared" si="1"/>
        <v/>
      </c>
      <c r="BF43" s="364"/>
      <c r="BG43" s="365"/>
      <c r="BH43" s="365"/>
      <c r="BI43" s="365"/>
      <c r="BJ43" s="365"/>
      <c r="BK43" s="365"/>
      <c r="BL43" s="365"/>
      <c r="BM43" s="365"/>
      <c r="BN43" s="365"/>
      <c r="BO43" s="365"/>
      <c r="BP43" s="365"/>
      <c r="BQ43" s="365"/>
      <c r="BR43" s="365"/>
      <c r="BS43" s="365"/>
      <c r="BT43" s="365"/>
      <c r="BU43" s="365"/>
      <c r="BV43" s="178"/>
      <c r="BW43" s="364" t="str">
        <f t="shared" si="2"/>
        <v/>
      </c>
      <c r="BX43" s="364"/>
      <c r="BY43" s="365" t="str">
        <f>IF('各会計、関係団体の財政状況及び健全化判断比率'!B77="","",'各会計、関係団体の財政状況及び健全化判断比率'!B77)</f>
        <v/>
      </c>
      <c r="BZ43" s="365"/>
      <c r="CA43" s="365"/>
      <c r="CB43" s="365"/>
      <c r="CC43" s="365"/>
      <c r="CD43" s="365"/>
      <c r="CE43" s="365"/>
      <c r="CF43" s="365"/>
      <c r="CG43" s="365"/>
      <c r="CH43" s="365"/>
      <c r="CI43" s="365"/>
      <c r="CJ43" s="365"/>
      <c r="CK43" s="365"/>
      <c r="CL43" s="365"/>
      <c r="CM43" s="365"/>
      <c r="CN43" s="178"/>
      <c r="CO43" s="364" t="str">
        <f t="shared" si="3"/>
        <v/>
      </c>
      <c r="CP43" s="364"/>
      <c r="CQ43" s="365" t="str">
        <f>IF('各会計、関係団体の財政状況及び健全化判断比率'!BS16="","",'各会計、関係団体の財政状況及び健全化判断比率'!BS16)</f>
        <v/>
      </c>
      <c r="CR43" s="365"/>
      <c r="CS43" s="365"/>
      <c r="CT43" s="365"/>
      <c r="CU43" s="365"/>
      <c r="CV43" s="365"/>
      <c r="CW43" s="365"/>
      <c r="CX43" s="365"/>
      <c r="CY43" s="365"/>
      <c r="CZ43" s="365"/>
      <c r="DA43" s="365"/>
      <c r="DB43" s="365"/>
      <c r="DC43" s="365"/>
      <c r="DD43" s="365"/>
      <c r="DE43" s="365"/>
      <c r="DG43" s="362" t="str">
        <f>IF('各会計、関係団体の財政状況及び健全化判断比率'!BR16="","",'各会計、関係団体の財政状況及び健全化判断比率'!BR16)</f>
        <v/>
      </c>
      <c r="DH43" s="362"/>
      <c r="DI43" s="205"/>
    </row>
    <row r="44" spans="1:113" ht="13.5" customHeight="1" thickBot="1" x14ac:dyDescent="0.2">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8"/>
    </row>
    <row r="45" spans="1:113" x14ac:dyDescent="0.15"/>
    <row r="46" spans="1:113" x14ac:dyDescent="0.15">
      <c r="B46" s="177" t="s">
        <v>204</v>
      </c>
      <c r="E46" s="361" t="s">
        <v>205</v>
      </c>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1"/>
      <c r="AP46" s="361"/>
      <c r="AQ46" s="361"/>
      <c r="AR46" s="361"/>
      <c r="AS46" s="361"/>
      <c r="AT46" s="361"/>
      <c r="AU46" s="361"/>
      <c r="AV46" s="361"/>
      <c r="AW46" s="361"/>
      <c r="AX46" s="361"/>
      <c r="AY46" s="361"/>
      <c r="AZ46" s="361"/>
      <c r="BA46" s="361"/>
      <c r="BB46" s="361"/>
      <c r="BC46" s="361"/>
      <c r="BD46" s="361"/>
      <c r="BE46" s="361"/>
      <c r="BF46" s="361"/>
      <c r="BG46" s="361"/>
      <c r="BH46" s="361"/>
      <c r="BI46" s="361"/>
      <c r="BJ46" s="361"/>
      <c r="BK46" s="361"/>
      <c r="BL46" s="361"/>
      <c r="BM46" s="361"/>
      <c r="BN46" s="361"/>
      <c r="BO46" s="361"/>
      <c r="BP46" s="361"/>
      <c r="BQ46" s="361"/>
      <c r="BR46" s="361"/>
      <c r="BS46" s="361"/>
      <c r="BT46" s="361"/>
      <c r="BU46" s="361"/>
      <c r="BV46" s="361"/>
      <c r="BW46" s="361"/>
      <c r="BX46" s="361"/>
      <c r="BY46" s="361"/>
      <c r="BZ46" s="361"/>
      <c r="CA46" s="361"/>
      <c r="CB46" s="361"/>
      <c r="CC46" s="361"/>
      <c r="CD46" s="361"/>
      <c r="CE46" s="361"/>
      <c r="CF46" s="361"/>
      <c r="CG46" s="361"/>
      <c r="CH46" s="361"/>
      <c r="CI46" s="361"/>
      <c r="CJ46" s="361"/>
      <c r="CK46" s="361"/>
      <c r="CL46" s="361"/>
      <c r="CM46" s="361"/>
      <c r="CN46" s="361"/>
      <c r="CO46" s="361"/>
      <c r="CP46" s="361"/>
      <c r="CQ46" s="361"/>
      <c r="CR46" s="361"/>
      <c r="CS46" s="361"/>
      <c r="CT46" s="361"/>
      <c r="CU46" s="361"/>
      <c r="CV46" s="361"/>
      <c r="CW46" s="361"/>
      <c r="CX46" s="361"/>
      <c r="CY46" s="361"/>
      <c r="CZ46" s="361"/>
      <c r="DA46" s="361"/>
      <c r="DB46" s="361"/>
      <c r="DC46" s="361"/>
      <c r="DD46" s="361"/>
      <c r="DE46" s="361"/>
      <c r="DF46" s="361"/>
      <c r="DG46" s="361"/>
      <c r="DH46" s="361"/>
      <c r="DI46" s="361"/>
    </row>
    <row r="47" spans="1:113" x14ac:dyDescent="0.15">
      <c r="E47" s="361" t="s">
        <v>206</v>
      </c>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c r="AL47" s="361"/>
      <c r="AM47" s="361"/>
      <c r="AN47" s="361"/>
      <c r="AO47" s="361"/>
      <c r="AP47" s="361"/>
      <c r="AQ47" s="361"/>
      <c r="AR47" s="361"/>
      <c r="AS47" s="361"/>
      <c r="AT47" s="361"/>
      <c r="AU47" s="361"/>
      <c r="AV47" s="361"/>
      <c r="AW47" s="361"/>
      <c r="AX47" s="361"/>
      <c r="AY47" s="361"/>
      <c r="AZ47" s="361"/>
      <c r="BA47" s="361"/>
      <c r="BB47" s="361"/>
      <c r="BC47" s="361"/>
      <c r="BD47" s="361"/>
      <c r="BE47" s="361"/>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c r="CD47" s="361"/>
      <c r="CE47" s="361"/>
      <c r="CF47" s="361"/>
      <c r="CG47" s="361"/>
      <c r="CH47" s="361"/>
      <c r="CI47" s="361"/>
      <c r="CJ47" s="361"/>
      <c r="CK47" s="361"/>
      <c r="CL47" s="361"/>
      <c r="CM47" s="361"/>
      <c r="CN47" s="361"/>
      <c r="CO47" s="361"/>
      <c r="CP47" s="361"/>
      <c r="CQ47" s="361"/>
      <c r="CR47" s="361"/>
      <c r="CS47" s="361"/>
      <c r="CT47" s="361"/>
      <c r="CU47" s="361"/>
      <c r="CV47" s="361"/>
      <c r="CW47" s="361"/>
      <c r="CX47" s="361"/>
      <c r="CY47" s="361"/>
      <c r="CZ47" s="361"/>
      <c r="DA47" s="361"/>
      <c r="DB47" s="361"/>
      <c r="DC47" s="361"/>
      <c r="DD47" s="361"/>
      <c r="DE47" s="361"/>
      <c r="DF47" s="361"/>
      <c r="DG47" s="361"/>
      <c r="DH47" s="361"/>
      <c r="DI47" s="361"/>
    </row>
    <row r="48" spans="1:113" x14ac:dyDescent="0.15">
      <c r="E48" s="361" t="s">
        <v>207</v>
      </c>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361"/>
      <c r="AK48" s="361"/>
      <c r="AL48" s="361"/>
      <c r="AM48" s="361"/>
      <c r="AN48" s="361"/>
      <c r="AO48" s="361"/>
      <c r="AP48" s="361"/>
      <c r="AQ48" s="361"/>
      <c r="AR48" s="361"/>
      <c r="AS48" s="361"/>
      <c r="AT48" s="361"/>
      <c r="AU48" s="361"/>
      <c r="AV48" s="361"/>
      <c r="AW48" s="361"/>
      <c r="AX48" s="361"/>
      <c r="AY48" s="361"/>
      <c r="AZ48" s="361"/>
      <c r="BA48" s="361"/>
      <c r="BB48" s="361"/>
      <c r="BC48" s="361"/>
      <c r="BD48" s="361"/>
      <c r="BE48" s="361"/>
      <c r="BF48" s="361"/>
      <c r="BG48" s="361"/>
      <c r="BH48" s="361"/>
      <c r="BI48" s="361"/>
      <c r="BJ48" s="361"/>
      <c r="BK48" s="361"/>
      <c r="BL48" s="361"/>
      <c r="BM48" s="361"/>
      <c r="BN48" s="361"/>
      <c r="BO48" s="361"/>
      <c r="BP48" s="361"/>
      <c r="BQ48" s="361"/>
      <c r="BR48" s="361"/>
      <c r="BS48" s="361"/>
      <c r="BT48" s="361"/>
      <c r="BU48" s="361"/>
      <c r="BV48" s="361"/>
      <c r="BW48" s="361"/>
      <c r="BX48" s="361"/>
      <c r="BY48" s="361"/>
      <c r="BZ48" s="361"/>
      <c r="CA48" s="361"/>
      <c r="CB48" s="361"/>
      <c r="CC48" s="361"/>
      <c r="CD48" s="361"/>
      <c r="CE48" s="361"/>
      <c r="CF48" s="361"/>
      <c r="CG48" s="361"/>
      <c r="CH48" s="361"/>
      <c r="CI48" s="361"/>
      <c r="CJ48" s="361"/>
      <c r="CK48" s="361"/>
      <c r="CL48" s="361"/>
      <c r="CM48" s="361"/>
      <c r="CN48" s="361"/>
      <c r="CO48" s="361"/>
      <c r="CP48" s="361"/>
      <c r="CQ48" s="361"/>
      <c r="CR48" s="361"/>
      <c r="CS48" s="361"/>
      <c r="CT48" s="361"/>
      <c r="CU48" s="361"/>
      <c r="CV48" s="361"/>
      <c r="CW48" s="361"/>
      <c r="CX48" s="361"/>
      <c r="CY48" s="361"/>
      <c r="CZ48" s="361"/>
      <c r="DA48" s="361"/>
      <c r="DB48" s="361"/>
      <c r="DC48" s="361"/>
      <c r="DD48" s="361"/>
      <c r="DE48" s="361"/>
      <c r="DF48" s="361"/>
      <c r="DG48" s="361"/>
      <c r="DH48" s="361"/>
      <c r="DI48" s="361"/>
    </row>
    <row r="49" spans="5:113" x14ac:dyDescent="0.15">
      <c r="E49" s="363" t="s">
        <v>208</v>
      </c>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3"/>
      <c r="AS49" s="363"/>
      <c r="AT49" s="363"/>
      <c r="AU49" s="363"/>
      <c r="AV49" s="363"/>
      <c r="AW49" s="363"/>
      <c r="AX49" s="363"/>
      <c r="AY49" s="363"/>
      <c r="AZ49" s="363"/>
      <c r="BA49" s="363"/>
      <c r="BB49" s="363"/>
      <c r="BC49" s="363"/>
      <c r="BD49" s="363"/>
      <c r="BE49" s="363"/>
      <c r="BF49" s="363"/>
      <c r="BG49" s="363"/>
      <c r="BH49" s="363"/>
      <c r="BI49" s="363"/>
      <c r="BJ49" s="363"/>
      <c r="BK49" s="363"/>
      <c r="BL49" s="363"/>
      <c r="BM49" s="363"/>
      <c r="BN49" s="363"/>
      <c r="BO49" s="363"/>
      <c r="BP49" s="363"/>
      <c r="BQ49" s="363"/>
      <c r="BR49" s="363"/>
      <c r="BS49" s="363"/>
      <c r="BT49" s="363"/>
      <c r="BU49" s="363"/>
      <c r="BV49" s="363"/>
      <c r="BW49" s="363"/>
      <c r="BX49" s="363"/>
      <c r="BY49" s="363"/>
      <c r="BZ49" s="363"/>
      <c r="CA49" s="363"/>
      <c r="CB49" s="363"/>
      <c r="CC49" s="363"/>
      <c r="CD49" s="363"/>
      <c r="CE49" s="363"/>
      <c r="CF49" s="363"/>
      <c r="CG49" s="363"/>
      <c r="CH49" s="363"/>
      <c r="CI49" s="363"/>
      <c r="CJ49" s="363"/>
      <c r="CK49" s="363"/>
      <c r="CL49" s="363"/>
      <c r="CM49" s="363"/>
      <c r="CN49" s="363"/>
      <c r="CO49" s="363"/>
      <c r="CP49" s="363"/>
      <c r="CQ49" s="363"/>
      <c r="CR49" s="363"/>
      <c r="CS49" s="363"/>
      <c r="CT49" s="363"/>
      <c r="CU49" s="363"/>
      <c r="CV49" s="363"/>
      <c r="CW49" s="363"/>
      <c r="CX49" s="363"/>
      <c r="CY49" s="363"/>
      <c r="CZ49" s="363"/>
      <c r="DA49" s="363"/>
      <c r="DB49" s="363"/>
      <c r="DC49" s="363"/>
      <c r="DD49" s="363"/>
      <c r="DE49" s="363"/>
      <c r="DF49" s="363"/>
      <c r="DG49" s="363"/>
      <c r="DH49" s="363"/>
      <c r="DI49" s="363"/>
    </row>
    <row r="50" spans="5:113" x14ac:dyDescent="0.15">
      <c r="E50" s="361" t="s">
        <v>209</v>
      </c>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1"/>
      <c r="AZ50" s="361"/>
      <c r="BA50" s="361"/>
      <c r="BB50" s="361"/>
      <c r="BC50" s="361"/>
      <c r="BD50" s="361"/>
      <c r="BE50" s="361"/>
      <c r="BF50" s="361"/>
      <c r="BG50" s="361"/>
      <c r="BH50" s="361"/>
      <c r="BI50" s="361"/>
      <c r="BJ50" s="361"/>
      <c r="BK50" s="361"/>
      <c r="BL50" s="361"/>
      <c r="BM50" s="361"/>
      <c r="BN50" s="361"/>
      <c r="BO50" s="361"/>
      <c r="BP50" s="361"/>
      <c r="BQ50" s="361"/>
      <c r="BR50" s="361"/>
      <c r="BS50" s="361"/>
      <c r="BT50" s="361"/>
      <c r="BU50" s="361"/>
      <c r="BV50" s="361"/>
      <c r="BW50" s="361"/>
      <c r="BX50" s="361"/>
      <c r="BY50" s="361"/>
      <c r="BZ50" s="361"/>
      <c r="CA50" s="361"/>
      <c r="CB50" s="361"/>
      <c r="CC50" s="361"/>
      <c r="CD50" s="361"/>
      <c r="CE50" s="361"/>
      <c r="CF50" s="361"/>
      <c r="CG50" s="361"/>
      <c r="CH50" s="361"/>
      <c r="CI50" s="361"/>
      <c r="CJ50" s="361"/>
      <c r="CK50" s="361"/>
      <c r="CL50" s="361"/>
      <c r="CM50" s="361"/>
      <c r="CN50" s="361"/>
      <c r="CO50" s="361"/>
      <c r="CP50" s="361"/>
      <c r="CQ50" s="361"/>
      <c r="CR50" s="361"/>
      <c r="CS50" s="361"/>
      <c r="CT50" s="361"/>
      <c r="CU50" s="361"/>
      <c r="CV50" s="361"/>
      <c r="CW50" s="361"/>
      <c r="CX50" s="361"/>
      <c r="CY50" s="361"/>
      <c r="CZ50" s="361"/>
      <c r="DA50" s="361"/>
      <c r="DB50" s="361"/>
      <c r="DC50" s="361"/>
      <c r="DD50" s="361"/>
      <c r="DE50" s="361"/>
      <c r="DF50" s="361"/>
      <c r="DG50" s="361"/>
      <c r="DH50" s="361"/>
      <c r="DI50" s="361"/>
    </row>
    <row r="51" spans="5:113" x14ac:dyDescent="0.15">
      <c r="E51" s="361" t="s">
        <v>210</v>
      </c>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61"/>
      <c r="CH51" s="361"/>
      <c r="CI51" s="361"/>
      <c r="CJ51" s="361"/>
      <c r="CK51" s="361"/>
      <c r="CL51" s="361"/>
      <c r="CM51" s="361"/>
      <c r="CN51" s="361"/>
      <c r="CO51" s="361"/>
      <c r="CP51" s="361"/>
      <c r="CQ51" s="361"/>
      <c r="CR51" s="361"/>
      <c r="CS51" s="361"/>
      <c r="CT51" s="361"/>
      <c r="CU51" s="361"/>
      <c r="CV51" s="361"/>
      <c r="CW51" s="361"/>
      <c r="CX51" s="361"/>
      <c r="CY51" s="361"/>
      <c r="CZ51" s="361"/>
      <c r="DA51" s="361"/>
      <c r="DB51" s="361"/>
      <c r="DC51" s="361"/>
      <c r="DD51" s="361"/>
      <c r="DE51" s="361"/>
      <c r="DF51" s="361"/>
      <c r="DG51" s="361"/>
      <c r="DH51" s="361"/>
      <c r="DI51" s="361"/>
    </row>
    <row r="52" spans="5:113" x14ac:dyDescent="0.15">
      <c r="E52" s="361" t="s">
        <v>211</v>
      </c>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61"/>
      <c r="CH52" s="361"/>
      <c r="CI52" s="361"/>
      <c r="CJ52" s="361"/>
      <c r="CK52" s="361"/>
      <c r="CL52" s="361"/>
      <c r="CM52" s="361"/>
      <c r="CN52" s="361"/>
      <c r="CO52" s="361"/>
      <c r="CP52" s="361"/>
      <c r="CQ52" s="361"/>
      <c r="CR52" s="361"/>
      <c r="CS52" s="361"/>
      <c r="CT52" s="361"/>
      <c r="CU52" s="361"/>
      <c r="CV52" s="361"/>
      <c r="CW52" s="361"/>
      <c r="CX52" s="361"/>
      <c r="CY52" s="361"/>
      <c r="CZ52" s="361"/>
      <c r="DA52" s="361"/>
      <c r="DB52" s="361"/>
      <c r="DC52" s="361"/>
      <c r="DD52" s="361"/>
      <c r="DE52" s="361"/>
      <c r="DF52" s="361"/>
      <c r="DG52" s="361"/>
      <c r="DH52" s="361"/>
      <c r="DI52" s="361"/>
    </row>
    <row r="53" spans="5:113" x14ac:dyDescent="0.15">
      <c r="E53" s="177" t="s">
        <v>586</v>
      </c>
    </row>
    <row r="54" spans="5:113" x14ac:dyDescent="0.15"/>
    <row r="55" spans="5:113" x14ac:dyDescent="0.15"/>
    <row r="56" spans="5:113" x14ac:dyDescent="0.15"/>
  </sheetData>
  <sheetProtection algorithmName="SHA-512" hashValue="lEEsbkdcLhXx30CDoyhOoKgorDZTOEpGSH/FkRjH72q+d76MPrebBtKiVZGZbHfgmVqUdFuexMJDKde9ZaZX0Q==" saltValue="LtQBfefKRrhnX2CWrJuD2A==" spinCount="100000" sheet="1" objects="1" scenarios="1"/>
  <mergeCells count="445">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549</v>
      </c>
      <c r="G33" s="29" t="s">
        <v>550</v>
      </c>
      <c r="H33" s="29" t="s">
        <v>551</v>
      </c>
      <c r="I33" s="29" t="s">
        <v>552</v>
      </c>
      <c r="J33" s="30" t="s">
        <v>553</v>
      </c>
      <c r="K33" s="22"/>
      <c r="L33" s="22"/>
      <c r="M33" s="22"/>
      <c r="N33" s="22"/>
      <c r="O33" s="22"/>
      <c r="P33" s="22"/>
    </row>
    <row r="34" spans="1:16" ht="39" customHeight="1" x14ac:dyDescent="0.15">
      <c r="A34" s="22"/>
      <c r="B34" s="31"/>
      <c r="C34" s="1147" t="s">
        <v>557</v>
      </c>
      <c r="D34" s="1147"/>
      <c r="E34" s="1148"/>
      <c r="F34" s="32">
        <v>8.8000000000000007</v>
      </c>
      <c r="G34" s="33">
        <v>7.06</v>
      </c>
      <c r="H34" s="33">
        <v>9.94</v>
      </c>
      <c r="I34" s="33">
        <v>9.4</v>
      </c>
      <c r="J34" s="34">
        <v>6.97</v>
      </c>
      <c r="K34" s="22"/>
      <c r="L34" s="22"/>
      <c r="M34" s="22"/>
      <c r="N34" s="22"/>
      <c r="O34" s="22"/>
      <c r="P34" s="22"/>
    </row>
    <row r="35" spans="1:16" ht="39" customHeight="1" x14ac:dyDescent="0.15">
      <c r="A35" s="22"/>
      <c r="B35" s="35"/>
      <c r="C35" s="1141" t="s">
        <v>558</v>
      </c>
      <c r="D35" s="1142"/>
      <c r="E35" s="1143"/>
      <c r="F35" s="36">
        <v>0.49</v>
      </c>
      <c r="G35" s="37">
        <v>0.88</v>
      </c>
      <c r="H35" s="37">
        <v>0.26</v>
      </c>
      <c r="I35" s="37">
        <v>1.33</v>
      </c>
      <c r="J35" s="38">
        <v>0.89</v>
      </c>
      <c r="K35" s="22"/>
      <c r="L35" s="22"/>
      <c r="M35" s="22"/>
      <c r="N35" s="22"/>
      <c r="O35" s="22"/>
      <c r="P35" s="22"/>
    </row>
    <row r="36" spans="1:16" ht="39" customHeight="1" x14ac:dyDescent="0.15">
      <c r="A36" s="22"/>
      <c r="B36" s="35"/>
      <c r="C36" s="1141" t="s">
        <v>559</v>
      </c>
      <c r="D36" s="1142"/>
      <c r="E36" s="1143"/>
      <c r="F36" s="36">
        <v>0.47</v>
      </c>
      <c r="G36" s="37">
        <v>0.66</v>
      </c>
      <c r="H36" s="37">
        <v>0.53</v>
      </c>
      <c r="I36" s="37">
        <v>0.9</v>
      </c>
      <c r="J36" s="38">
        <v>0.69</v>
      </c>
      <c r="K36" s="22"/>
      <c r="L36" s="22"/>
      <c r="M36" s="22"/>
      <c r="N36" s="22"/>
      <c r="O36" s="22"/>
      <c r="P36" s="22"/>
    </row>
    <row r="37" spans="1:16" ht="39" customHeight="1" x14ac:dyDescent="0.15">
      <c r="A37" s="22"/>
      <c r="B37" s="35"/>
      <c r="C37" s="1141" t="s">
        <v>560</v>
      </c>
      <c r="D37" s="1142"/>
      <c r="E37" s="1143"/>
      <c r="F37" s="36" t="s">
        <v>507</v>
      </c>
      <c r="G37" s="37" t="s">
        <v>507</v>
      </c>
      <c r="H37" s="37">
        <v>0.23</v>
      </c>
      <c r="I37" s="37">
        <v>0.17</v>
      </c>
      <c r="J37" s="38">
        <v>0.31</v>
      </c>
      <c r="K37" s="22"/>
      <c r="L37" s="22"/>
      <c r="M37" s="22"/>
      <c r="N37" s="22"/>
      <c r="O37" s="22"/>
      <c r="P37" s="22"/>
    </row>
    <row r="38" spans="1:16" ht="39" customHeight="1" x14ac:dyDescent="0.15">
      <c r="A38" s="22"/>
      <c r="B38" s="35"/>
      <c r="C38" s="1141" t="s">
        <v>561</v>
      </c>
      <c r="D38" s="1142"/>
      <c r="E38" s="1143"/>
      <c r="F38" s="36">
        <v>0.46</v>
      </c>
      <c r="G38" s="37">
        <v>0.74</v>
      </c>
      <c r="H38" s="37">
        <v>0.05</v>
      </c>
      <c r="I38" s="37">
        <v>0.05</v>
      </c>
      <c r="J38" s="38">
        <v>0.06</v>
      </c>
      <c r="K38" s="22"/>
      <c r="L38" s="22"/>
      <c r="M38" s="22"/>
      <c r="N38" s="22"/>
      <c r="O38" s="22"/>
      <c r="P38" s="22"/>
    </row>
    <row r="39" spans="1:16" ht="39" customHeight="1" x14ac:dyDescent="0.15">
      <c r="A39" s="22"/>
      <c r="B39" s="35"/>
      <c r="C39" s="1141" t="s">
        <v>562</v>
      </c>
      <c r="D39" s="1142"/>
      <c r="E39" s="1143"/>
      <c r="F39" s="36">
        <v>0.11</v>
      </c>
      <c r="G39" s="37">
        <v>0.11</v>
      </c>
      <c r="H39" s="37">
        <v>0.06</v>
      </c>
      <c r="I39" s="37">
        <v>0.09</v>
      </c>
      <c r="J39" s="38">
        <v>0.05</v>
      </c>
      <c r="K39" s="22"/>
      <c r="L39" s="22"/>
      <c r="M39" s="22"/>
      <c r="N39" s="22"/>
      <c r="O39" s="22"/>
      <c r="P39" s="22"/>
    </row>
    <row r="40" spans="1:16" ht="39" customHeight="1" x14ac:dyDescent="0.15">
      <c r="A40" s="22"/>
      <c r="B40" s="35"/>
      <c r="C40" s="1141" t="s">
        <v>563</v>
      </c>
      <c r="D40" s="1142"/>
      <c r="E40" s="1143"/>
      <c r="F40" s="36" t="s">
        <v>507</v>
      </c>
      <c r="G40" s="37" t="s">
        <v>507</v>
      </c>
      <c r="H40" s="37">
        <v>0.05</v>
      </c>
      <c r="I40" s="37">
        <v>0.04</v>
      </c>
      <c r="J40" s="38">
        <v>0.03</v>
      </c>
      <c r="K40" s="22"/>
      <c r="L40" s="22"/>
      <c r="M40" s="22"/>
      <c r="N40" s="22"/>
      <c r="O40" s="22"/>
      <c r="P40" s="22"/>
    </row>
    <row r="41" spans="1:16" ht="39" customHeight="1" x14ac:dyDescent="0.15">
      <c r="A41" s="22"/>
      <c r="B41" s="35"/>
      <c r="C41" s="1141" t="s">
        <v>564</v>
      </c>
      <c r="D41" s="1142"/>
      <c r="E41" s="1143"/>
      <c r="F41" s="36">
        <v>0.03</v>
      </c>
      <c r="G41" s="37">
        <v>0.03</v>
      </c>
      <c r="H41" s="37">
        <v>0.02</v>
      </c>
      <c r="I41" s="37">
        <v>0.03</v>
      </c>
      <c r="J41" s="38">
        <v>0.02</v>
      </c>
      <c r="K41" s="22"/>
      <c r="L41" s="22"/>
      <c r="M41" s="22"/>
      <c r="N41" s="22"/>
      <c r="O41" s="22"/>
      <c r="P41" s="22"/>
    </row>
    <row r="42" spans="1:16" ht="39" customHeight="1" x14ac:dyDescent="0.15">
      <c r="A42" s="22"/>
      <c r="B42" s="39"/>
      <c r="C42" s="1141" t="s">
        <v>565</v>
      </c>
      <c r="D42" s="1142"/>
      <c r="E42" s="1143"/>
      <c r="F42" s="36" t="s">
        <v>507</v>
      </c>
      <c r="G42" s="37" t="s">
        <v>507</v>
      </c>
      <c r="H42" s="37" t="s">
        <v>507</v>
      </c>
      <c r="I42" s="37" t="s">
        <v>507</v>
      </c>
      <c r="J42" s="38" t="s">
        <v>507</v>
      </c>
      <c r="K42" s="22"/>
      <c r="L42" s="22"/>
      <c r="M42" s="22"/>
      <c r="N42" s="22"/>
      <c r="O42" s="22"/>
      <c r="P42" s="22"/>
    </row>
    <row r="43" spans="1:16" ht="39" customHeight="1" thickBot="1" x14ac:dyDescent="0.2">
      <c r="A43" s="22"/>
      <c r="B43" s="40"/>
      <c r="C43" s="1144" t="s">
        <v>566</v>
      </c>
      <c r="D43" s="1145"/>
      <c r="E43" s="1146"/>
      <c r="F43" s="41">
        <v>0.15</v>
      </c>
      <c r="G43" s="42">
        <v>0.2</v>
      </c>
      <c r="H43" s="42" t="s">
        <v>507</v>
      </c>
      <c r="I43" s="42" t="s">
        <v>507</v>
      </c>
      <c r="J43" s="43" t="s">
        <v>507</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mMNNL1a+NtfPH/Z2SKUDMbrldnAlveo3knDHzrvzO5qoUo5qPy7/wwyKJUKLgNfIL5TWeKmp/jqBXzLZF8ZNuQ==" saltValue="MADk2q/mpEjzP2sD129EM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2"/>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549</v>
      </c>
      <c r="L44" s="56" t="s">
        <v>550</v>
      </c>
      <c r="M44" s="56" t="s">
        <v>551</v>
      </c>
      <c r="N44" s="56" t="s">
        <v>552</v>
      </c>
      <c r="O44" s="57" t="s">
        <v>553</v>
      </c>
      <c r="P44" s="48"/>
      <c r="Q44" s="48"/>
      <c r="R44" s="48"/>
      <c r="S44" s="48"/>
      <c r="T44" s="48"/>
      <c r="U44" s="48"/>
    </row>
    <row r="45" spans="1:21" ht="30.75" customHeight="1" x14ac:dyDescent="0.15">
      <c r="A45" s="48"/>
      <c r="B45" s="1167" t="s">
        <v>11</v>
      </c>
      <c r="C45" s="1168"/>
      <c r="D45" s="58"/>
      <c r="E45" s="1173" t="s">
        <v>12</v>
      </c>
      <c r="F45" s="1173"/>
      <c r="G45" s="1173"/>
      <c r="H45" s="1173"/>
      <c r="I45" s="1173"/>
      <c r="J45" s="1174"/>
      <c r="K45" s="59">
        <v>192</v>
      </c>
      <c r="L45" s="60">
        <v>190</v>
      </c>
      <c r="M45" s="60">
        <v>205</v>
      </c>
      <c r="N45" s="60">
        <v>227</v>
      </c>
      <c r="O45" s="61">
        <v>256</v>
      </c>
      <c r="P45" s="48"/>
      <c r="Q45" s="48"/>
      <c r="R45" s="48"/>
      <c r="S45" s="48"/>
      <c r="T45" s="48"/>
      <c r="U45" s="48"/>
    </row>
    <row r="46" spans="1:21" ht="30.75" customHeight="1" x14ac:dyDescent="0.15">
      <c r="A46" s="48"/>
      <c r="B46" s="1169"/>
      <c r="C46" s="1170"/>
      <c r="D46" s="62"/>
      <c r="E46" s="1151" t="s">
        <v>13</v>
      </c>
      <c r="F46" s="1151"/>
      <c r="G46" s="1151"/>
      <c r="H46" s="1151"/>
      <c r="I46" s="1151"/>
      <c r="J46" s="1152"/>
      <c r="K46" s="63" t="s">
        <v>507</v>
      </c>
      <c r="L46" s="64" t="s">
        <v>507</v>
      </c>
      <c r="M46" s="64" t="s">
        <v>507</v>
      </c>
      <c r="N46" s="64" t="s">
        <v>507</v>
      </c>
      <c r="O46" s="65" t="s">
        <v>507</v>
      </c>
      <c r="P46" s="48"/>
      <c r="Q46" s="48"/>
      <c r="R46" s="48"/>
      <c r="S46" s="48"/>
      <c r="T46" s="48"/>
      <c r="U46" s="48"/>
    </row>
    <row r="47" spans="1:21" ht="30.75" customHeight="1" x14ac:dyDescent="0.15">
      <c r="A47" s="48"/>
      <c r="B47" s="1169"/>
      <c r="C47" s="1170"/>
      <c r="D47" s="62"/>
      <c r="E47" s="1151" t="s">
        <v>14</v>
      </c>
      <c r="F47" s="1151"/>
      <c r="G47" s="1151"/>
      <c r="H47" s="1151"/>
      <c r="I47" s="1151"/>
      <c r="J47" s="1152"/>
      <c r="K47" s="63" t="s">
        <v>507</v>
      </c>
      <c r="L47" s="64" t="s">
        <v>507</v>
      </c>
      <c r="M47" s="64" t="s">
        <v>507</v>
      </c>
      <c r="N47" s="64" t="s">
        <v>507</v>
      </c>
      <c r="O47" s="65" t="s">
        <v>507</v>
      </c>
      <c r="P47" s="48"/>
      <c r="Q47" s="48"/>
      <c r="R47" s="48"/>
      <c r="S47" s="48"/>
      <c r="T47" s="48"/>
      <c r="U47" s="48"/>
    </row>
    <row r="48" spans="1:21" ht="30.75" customHeight="1" x14ac:dyDescent="0.15">
      <c r="A48" s="48"/>
      <c r="B48" s="1169"/>
      <c r="C48" s="1170"/>
      <c r="D48" s="62"/>
      <c r="E48" s="1151" t="s">
        <v>15</v>
      </c>
      <c r="F48" s="1151"/>
      <c r="G48" s="1151"/>
      <c r="H48" s="1151"/>
      <c r="I48" s="1151"/>
      <c r="J48" s="1152"/>
      <c r="K48" s="63">
        <v>21</v>
      </c>
      <c r="L48" s="64">
        <v>20</v>
      </c>
      <c r="M48" s="64">
        <v>19</v>
      </c>
      <c r="N48" s="64">
        <v>24</v>
      </c>
      <c r="O48" s="65">
        <v>25</v>
      </c>
      <c r="P48" s="48"/>
      <c r="Q48" s="48"/>
      <c r="R48" s="48"/>
      <c r="S48" s="48"/>
      <c r="T48" s="48"/>
      <c r="U48" s="48"/>
    </row>
    <row r="49" spans="1:21" ht="30.75" customHeight="1" x14ac:dyDescent="0.15">
      <c r="A49" s="48"/>
      <c r="B49" s="1169"/>
      <c r="C49" s="1170"/>
      <c r="D49" s="62"/>
      <c r="E49" s="1151" t="s">
        <v>16</v>
      </c>
      <c r="F49" s="1151"/>
      <c r="G49" s="1151"/>
      <c r="H49" s="1151"/>
      <c r="I49" s="1151"/>
      <c r="J49" s="1152"/>
      <c r="K49" s="63">
        <v>37</v>
      </c>
      <c r="L49" s="64">
        <v>16</v>
      </c>
      <c r="M49" s="64">
        <v>17</v>
      </c>
      <c r="N49" s="64">
        <v>19</v>
      </c>
      <c r="O49" s="65">
        <v>15</v>
      </c>
      <c r="P49" s="48"/>
      <c r="Q49" s="48"/>
      <c r="R49" s="48"/>
      <c r="S49" s="48"/>
      <c r="T49" s="48"/>
      <c r="U49" s="48"/>
    </row>
    <row r="50" spans="1:21" ht="30.75" customHeight="1" x14ac:dyDescent="0.15">
      <c r="A50" s="48"/>
      <c r="B50" s="1169"/>
      <c r="C50" s="1170"/>
      <c r="D50" s="62"/>
      <c r="E50" s="1151" t="s">
        <v>17</v>
      </c>
      <c r="F50" s="1151"/>
      <c r="G50" s="1151"/>
      <c r="H50" s="1151"/>
      <c r="I50" s="1151"/>
      <c r="J50" s="1152"/>
      <c r="K50" s="63" t="s">
        <v>507</v>
      </c>
      <c r="L50" s="64" t="s">
        <v>507</v>
      </c>
      <c r="M50" s="64" t="s">
        <v>507</v>
      </c>
      <c r="N50" s="64" t="s">
        <v>507</v>
      </c>
      <c r="O50" s="65" t="s">
        <v>507</v>
      </c>
      <c r="P50" s="48"/>
      <c r="Q50" s="48"/>
      <c r="R50" s="48"/>
      <c r="S50" s="48"/>
      <c r="T50" s="48"/>
      <c r="U50" s="48"/>
    </row>
    <row r="51" spans="1:21" ht="30.75" customHeight="1" x14ac:dyDescent="0.15">
      <c r="A51" s="48"/>
      <c r="B51" s="1171"/>
      <c r="C51" s="1172"/>
      <c r="D51" s="66"/>
      <c r="E51" s="1151" t="s">
        <v>18</v>
      </c>
      <c r="F51" s="1151"/>
      <c r="G51" s="1151"/>
      <c r="H51" s="1151"/>
      <c r="I51" s="1151"/>
      <c r="J51" s="1152"/>
      <c r="K51" s="63" t="s">
        <v>507</v>
      </c>
      <c r="L51" s="64">
        <v>0</v>
      </c>
      <c r="M51" s="64">
        <v>0</v>
      </c>
      <c r="N51" s="64">
        <v>0</v>
      </c>
      <c r="O51" s="65">
        <v>0</v>
      </c>
      <c r="P51" s="48"/>
      <c r="Q51" s="48"/>
      <c r="R51" s="48"/>
      <c r="S51" s="48"/>
      <c r="T51" s="48"/>
      <c r="U51" s="48"/>
    </row>
    <row r="52" spans="1:21" ht="30.75" customHeight="1" x14ac:dyDescent="0.15">
      <c r="A52" s="48"/>
      <c r="B52" s="1149" t="s">
        <v>19</v>
      </c>
      <c r="C52" s="1150"/>
      <c r="D52" s="66"/>
      <c r="E52" s="1151" t="s">
        <v>20</v>
      </c>
      <c r="F52" s="1151"/>
      <c r="G52" s="1151"/>
      <c r="H52" s="1151"/>
      <c r="I52" s="1151"/>
      <c r="J52" s="1152"/>
      <c r="K52" s="63">
        <v>193</v>
      </c>
      <c r="L52" s="64">
        <v>182</v>
      </c>
      <c r="M52" s="64">
        <v>197</v>
      </c>
      <c r="N52" s="64">
        <v>211</v>
      </c>
      <c r="O52" s="65">
        <v>226</v>
      </c>
      <c r="P52" s="48"/>
      <c r="Q52" s="48"/>
      <c r="R52" s="48"/>
      <c r="S52" s="48"/>
      <c r="T52" s="48"/>
      <c r="U52" s="48"/>
    </row>
    <row r="53" spans="1:21" ht="30.75" customHeight="1" thickBot="1" x14ac:dyDescent="0.2">
      <c r="A53" s="48"/>
      <c r="B53" s="1153" t="s">
        <v>21</v>
      </c>
      <c r="C53" s="1154"/>
      <c r="D53" s="67"/>
      <c r="E53" s="1155" t="s">
        <v>22</v>
      </c>
      <c r="F53" s="1155"/>
      <c r="G53" s="1155"/>
      <c r="H53" s="1155"/>
      <c r="I53" s="1155"/>
      <c r="J53" s="1156"/>
      <c r="K53" s="68">
        <v>57</v>
      </c>
      <c r="L53" s="69">
        <v>44</v>
      </c>
      <c r="M53" s="69">
        <v>44</v>
      </c>
      <c r="N53" s="69">
        <v>59</v>
      </c>
      <c r="O53" s="70">
        <v>70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567</v>
      </c>
      <c r="P55" s="48"/>
      <c r="Q55" s="48"/>
      <c r="R55" s="48"/>
      <c r="S55" s="48"/>
      <c r="T55" s="48"/>
      <c r="U55" s="48"/>
    </row>
    <row r="56" spans="1:21" ht="31.5" customHeight="1" thickBot="1" x14ac:dyDescent="0.2">
      <c r="A56" s="48"/>
      <c r="B56" s="76"/>
      <c r="C56" s="77"/>
      <c r="D56" s="77"/>
      <c r="E56" s="78"/>
      <c r="F56" s="78"/>
      <c r="G56" s="78"/>
      <c r="H56" s="78"/>
      <c r="I56" s="78"/>
      <c r="J56" s="79" t="s">
        <v>2</v>
      </c>
      <c r="K56" s="80" t="s">
        <v>568</v>
      </c>
      <c r="L56" s="81" t="s">
        <v>569</v>
      </c>
      <c r="M56" s="81" t="s">
        <v>570</v>
      </c>
      <c r="N56" s="81" t="s">
        <v>571</v>
      </c>
      <c r="O56" s="82" t="s">
        <v>572</v>
      </c>
      <c r="P56" s="48"/>
      <c r="Q56" s="48"/>
      <c r="R56" s="48"/>
      <c r="S56" s="48"/>
      <c r="T56" s="48"/>
      <c r="U56" s="48"/>
    </row>
    <row r="57" spans="1:21" ht="31.5" customHeight="1" x14ac:dyDescent="0.15">
      <c r="B57" s="1157" t="s">
        <v>25</v>
      </c>
      <c r="C57" s="1158"/>
      <c r="D57" s="1161" t="s">
        <v>26</v>
      </c>
      <c r="E57" s="1162"/>
      <c r="F57" s="1162"/>
      <c r="G57" s="1162"/>
      <c r="H57" s="1162"/>
      <c r="I57" s="1162"/>
      <c r="J57" s="1163"/>
      <c r="K57" s="83"/>
      <c r="L57" s="84"/>
      <c r="M57" s="84"/>
      <c r="N57" s="84"/>
      <c r="O57" s="85"/>
    </row>
    <row r="58" spans="1:21" ht="31.5" customHeight="1" thickBot="1" x14ac:dyDescent="0.2">
      <c r="B58" s="1159"/>
      <c r="C58" s="1160"/>
      <c r="D58" s="1164" t="s">
        <v>27</v>
      </c>
      <c r="E58" s="1165"/>
      <c r="F58" s="1165"/>
      <c r="G58" s="1165"/>
      <c r="H58" s="1165"/>
      <c r="I58" s="1165"/>
      <c r="J58" s="1166"/>
      <c r="K58" s="86"/>
      <c r="L58" s="87"/>
      <c r="M58" s="87"/>
      <c r="N58" s="87"/>
      <c r="O58" s="88"/>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OVQYxkkoXGSLqz0go4ziKbQB/b7SqToJwNJpwQ8AVRykywWyC3vHZT1Q4zpQj21bDCvP4XmMixKm8wJu6kpabA==" saltValue="lZCDkx1cHsb4jBIlKva2+A=="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549</v>
      </c>
      <c r="J40" s="100" t="s">
        <v>550</v>
      </c>
      <c r="K40" s="100" t="s">
        <v>551</v>
      </c>
      <c r="L40" s="100" t="s">
        <v>552</v>
      </c>
      <c r="M40" s="101" t="s">
        <v>553</v>
      </c>
    </row>
    <row r="41" spans="2:13" ht="27.75" customHeight="1" x14ac:dyDescent="0.15">
      <c r="B41" s="1187" t="s">
        <v>30</v>
      </c>
      <c r="C41" s="1188"/>
      <c r="D41" s="102"/>
      <c r="E41" s="1189" t="s">
        <v>31</v>
      </c>
      <c r="F41" s="1189"/>
      <c r="G41" s="1189"/>
      <c r="H41" s="1190"/>
      <c r="I41" s="346">
        <v>2054</v>
      </c>
      <c r="J41" s="347">
        <v>2138</v>
      </c>
      <c r="K41" s="347">
        <v>2935</v>
      </c>
      <c r="L41" s="347">
        <v>3444</v>
      </c>
      <c r="M41" s="348">
        <v>3389</v>
      </c>
    </row>
    <row r="42" spans="2:13" ht="27.75" customHeight="1" x14ac:dyDescent="0.15">
      <c r="B42" s="1177"/>
      <c r="C42" s="1178"/>
      <c r="D42" s="103"/>
      <c r="E42" s="1181" t="s">
        <v>32</v>
      </c>
      <c r="F42" s="1181"/>
      <c r="G42" s="1181"/>
      <c r="H42" s="1182"/>
      <c r="I42" s="349" t="s">
        <v>507</v>
      </c>
      <c r="J42" s="350" t="s">
        <v>507</v>
      </c>
      <c r="K42" s="350" t="s">
        <v>507</v>
      </c>
      <c r="L42" s="350" t="s">
        <v>507</v>
      </c>
      <c r="M42" s="351" t="s">
        <v>507</v>
      </c>
    </row>
    <row r="43" spans="2:13" ht="27.75" customHeight="1" x14ac:dyDescent="0.15">
      <c r="B43" s="1177"/>
      <c r="C43" s="1178"/>
      <c r="D43" s="103"/>
      <c r="E43" s="1181" t="s">
        <v>33</v>
      </c>
      <c r="F43" s="1181"/>
      <c r="G43" s="1181"/>
      <c r="H43" s="1182"/>
      <c r="I43" s="349">
        <v>292</v>
      </c>
      <c r="J43" s="350">
        <v>266</v>
      </c>
      <c r="K43" s="350">
        <v>245</v>
      </c>
      <c r="L43" s="350">
        <v>225</v>
      </c>
      <c r="M43" s="351">
        <v>214</v>
      </c>
    </row>
    <row r="44" spans="2:13" ht="27.75" customHeight="1" x14ac:dyDescent="0.15">
      <c r="B44" s="1177"/>
      <c r="C44" s="1178"/>
      <c r="D44" s="103"/>
      <c r="E44" s="1181" t="s">
        <v>34</v>
      </c>
      <c r="F44" s="1181"/>
      <c r="G44" s="1181"/>
      <c r="H44" s="1182"/>
      <c r="I44" s="349">
        <v>180</v>
      </c>
      <c r="J44" s="350">
        <v>184</v>
      </c>
      <c r="K44" s="350">
        <v>147</v>
      </c>
      <c r="L44" s="350">
        <v>128</v>
      </c>
      <c r="M44" s="351">
        <v>120</v>
      </c>
    </row>
    <row r="45" spans="2:13" ht="27.75" customHeight="1" x14ac:dyDescent="0.15">
      <c r="B45" s="1177"/>
      <c r="C45" s="1178"/>
      <c r="D45" s="103"/>
      <c r="E45" s="1181" t="s">
        <v>35</v>
      </c>
      <c r="F45" s="1181"/>
      <c r="G45" s="1181"/>
      <c r="H45" s="1182"/>
      <c r="I45" s="349">
        <v>336</v>
      </c>
      <c r="J45" s="350">
        <v>329</v>
      </c>
      <c r="K45" s="350">
        <v>322</v>
      </c>
      <c r="L45" s="350">
        <v>278</v>
      </c>
      <c r="M45" s="351">
        <v>266</v>
      </c>
    </row>
    <row r="46" spans="2:13" ht="27.75" customHeight="1" x14ac:dyDescent="0.15">
      <c r="B46" s="1177"/>
      <c r="C46" s="1178"/>
      <c r="D46" s="104"/>
      <c r="E46" s="1181" t="s">
        <v>36</v>
      </c>
      <c r="F46" s="1181"/>
      <c r="G46" s="1181"/>
      <c r="H46" s="1182"/>
      <c r="I46" s="349" t="s">
        <v>507</v>
      </c>
      <c r="J46" s="350" t="s">
        <v>507</v>
      </c>
      <c r="K46" s="350" t="s">
        <v>507</v>
      </c>
      <c r="L46" s="350" t="s">
        <v>507</v>
      </c>
      <c r="M46" s="351" t="s">
        <v>507</v>
      </c>
    </row>
    <row r="47" spans="2:13" ht="27.75" customHeight="1" x14ac:dyDescent="0.15">
      <c r="B47" s="1177"/>
      <c r="C47" s="1178"/>
      <c r="D47" s="105"/>
      <c r="E47" s="1191" t="s">
        <v>37</v>
      </c>
      <c r="F47" s="1192"/>
      <c r="G47" s="1192"/>
      <c r="H47" s="1193"/>
      <c r="I47" s="349" t="s">
        <v>507</v>
      </c>
      <c r="J47" s="350" t="s">
        <v>507</v>
      </c>
      <c r="K47" s="350" t="s">
        <v>507</v>
      </c>
      <c r="L47" s="350" t="s">
        <v>507</v>
      </c>
      <c r="M47" s="351" t="s">
        <v>507</v>
      </c>
    </row>
    <row r="48" spans="2:13" ht="27.75" customHeight="1" x14ac:dyDescent="0.15">
      <c r="B48" s="1177"/>
      <c r="C48" s="1178"/>
      <c r="D48" s="103"/>
      <c r="E48" s="1181" t="s">
        <v>38</v>
      </c>
      <c r="F48" s="1181"/>
      <c r="G48" s="1181"/>
      <c r="H48" s="1182"/>
      <c r="I48" s="349" t="s">
        <v>507</v>
      </c>
      <c r="J48" s="350" t="s">
        <v>507</v>
      </c>
      <c r="K48" s="350" t="s">
        <v>507</v>
      </c>
      <c r="L48" s="350" t="s">
        <v>507</v>
      </c>
      <c r="M48" s="351" t="s">
        <v>507</v>
      </c>
    </row>
    <row r="49" spans="2:13" ht="27.75" customHeight="1" x14ac:dyDescent="0.15">
      <c r="B49" s="1179"/>
      <c r="C49" s="1180"/>
      <c r="D49" s="103"/>
      <c r="E49" s="1181" t="s">
        <v>39</v>
      </c>
      <c r="F49" s="1181"/>
      <c r="G49" s="1181"/>
      <c r="H49" s="1182"/>
      <c r="I49" s="349" t="s">
        <v>507</v>
      </c>
      <c r="J49" s="350" t="s">
        <v>507</v>
      </c>
      <c r="K49" s="350" t="s">
        <v>507</v>
      </c>
      <c r="L49" s="350" t="s">
        <v>507</v>
      </c>
      <c r="M49" s="351" t="s">
        <v>507</v>
      </c>
    </row>
    <row r="50" spans="2:13" ht="27.75" customHeight="1" x14ac:dyDescent="0.15">
      <c r="B50" s="1175" t="s">
        <v>40</v>
      </c>
      <c r="C50" s="1176"/>
      <c r="D50" s="106"/>
      <c r="E50" s="1181" t="s">
        <v>41</v>
      </c>
      <c r="F50" s="1181"/>
      <c r="G50" s="1181"/>
      <c r="H50" s="1182"/>
      <c r="I50" s="349">
        <v>2762</v>
      </c>
      <c r="J50" s="350">
        <v>2738</v>
      </c>
      <c r="K50" s="350">
        <v>2753</v>
      </c>
      <c r="L50" s="350">
        <v>2550</v>
      </c>
      <c r="M50" s="351">
        <v>2806</v>
      </c>
    </row>
    <row r="51" spans="2:13" ht="27.75" customHeight="1" x14ac:dyDescent="0.15">
      <c r="B51" s="1177"/>
      <c r="C51" s="1178"/>
      <c r="D51" s="103"/>
      <c r="E51" s="1181" t="s">
        <v>42</v>
      </c>
      <c r="F51" s="1181"/>
      <c r="G51" s="1181"/>
      <c r="H51" s="1182"/>
      <c r="I51" s="349">
        <v>65</v>
      </c>
      <c r="J51" s="350">
        <v>55</v>
      </c>
      <c r="K51" s="350">
        <v>47</v>
      </c>
      <c r="L51" s="350">
        <v>40</v>
      </c>
      <c r="M51" s="351">
        <v>36</v>
      </c>
    </row>
    <row r="52" spans="2:13" ht="27.75" customHeight="1" x14ac:dyDescent="0.15">
      <c r="B52" s="1179"/>
      <c r="C52" s="1180"/>
      <c r="D52" s="103"/>
      <c r="E52" s="1181" t="s">
        <v>43</v>
      </c>
      <c r="F52" s="1181"/>
      <c r="G52" s="1181"/>
      <c r="H52" s="1182"/>
      <c r="I52" s="349">
        <v>1791</v>
      </c>
      <c r="J52" s="350">
        <v>2072</v>
      </c>
      <c r="K52" s="350">
        <v>2546</v>
      </c>
      <c r="L52" s="350">
        <v>2887</v>
      </c>
      <c r="M52" s="351">
        <v>2823</v>
      </c>
    </row>
    <row r="53" spans="2:13" ht="27.75" customHeight="1" thickBot="1" x14ac:dyDescent="0.2">
      <c r="B53" s="1183" t="s">
        <v>44</v>
      </c>
      <c r="C53" s="1184"/>
      <c r="D53" s="107"/>
      <c r="E53" s="1185" t="s">
        <v>45</v>
      </c>
      <c r="F53" s="1185"/>
      <c r="G53" s="1185"/>
      <c r="H53" s="1186"/>
      <c r="I53" s="352">
        <v>-1756</v>
      </c>
      <c r="J53" s="353">
        <v>-1948</v>
      </c>
      <c r="K53" s="353">
        <v>-1697</v>
      </c>
      <c r="L53" s="353">
        <v>-1403</v>
      </c>
      <c r="M53" s="354">
        <v>-1676</v>
      </c>
    </row>
    <row r="54" spans="2:13" ht="27.75" customHeight="1" x14ac:dyDescent="0.15">
      <c r="B54" s="108" t="s">
        <v>46</v>
      </c>
      <c r="C54" s="109"/>
      <c r="D54" s="109"/>
      <c r="E54" s="110"/>
      <c r="F54" s="110"/>
      <c r="G54" s="110"/>
      <c r="H54" s="110"/>
      <c r="I54" s="111"/>
      <c r="J54" s="111"/>
      <c r="K54" s="111"/>
      <c r="L54" s="111"/>
      <c r="M54" s="111"/>
    </row>
    <row r="55" spans="2:13" x14ac:dyDescent="0.15"/>
  </sheetData>
  <sheetProtection algorithmName="SHA-512" hashValue="IX2vFRyW0vRHV3hTv9fZCReV+4X3QomTfEKJiM/ABNy0Yoz7M2ucYXkKYDR1/6XmFjpqNCoAvb2lvmSWH0yDvQ==" saltValue="ug+wqxWC3s17MeN6J/8/B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2" t="s">
        <v>47</v>
      </c>
    </row>
    <row r="54" spans="2:8" ht="29.25" customHeight="1" thickBot="1" x14ac:dyDescent="0.25">
      <c r="B54" s="113" t="s">
        <v>1</v>
      </c>
      <c r="C54" s="114"/>
      <c r="D54" s="114"/>
      <c r="E54" s="115" t="s">
        <v>2</v>
      </c>
      <c r="F54" s="116" t="s">
        <v>551</v>
      </c>
      <c r="G54" s="116" t="s">
        <v>552</v>
      </c>
      <c r="H54" s="117" t="s">
        <v>553</v>
      </c>
    </row>
    <row r="55" spans="2:8" ht="52.5" customHeight="1" x14ac:dyDescent="0.15">
      <c r="B55" s="118"/>
      <c r="C55" s="1202" t="s">
        <v>48</v>
      </c>
      <c r="D55" s="1202"/>
      <c r="E55" s="1203"/>
      <c r="F55" s="119">
        <v>1790</v>
      </c>
      <c r="G55" s="119">
        <v>1495</v>
      </c>
      <c r="H55" s="120">
        <v>1557</v>
      </c>
    </row>
    <row r="56" spans="2:8" ht="52.5" customHeight="1" x14ac:dyDescent="0.15">
      <c r="B56" s="121"/>
      <c r="C56" s="1204" t="s">
        <v>49</v>
      </c>
      <c r="D56" s="1204"/>
      <c r="E56" s="1205"/>
      <c r="F56" s="122">
        <v>124</v>
      </c>
      <c r="G56" s="122">
        <v>124</v>
      </c>
      <c r="H56" s="123">
        <v>124</v>
      </c>
    </row>
    <row r="57" spans="2:8" ht="53.25" customHeight="1" x14ac:dyDescent="0.15">
      <c r="B57" s="121"/>
      <c r="C57" s="1206" t="s">
        <v>50</v>
      </c>
      <c r="D57" s="1206"/>
      <c r="E57" s="1207"/>
      <c r="F57" s="124">
        <v>778</v>
      </c>
      <c r="G57" s="124">
        <v>870</v>
      </c>
      <c r="H57" s="125">
        <v>1064</v>
      </c>
    </row>
    <row r="58" spans="2:8" ht="45.75" customHeight="1" x14ac:dyDescent="0.15">
      <c r="B58" s="126"/>
      <c r="C58" s="1194" t="s">
        <v>581</v>
      </c>
      <c r="D58" s="1195"/>
      <c r="E58" s="1196"/>
      <c r="F58" s="127">
        <v>300</v>
      </c>
      <c r="G58" s="127">
        <v>360</v>
      </c>
      <c r="H58" s="128">
        <v>524</v>
      </c>
    </row>
    <row r="59" spans="2:8" ht="45.75" customHeight="1" x14ac:dyDescent="0.15">
      <c r="B59" s="126"/>
      <c r="C59" s="1194" t="s">
        <v>582</v>
      </c>
      <c r="D59" s="1195"/>
      <c r="E59" s="1196"/>
      <c r="F59" s="127">
        <v>256</v>
      </c>
      <c r="G59" s="127">
        <v>257</v>
      </c>
      <c r="H59" s="128">
        <v>257</v>
      </c>
    </row>
    <row r="60" spans="2:8" ht="45.75" customHeight="1" x14ac:dyDescent="0.15">
      <c r="B60" s="126"/>
      <c r="C60" s="1194" t="s">
        <v>583</v>
      </c>
      <c r="D60" s="1195"/>
      <c r="E60" s="1196"/>
      <c r="F60" s="127">
        <v>60</v>
      </c>
      <c r="G60" s="127">
        <v>61</v>
      </c>
      <c r="H60" s="128">
        <v>61</v>
      </c>
    </row>
    <row r="61" spans="2:8" ht="45.75" customHeight="1" x14ac:dyDescent="0.15">
      <c r="B61" s="126"/>
      <c r="C61" s="1194" t="s">
        <v>585</v>
      </c>
      <c r="D61" s="1195"/>
      <c r="E61" s="1196"/>
      <c r="F61" s="127">
        <v>17</v>
      </c>
      <c r="G61" s="127">
        <v>31</v>
      </c>
      <c r="H61" s="128">
        <v>50</v>
      </c>
    </row>
    <row r="62" spans="2:8" ht="45.75" customHeight="1" thickBot="1" x14ac:dyDescent="0.2">
      <c r="B62" s="129"/>
      <c r="C62" s="1197" t="s">
        <v>584</v>
      </c>
      <c r="D62" s="1198"/>
      <c r="E62" s="1199"/>
      <c r="F62" s="130">
        <v>8</v>
      </c>
      <c r="G62" s="130">
        <v>41</v>
      </c>
      <c r="H62" s="131">
        <v>40</v>
      </c>
    </row>
    <row r="63" spans="2:8" ht="52.5" customHeight="1" thickBot="1" x14ac:dyDescent="0.2">
      <c r="B63" s="132"/>
      <c r="C63" s="1200" t="s">
        <v>51</v>
      </c>
      <c r="D63" s="1200"/>
      <c r="E63" s="1201"/>
      <c r="F63" s="133">
        <v>2692</v>
      </c>
      <c r="G63" s="133">
        <v>2489</v>
      </c>
      <c r="H63" s="134">
        <v>2744</v>
      </c>
    </row>
    <row r="64" spans="2:8" x14ac:dyDescent="0.15"/>
  </sheetData>
  <sheetProtection algorithmName="SHA-512" hashValue="tdquKjC/R+wHKqjaIHLkl/tOsA9y6sCj6vWEU/TAaqtGxcThx6mgToSyAH7kfH/wU+9S6QaVmveeYROPq4gFig==" saltValue="Qsrl0M6sb3YKqTPbrJtHQ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1" customWidth="1"/>
    <col min="2" max="8" width="13.375" style="141" customWidth="1"/>
    <col min="9" max="16384" width="11.125" style="141"/>
  </cols>
  <sheetData>
    <row r="1" spans="1:8" x14ac:dyDescent="0.15">
      <c r="A1" s="135"/>
      <c r="B1" s="136"/>
      <c r="C1" s="137"/>
      <c r="D1" s="138"/>
      <c r="E1" s="139"/>
      <c r="F1" s="139"/>
      <c r="G1" s="139"/>
      <c r="H1" s="140"/>
    </row>
    <row r="2" spans="1:8" x14ac:dyDescent="0.15">
      <c r="A2" s="142"/>
      <c r="B2" s="143"/>
      <c r="C2" s="144"/>
      <c r="D2" s="145" t="s">
        <v>52</v>
      </c>
      <c r="E2" s="146"/>
      <c r="F2" s="147" t="s">
        <v>546</v>
      </c>
      <c r="G2" s="148"/>
      <c r="H2" s="149"/>
    </row>
    <row r="3" spans="1:8" x14ac:dyDescent="0.15">
      <c r="A3" s="145" t="s">
        <v>539</v>
      </c>
      <c r="B3" s="150"/>
      <c r="C3" s="151"/>
      <c r="D3" s="152">
        <v>393101</v>
      </c>
      <c r="E3" s="153"/>
      <c r="F3" s="154">
        <v>317319</v>
      </c>
      <c r="G3" s="155"/>
      <c r="H3" s="156"/>
    </row>
    <row r="4" spans="1:8" x14ac:dyDescent="0.15">
      <c r="A4" s="157"/>
      <c r="B4" s="158"/>
      <c r="C4" s="159"/>
      <c r="D4" s="160">
        <v>213342</v>
      </c>
      <c r="E4" s="161"/>
      <c r="F4" s="162">
        <v>164214</v>
      </c>
      <c r="G4" s="163"/>
      <c r="H4" s="164"/>
    </row>
    <row r="5" spans="1:8" x14ac:dyDescent="0.15">
      <c r="A5" s="145" t="s">
        <v>541</v>
      </c>
      <c r="B5" s="150"/>
      <c r="C5" s="151"/>
      <c r="D5" s="152">
        <v>309045</v>
      </c>
      <c r="E5" s="153"/>
      <c r="F5" s="154">
        <v>289738</v>
      </c>
      <c r="G5" s="155"/>
      <c r="H5" s="156"/>
    </row>
    <row r="6" spans="1:8" x14ac:dyDescent="0.15">
      <c r="A6" s="157"/>
      <c r="B6" s="158"/>
      <c r="C6" s="159"/>
      <c r="D6" s="160">
        <v>208939</v>
      </c>
      <c r="E6" s="161"/>
      <c r="F6" s="162">
        <v>156238</v>
      </c>
      <c r="G6" s="163"/>
      <c r="H6" s="164"/>
    </row>
    <row r="7" spans="1:8" x14ac:dyDescent="0.15">
      <c r="A7" s="145" t="s">
        <v>542</v>
      </c>
      <c r="B7" s="150"/>
      <c r="C7" s="151"/>
      <c r="D7" s="152">
        <v>1211561</v>
      </c>
      <c r="E7" s="153"/>
      <c r="F7" s="154">
        <v>316937</v>
      </c>
      <c r="G7" s="155"/>
      <c r="H7" s="156"/>
    </row>
    <row r="8" spans="1:8" x14ac:dyDescent="0.15">
      <c r="A8" s="157"/>
      <c r="B8" s="158"/>
      <c r="C8" s="159"/>
      <c r="D8" s="160">
        <v>1087162</v>
      </c>
      <c r="E8" s="161"/>
      <c r="F8" s="162">
        <v>199150</v>
      </c>
      <c r="G8" s="163"/>
      <c r="H8" s="164"/>
    </row>
    <row r="9" spans="1:8" x14ac:dyDescent="0.15">
      <c r="A9" s="145" t="s">
        <v>543</v>
      </c>
      <c r="B9" s="150"/>
      <c r="C9" s="151"/>
      <c r="D9" s="152">
        <v>1348276</v>
      </c>
      <c r="E9" s="153"/>
      <c r="F9" s="154">
        <v>332350</v>
      </c>
      <c r="G9" s="155"/>
      <c r="H9" s="156"/>
    </row>
    <row r="10" spans="1:8" x14ac:dyDescent="0.15">
      <c r="A10" s="157"/>
      <c r="B10" s="158"/>
      <c r="C10" s="159"/>
      <c r="D10" s="160">
        <v>1088308</v>
      </c>
      <c r="E10" s="161"/>
      <c r="F10" s="162">
        <v>200453</v>
      </c>
      <c r="G10" s="163"/>
      <c r="H10" s="164"/>
    </row>
    <row r="11" spans="1:8" x14ac:dyDescent="0.15">
      <c r="A11" s="145" t="s">
        <v>544</v>
      </c>
      <c r="B11" s="150"/>
      <c r="C11" s="151"/>
      <c r="D11" s="152">
        <v>388345</v>
      </c>
      <c r="E11" s="153"/>
      <c r="F11" s="154">
        <v>362690</v>
      </c>
      <c r="G11" s="155"/>
      <c r="H11" s="156"/>
    </row>
    <row r="12" spans="1:8" x14ac:dyDescent="0.15">
      <c r="A12" s="157"/>
      <c r="B12" s="158"/>
      <c r="C12" s="165"/>
      <c r="D12" s="160">
        <v>186887</v>
      </c>
      <c r="E12" s="161"/>
      <c r="F12" s="162">
        <v>172580</v>
      </c>
      <c r="G12" s="163"/>
      <c r="H12" s="164"/>
    </row>
    <row r="13" spans="1:8" x14ac:dyDescent="0.15">
      <c r="A13" s="145"/>
      <c r="B13" s="150"/>
      <c r="C13" s="166"/>
      <c r="D13" s="167">
        <v>730066</v>
      </c>
      <c r="E13" s="168"/>
      <c r="F13" s="169">
        <v>323807</v>
      </c>
      <c r="G13" s="170"/>
      <c r="H13" s="156"/>
    </row>
    <row r="14" spans="1:8" x14ac:dyDescent="0.15">
      <c r="A14" s="157"/>
      <c r="B14" s="158"/>
      <c r="C14" s="159"/>
      <c r="D14" s="160">
        <v>556928</v>
      </c>
      <c r="E14" s="161"/>
      <c r="F14" s="162">
        <v>178527</v>
      </c>
      <c r="G14" s="163"/>
      <c r="H14" s="164"/>
    </row>
    <row r="17" spans="1:11" x14ac:dyDescent="0.15">
      <c r="A17" s="141" t="s">
        <v>53</v>
      </c>
    </row>
    <row r="18" spans="1:11" x14ac:dyDescent="0.15">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x14ac:dyDescent="0.15">
      <c r="A19" s="171" t="s">
        <v>54</v>
      </c>
      <c r="B19" s="171">
        <f>ROUND(VALUE(SUBSTITUTE(実質収支比率等に係る経年分析!F$48,"▲","-")),2)</f>
        <v>8.8000000000000007</v>
      </c>
      <c r="C19" s="171">
        <f>ROUND(VALUE(SUBSTITUTE(実質収支比率等に係る経年分析!G$48,"▲","-")),2)</f>
        <v>7.06</v>
      </c>
      <c r="D19" s="171">
        <f>ROUND(VALUE(SUBSTITUTE(実質収支比率等に係る経年分析!H$48,"▲","-")),2)</f>
        <v>10.24</v>
      </c>
      <c r="E19" s="171">
        <f>ROUND(VALUE(SUBSTITUTE(実質収支比率等に係る経年分析!I$48,"▲","-")),2)</f>
        <v>9.6199999999999992</v>
      </c>
      <c r="F19" s="171">
        <f>ROUND(VALUE(SUBSTITUTE(実質収支比率等に係る経年分析!J$48,"▲","-")),2)</f>
        <v>7.32</v>
      </c>
    </row>
    <row r="20" spans="1:11" x14ac:dyDescent="0.15">
      <c r="A20" s="171" t="s">
        <v>55</v>
      </c>
      <c r="B20" s="171">
        <f>ROUND(VALUE(SUBSTITUTE(実質収支比率等に係る経年分析!F$47,"▲","-")),2)</f>
        <v>181.2</v>
      </c>
      <c r="C20" s="171">
        <f>ROUND(VALUE(SUBSTITUTE(実質収支比率等に係る経年分析!G$47,"▲","-")),2)</f>
        <v>195.3</v>
      </c>
      <c r="D20" s="171">
        <f>ROUND(VALUE(SUBSTITUTE(実質収支比率等に係る経年分析!H$47,"▲","-")),2)</f>
        <v>184.21</v>
      </c>
      <c r="E20" s="171">
        <f>ROUND(VALUE(SUBSTITUTE(実質収支比率等に係る経年分析!I$47,"▲","-")),2)</f>
        <v>143.38999999999999</v>
      </c>
      <c r="F20" s="171">
        <f>ROUND(VALUE(SUBSTITUTE(実質収支比率等に係る経年分析!J$47,"▲","-")),2)</f>
        <v>129.30000000000001</v>
      </c>
    </row>
    <row r="21" spans="1:11" x14ac:dyDescent="0.15">
      <c r="A21" s="171" t="s">
        <v>56</v>
      </c>
      <c r="B21" s="171">
        <f>IF(ISNUMBER(VALUE(SUBSTITUTE(実質収支比率等に係る経年分析!F$49,"▲","-"))),ROUND(VALUE(SUBSTITUTE(実質収支比率等に係る経年分析!F$49,"▲","-")),2),NA())</f>
        <v>9.56</v>
      </c>
      <c r="C21" s="171">
        <f>IF(ISNUMBER(VALUE(SUBSTITUTE(実質収支比率等に係る経年分析!G$49,"▲","-"))),ROUND(VALUE(SUBSTITUTE(実質収支比率等に係る経年分析!G$49,"▲","-")),2),NA())</f>
        <v>-2.2999999999999998</v>
      </c>
      <c r="D21" s="171">
        <f>IF(ISNUMBER(VALUE(SUBSTITUTE(実質収支比率等に係る経年分析!H$49,"▲","-"))),ROUND(VALUE(SUBSTITUTE(実質収支比率等に係る経年分析!H$49,"▲","-")),2),NA())</f>
        <v>-4.3</v>
      </c>
      <c r="E21" s="171">
        <f>IF(ISNUMBER(VALUE(SUBSTITUTE(実質収支比率等に係る経年分析!I$49,"▲","-"))),ROUND(VALUE(SUBSTITUTE(実質収支比率等に係る経年分析!I$49,"▲","-")),2),NA())</f>
        <v>-28.21</v>
      </c>
      <c r="F21" s="171">
        <f>IF(ISNUMBER(VALUE(SUBSTITUTE(実質収支比率等に係る経年分析!J$49,"▲","-"))),ROUND(VALUE(SUBSTITUTE(実質収支比率等に係る経年分析!J$49,"▲","-")),2),NA())</f>
        <v>4.07</v>
      </c>
    </row>
    <row r="24" spans="1:11" x14ac:dyDescent="0.15">
      <c r="A24" s="141" t="s">
        <v>57</v>
      </c>
    </row>
    <row r="25" spans="1:11" x14ac:dyDescent="0.15">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x14ac:dyDescent="0.15">
      <c r="A26" s="172"/>
      <c r="B26" s="172" t="s">
        <v>58</v>
      </c>
      <c r="C26" s="172" t="s">
        <v>59</v>
      </c>
      <c r="D26" s="172" t="s">
        <v>58</v>
      </c>
      <c r="E26" s="172" t="s">
        <v>59</v>
      </c>
      <c r="F26" s="172" t="s">
        <v>58</v>
      </c>
      <c r="G26" s="172" t="s">
        <v>59</v>
      </c>
      <c r="H26" s="172" t="s">
        <v>58</v>
      </c>
      <c r="I26" s="172" t="s">
        <v>59</v>
      </c>
      <c r="J26" s="172" t="s">
        <v>58</v>
      </c>
      <c r="K26" s="172" t="s">
        <v>59</v>
      </c>
    </row>
    <row r="27" spans="1:11" x14ac:dyDescent="0.15">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#N/A</v>
      </c>
      <c r="C27" s="172">
        <f>IF(ROUND(VALUE(SUBSTITUTE(連結実質赤字比率に係る赤字・黒字の構成分析!F$43,"▲", "-")), 2) &gt;= 0, ABS(ROUND(VALUE(SUBSTITUTE(連結実質赤字比率に係る赤字・黒字の構成分析!F$43,"▲", "-")), 2)), NA())</f>
        <v>0.15</v>
      </c>
      <c r="D27" s="172" t="e">
        <f>IF(ROUND(VALUE(SUBSTITUTE(連結実質赤字比率に係る赤字・黒字の構成分析!G$43,"▲", "-")), 2) &lt; 0, ABS(ROUND(VALUE(SUBSTITUTE(連結実質赤字比率に係る赤字・黒字の構成分析!G$43,"▲", "-")), 2)), NA())</f>
        <v>#N/A</v>
      </c>
      <c r="E27" s="172">
        <f>IF(ROUND(VALUE(SUBSTITUTE(連結実質赤字比率に係る赤字・黒字の構成分析!G$43,"▲", "-")), 2) &gt;= 0, ABS(ROUND(VALUE(SUBSTITUTE(連結実質赤字比率に係る赤字・黒字の構成分析!G$43,"▲", "-")), 2)), NA())</f>
        <v>0.2</v>
      </c>
      <c r="F27" s="172" t="e">
        <f>IF(ROUND(VALUE(SUBSTITUTE(連結実質赤字比率に係る赤字・黒字の構成分析!H$43,"▲", "-")), 2) &lt; 0, ABS(ROUND(VALUE(SUBSTITUTE(連結実質赤字比率に係る赤字・黒字の構成分析!H$43,"▲", "-")), 2)), NA())</f>
        <v>#VALUE!</v>
      </c>
      <c r="G27" s="172" t="e">
        <f>IF(ROUND(VALUE(SUBSTITUTE(連結実質赤字比率に係る赤字・黒字の構成分析!H$43,"▲", "-")), 2) &gt;= 0, ABS(ROUND(VALUE(SUBSTITUTE(連結実質赤字比率に係る赤字・黒字の構成分析!H$43,"▲", "-")), 2)), NA())</f>
        <v>#VALUE!</v>
      </c>
      <c r="H27" s="172" t="e">
        <f>IF(ROUND(VALUE(SUBSTITUTE(連結実質赤字比率に係る赤字・黒字の構成分析!I$43,"▲", "-")), 2) &lt; 0, ABS(ROUND(VALUE(SUBSTITUTE(連結実質赤字比率に係る赤字・黒字の構成分析!I$43,"▲", "-")), 2)), NA())</f>
        <v>#VALUE!</v>
      </c>
      <c r="I27" s="172" t="e">
        <f>IF(ROUND(VALUE(SUBSTITUTE(連結実質赤字比率に係る赤字・黒字の構成分析!I$43,"▲", "-")), 2) &gt;= 0, ABS(ROUND(VALUE(SUBSTITUTE(連結実質赤字比率に係る赤字・黒字の構成分析!I$43,"▲", "-")), 2)), NA())</f>
        <v>#VALUE!</v>
      </c>
      <c r="J27" s="172" t="e">
        <f>IF(ROUND(VALUE(SUBSTITUTE(連結実質赤字比率に係る赤字・黒字の構成分析!J$43,"▲", "-")), 2) &lt; 0, ABS(ROUND(VALUE(SUBSTITUTE(連結実質赤字比率に係る赤字・黒字の構成分析!J$43,"▲", "-")), 2)), NA())</f>
        <v>#VALUE!</v>
      </c>
      <c r="K27" s="172" t="e">
        <f>IF(ROUND(VALUE(SUBSTITUTE(連結実質赤字比率に係る赤字・黒字の構成分析!J$43,"▲", "-")), 2) &gt;= 0, ABS(ROUND(VALUE(SUBSTITUTE(連結実質赤字比率に係る赤字・黒字の構成分析!J$43,"▲", "-")), 2)), NA())</f>
        <v>#VALUE!</v>
      </c>
    </row>
    <row r="28" spans="1:11" x14ac:dyDescent="0.15">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x14ac:dyDescent="0.15">
      <c r="A29" s="172" t="str">
        <f>IF(連結実質赤字比率に係る赤字・黒字の構成分析!C$41="",NA(),連結実質赤字比率に係る赤字・黒字の構成分析!C$41)</f>
        <v>後期高齢者医療事業会計</v>
      </c>
      <c r="B29" s="172" t="e">
        <f>IF(ROUND(VALUE(SUBSTITUTE(連結実質赤字比率に係る赤字・黒字の構成分析!F$41,"▲", "-")), 2) &lt; 0, ABS(ROUND(VALUE(SUBSTITUTE(連結実質赤字比率に係る赤字・黒字の構成分析!F$41,"▲", "-")), 2)), NA())</f>
        <v>#N/A</v>
      </c>
      <c r="C29" s="172">
        <f>IF(ROUND(VALUE(SUBSTITUTE(連結実質赤字比率に係る赤字・黒字の構成分析!F$41,"▲", "-")), 2) &gt;= 0, ABS(ROUND(VALUE(SUBSTITUTE(連結実質赤字比率に係る赤字・黒字の構成分析!F$41,"▲", "-")), 2)), NA())</f>
        <v>0.03</v>
      </c>
      <c r="D29" s="172" t="e">
        <f>IF(ROUND(VALUE(SUBSTITUTE(連結実質赤字比率に係る赤字・黒字の構成分析!G$41,"▲", "-")), 2) &lt; 0, ABS(ROUND(VALUE(SUBSTITUTE(連結実質赤字比率に係る赤字・黒字の構成分析!G$41,"▲", "-")), 2)), NA())</f>
        <v>#N/A</v>
      </c>
      <c r="E29" s="172">
        <f>IF(ROUND(VALUE(SUBSTITUTE(連結実質赤字比率に係る赤字・黒字の構成分析!G$41,"▲", "-")), 2) &gt;= 0, ABS(ROUND(VALUE(SUBSTITUTE(連結実質赤字比率に係る赤字・黒字の構成分析!G$41,"▲", "-")), 2)), NA())</f>
        <v>0.03</v>
      </c>
      <c r="F29" s="172" t="e">
        <f>IF(ROUND(VALUE(SUBSTITUTE(連結実質赤字比率に係る赤字・黒字の構成分析!H$41,"▲", "-")), 2) &lt; 0, ABS(ROUND(VALUE(SUBSTITUTE(連結実質赤字比率に係る赤字・黒字の構成分析!H$41,"▲", "-")), 2)), NA())</f>
        <v>#N/A</v>
      </c>
      <c r="G29" s="172">
        <f>IF(ROUND(VALUE(SUBSTITUTE(連結実質赤字比率に係る赤字・黒字の構成分析!H$41,"▲", "-")), 2) &gt;= 0, ABS(ROUND(VALUE(SUBSTITUTE(連結実質赤字比率に係る赤字・黒字の構成分析!H$41,"▲", "-")), 2)), NA())</f>
        <v>0.02</v>
      </c>
      <c r="H29" s="172" t="e">
        <f>IF(ROUND(VALUE(SUBSTITUTE(連結実質赤字比率に係る赤字・黒字の構成分析!I$41,"▲", "-")), 2) &lt; 0, ABS(ROUND(VALUE(SUBSTITUTE(連結実質赤字比率に係る赤字・黒字の構成分析!I$41,"▲", "-")), 2)), NA())</f>
        <v>#N/A</v>
      </c>
      <c r="I29" s="172">
        <f>IF(ROUND(VALUE(SUBSTITUTE(連結実質赤字比率に係る赤字・黒字の構成分析!I$41,"▲", "-")), 2) &gt;= 0, ABS(ROUND(VALUE(SUBSTITUTE(連結実質赤字比率に係る赤字・黒字の構成分析!I$41,"▲", "-")), 2)), NA())</f>
        <v>0.03</v>
      </c>
      <c r="J29" s="172" t="e">
        <f>IF(ROUND(VALUE(SUBSTITUTE(連結実質赤字比率に係る赤字・黒字の構成分析!J$41,"▲", "-")), 2) &lt; 0, ABS(ROUND(VALUE(SUBSTITUTE(連結実質赤字比率に係る赤字・黒字の構成分析!J$41,"▲", "-")), 2)), NA())</f>
        <v>#N/A</v>
      </c>
      <c r="K29" s="172">
        <f>IF(ROUND(VALUE(SUBSTITUTE(連結実質赤字比率に係る赤字・黒字の構成分析!J$41,"▲", "-")), 2) &gt;= 0, ABS(ROUND(VALUE(SUBSTITUTE(連結実質赤字比率に係る赤字・黒字の構成分析!J$41,"▲", "-")), 2)), NA())</f>
        <v>0.02</v>
      </c>
    </row>
    <row r="30" spans="1:11" x14ac:dyDescent="0.15">
      <c r="A30" s="172" t="str">
        <f>IF(連結実質赤字比率に係る赤字・黒字の構成分析!C$40="",NA(),連結実質赤字比率に係る赤字・黒字の構成分析!C$40)</f>
        <v>池の平公園管理運営特別会計</v>
      </c>
      <c r="B30" s="172" t="e">
        <f>IF(ROUND(VALUE(SUBSTITUTE(連結実質赤字比率に係る赤字・黒字の構成分析!F$40,"▲", "-")), 2) &lt; 0, ABS(ROUND(VALUE(SUBSTITUTE(連結実質赤字比率に係る赤字・黒字の構成分析!F$40,"▲", "-")), 2)), NA())</f>
        <v>#VALUE!</v>
      </c>
      <c r="C30" s="172" t="e">
        <f>IF(ROUND(VALUE(SUBSTITUTE(連結実質赤字比率に係る赤字・黒字の構成分析!F$40,"▲", "-")), 2) &gt;= 0, ABS(ROUND(VALUE(SUBSTITUTE(連結実質赤字比率に係る赤字・黒字の構成分析!F$40,"▲", "-")), 2)), NA())</f>
        <v>#VALUE!</v>
      </c>
      <c r="D30" s="172" t="e">
        <f>IF(ROUND(VALUE(SUBSTITUTE(連結実質赤字比率に係る赤字・黒字の構成分析!G$40,"▲", "-")), 2) &lt; 0, ABS(ROUND(VALUE(SUBSTITUTE(連結実質赤字比率に係る赤字・黒字の構成分析!G$40,"▲", "-")), 2)), NA())</f>
        <v>#VALUE!</v>
      </c>
      <c r="E30" s="172" t="e">
        <f>IF(ROUND(VALUE(SUBSTITUTE(連結実質赤字比率に係る赤字・黒字の構成分析!G$40,"▲", "-")), 2) &gt;= 0, ABS(ROUND(VALUE(SUBSTITUTE(連結実質赤字比率に係る赤字・黒字の構成分析!G$40,"▲", "-")), 2)), NA())</f>
        <v>#VALUE!</v>
      </c>
      <c r="F30" s="172" t="e">
        <f>IF(ROUND(VALUE(SUBSTITUTE(連結実質赤字比率に係る赤字・黒字の構成分析!H$40,"▲", "-")), 2) &lt; 0, ABS(ROUND(VALUE(SUBSTITUTE(連結実質赤字比率に係る赤字・黒字の構成分析!H$40,"▲", "-")), 2)), NA())</f>
        <v>#N/A</v>
      </c>
      <c r="G30" s="172">
        <f>IF(ROUND(VALUE(SUBSTITUTE(連結実質赤字比率に係る赤字・黒字の構成分析!H$40,"▲", "-")), 2) &gt;= 0, ABS(ROUND(VALUE(SUBSTITUTE(連結実質赤字比率に係る赤字・黒字の構成分析!H$40,"▲", "-")), 2)), NA())</f>
        <v>0.05</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0.04</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0.03</v>
      </c>
    </row>
    <row r="31" spans="1:11" x14ac:dyDescent="0.15">
      <c r="A31" s="172" t="str">
        <f>IF(連結実質赤字比率に係る赤字・黒字の構成分析!C$39="",NA(),連結実質赤字比率に係る赤字・黒字の構成分析!C$39)</f>
        <v>簡易水道事業会計</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0.11</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0.11</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0.06</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0.09</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0.05</v>
      </c>
    </row>
    <row r="32" spans="1:11" x14ac:dyDescent="0.15">
      <c r="A32" s="172" t="str">
        <f>IF(連結実質赤字比率に係る赤字・黒字の構成分析!C$38="",NA(),連結実質赤字比率に係る赤字・黒字の構成分析!C$38)</f>
        <v>国民健康保険事業会計（事業勘定）</v>
      </c>
      <c r="B32" s="172" t="e">
        <f>IF(ROUND(VALUE(SUBSTITUTE(連結実質赤字比率に係る赤字・黒字の構成分析!F$38,"▲", "-")), 2) &lt; 0, ABS(ROUND(VALUE(SUBSTITUTE(連結実質赤字比率に係る赤字・黒字の構成分析!F$38,"▲", "-")), 2)), NA())</f>
        <v>#N/A</v>
      </c>
      <c r="C32" s="172">
        <f>IF(ROUND(VALUE(SUBSTITUTE(連結実質赤字比率に係る赤字・黒字の構成分析!F$38,"▲", "-")), 2) &gt;= 0, ABS(ROUND(VALUE(SUBSTITUTE(連結実質赤字比率に係る赤字・黒字の構成分析!F$38,"▲", "-")), 2)), NA())</f>
        <v>0.46</v>
      </c>
      <c r="D32" s="172" t="e">
        <f>IF(ROUND(VALUE(SUBSTITUTE(連結実質赤字比率に係る赤字・黒字の構成分析!G$38,"▲", "-")), 2) &lt; 0, ABS(ROUND(VALUE(SUBSTITUTE(連結実質赤字比率に係る赤字・黒字の構成分析!G$38,"▲", "-")), 2)), NA())</f>
        <v>#N/A</v>
      </c>
      <c r="E32" s="172">
        <f>IF(ROUND(VALUE(SUBSTITUTE(連結実質赤字比率に係る赤字・黒字の構成分析!G$38,"▲", "-")), 2) &gt;= 0, ABS(ROUND(VALUE(SUBSTITUTE(連結実質赤字比率に係る赤字・黒字の構成分析!G$38,"▲", "-")), 2)), NA())</f>
        <v>0.74</v>
      </c>
      <c r="F32" s="172" t="e">
        <f>IF(ROUND(VALUE(SUBSTITUTE(連結実質赤字比率に係る赤字・黒字の構成分析!H$38,"▲", "-")), 2) &lt; 0, ABS(ROUND(VALUE(SUBSTITUTE(連結実質赤字比率に係る赤字・黒字の構成分析!H$38,"▲", "-")), 2)), NA())</f>
        <v>#N/A</v>
      </c>
      <c r="G32" s="172">
        <f>IF(ROUND(VALUE(SUBSTITUTE(連結実質赤字比率に係る赤字・黒字の構成分析!H$38,"▲", "-")), 2) &gt;= 0, ABS(ROUND(VALUE(SUBSTITUTE(連結実質赤字比率に係る赤字・黒字の構成分析!H$38,"▲", "-")), 2)), NA())</f>
        <v>0.05</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0.05</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0.06</v>
      </c>
    </row>
    <row r="33" spans="1:16" x14ac:dyDescent="0.15">
      <c r="A33" s="172" t="str">
        <f>IF(連結実質赤字比率に係る赤字・黒字の構成分析!C$37="",NA(),連結実質赤字比率に係る赤字・黒字の構成分析!C$37)</f>
        <v>スポーツ公園管理運営特別会計</v>
      </c>
      <c r="B33" s="172" t="e">
        <f>IF(ROUND(VALUE(SUBSTITUTE(連結実質赤字比率に係る赤字・黒字の構成分析!F$37,"▲", "-")), 2) &lt; 0, ABS(ROUND(VALUE(SUBSTITUTE(連結実質赤字比率に係る赤字・黒字の構成分析!F$37,"▲", "-")), 2)), NA())</f>
        <v>#VALUE!</v>
      </c>
      <c r="C33" s="172" t="e">
        <f>IF(ROUND(VALUE(SUBSTITUTE(連結実質赤字比率に係る赤字・黒字の構成分析!F$37,"▲", "-")), 2) &gt;= 0, ABS(ROUND(VALUE(SUBSTITUTE(連結実質赤字比率に係る赤字・黒字の構成分析!F$37,"▲", "-")), 2)), NA())</f>
        <v>#VALUE!</v>
      </c>
      <c r="D33" s="172" t="e">
        <f>IF(ROUND(VALUE(SUBSTITUTE(連結実質赤字比率に係る赤字・黒字の構成分析!G$37,"▲", "-")), 2) &lt; 0, ABS(ROUND(VALUE(SUBSTITUTE(連結実質赤字比率に係る赤字・黒字の構成分析!G$37,"▲", "-")), 2)), NA())</f>
        <v>#VALUE!</v>
      </c>
      <c r="E33" s="172" t="e">
        <f>IF(ROUND(VALUE(SUBSTITUTE(連結実質赤字比率に係る赤字・黒字の構成分析!G$37,"▲", "-")), 2) &gt;= 0, ABS(ROUND(VALUE(SUBSTITUTE(連結実質赤字比率に係る赤字・黒字の構成分析!G$37,"▲", "-")), 2)), NA())</f>
        <v>#VALUE!</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0.23</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0.17</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0.31</v>
      </c>
    </row>
    <row r="34" spans="1:16" x14ac:dyDescent="0.15">
      <c r="A34" s="172" t="str">
        <f>IF(連結実質赤字比率に係る赤字・黒字の構成分析!C$36="",NA(),連結実質赤字比率に係る赤字・黒字の構成分析!C$36)</f>
        <v>国民健康保険事業会計（直診勘定）</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0.47</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0.66</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0.53</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0.9</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0.69</v>
      </c>
    </row>
    <row r="35" spans="1:16" x14ac:dyDescent="0.15">
      <c r="A35" s="172" t="str">
        <f>IF(連結実質赤字比率に係る赤字・黒字の構成分析!C$35="",NA(),連結実質赤字比率に係る赤字・黒字の構成分析!C$35)</f>
        <v>介護保険事業会計（保険事業勘定）</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0.49</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0.88</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0.26</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1.33</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0.89</v>
      </c>
    </row>
    <row r="36" spans="1:16" x14ac:dyDescent="0.15">
      <c r="A36" s="172" t="str">
        <f>IF(連結実質赤字比率に係る赤字・黒字の構成分析!C$34="",NA(),連結実質赤字比率に係る赤字・黒字の構成分析!C$34)</f>
        <v>一般会計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8.8000000000000007</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7.06</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9.94</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9.4</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6.97</v>
      </c>
    </row>
    <row r="39" spans="1:16" x14ac:dyDescent="0.15">
      <c r="A39" s="141" t="s">
        <v>60</v>
      </c>
    </row>
    <row r="40" spans="1:16" x14ac:dyDescent="0.15">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x14ac:dyDescent="0.15">
      <c r="A41" s="173"/>
      <c r="B41" s="173" t="s">
        <v>61</v>
      </c>
      <c r="C41" s="173"/>
      <c r="D41" s="173" t="s">
        <v>62</v>
      </c>
      <c r="E41" s="173" t="s">
        <v>61</v>
      </c>
      <c r="F41" s="173"/>
      <c r="G41" s="173" t="s">
        <v>62</v>
      </c>
      <c r="H41" s="173" t="s">
        <v>61</v>
      </c>
      <c r="I41" s="173"/>
      <c r="J41" s="173" t="s">
        <v>62</v>
      </c>
      <c r="K41" s="173" t="s">
        <v>61</v>
      </c>
      <c r="L41" s="173"/>
      <c r="M41" s="173" t="s">
        <v>62</v>
      </c>
      <c r="N41" s="173" t="s">
        <v>61</v>
      </c>
      <c r="O41" s="173"/>
      <c r="P41" s="173" t="s">
        <v>62</v>
      </c>
    </row>
    <row r="42" spans="1:16" x14ac:dyDescent="0.15">
      <c r="A42" s="173" t="s">
        <v>63</v>
      </c>
      <c r="B42" s="173"/>
      <c r="C42" s="173"/>
      <c r="D42" s="173">
        <f>'実質公債費比率（分子）の構造'!K$52</f>
        <v>193</v>
      </c>
      <c r="E42" s="173"/>
      <c r="F42" s="173"/>
      <c r="G42" s="173">
        <f>'実質公債費比率（分子）の構造'!L$52</f>
        <v>182</v>
      </c>
      <c r="H42" s="173"/>
      <c r="I42" s="173"/>
      <c r="J42" s="173">
        <f>'実質公債費比率（分子）の構造'!M$52</f>
        <v>197</v>
      </c>
      <c r="K42" s="173"/>
      <c r="L42" s="173"/>
      <c r="M42" s="173">
        <f>'実質公債費比率（分子）の構造'!N$52</f>
        <v>211</v>
      </c>
      <c r="N42" s="173"/>
      <c r="O42" s="173"/>
      <c r="P42" s="173">
        <f>'実質公債費比率（分子）の構造'!O$52</f>
        <v>226</v>
      </c>
    </row>
    <row r="43" spans="1:16" x14ac:dyDescent="0.15">
      <c r="A43" s="173" t="s">
        <v>64</v>
      </c>
      <c r="B43" s="173" t="str">
        <f>'実質公債費比率（分子）の構造'!K$51</f>
        <v>-</v>
      </c>
      <c r="C43" s="173"/>
      <c r="D43" s="173"/>
      <c r="E43" s="173">
        <f>'実質公債費比率（分子）の構造'!L$51</f>
        <v>0</v>
      </c>
      <c r="F43" s="173"/>
      <c r="G43" s="173"/>
      <c r="H43" s="173">
        <f>'実質公債費比率（分子）の構造'!M$51</f>
        <v>0</v>
      </c>
      <c r="I43" s="173"/>
      <c r="J43" s="173"/>
      <c r="K43" s="173">
        <f>'実質公債費比率（分子）の構造'!N$51</f>
        <v>0</v>
      </c>
      <c r="L43" s="173"/>
      <c r="M43" s="173"/>
      <c r="N43" s="173">
        <f>'実質公債費比率（分子）の構造'!O$51</f>
        <v>0</v>
      </c>
      <c r="O43" s="173"/>
      <c r="P43" s="173"/>
    </row>
    <row r="44" spans="1:16" x14ac:dyDescent="0.15">
      <c r="A44" s="173" t="s">
        <v>65</v>
      </c>
      <c r="B44" s="173" t="str">
        <f>'実質公債費比率（分子）の構造'!K$50</f>
        <v>-</v>
      </c>
      <c r="C44" s="173"/>
      <c r="D44" s="173"/>
      <c r="E44" s="173" t="str">
        <f>'実質公債費比率（分子）の構造'!L$50</f>
        <v>-</v>
      </c>
      <c r="F44" s="173"/>
      <c r="G44" s="173"/>
      <c r="H44" s="173" t="str">
        <f>'実質公債費比率（分子）の構造'!M$50</f>
        <v>-</v>
      </c>
      <c r="I44" s="173"/>
      <c r="J44" s="173"/>
      <c r="K44" s="173" t="str">
        <f>'実質公債費比率（分子）の構造'!N$50</f>
        <v>-</v>
      </c>
      <c r="L44" s="173"/>
      <c r="M44" s="173"/>
      <c r="N44" s="173" t="str">
        <f>'実質公債費比率（分子）の構造'!O$50</f>
        <v>-</v>
      </c>
      <c r="O44" s="173"/>
      <c r="P44" s="173"/>
    </row>
    <row r="45" spans="1:16" x14ac:dyDescent="0.15">
      <c r="A45" s="173" t="s">
        <v>66</v>
      </c>
      <c r="B45" s="173">
        <f>'実質公債費比率（分子）の構造'!K$49</f>
        <v>37</v>
      </c>
      <c r="C45" s="173"/>
      <c r="D45" s="173"/>
      <c r="E45" s="173">
        <f>'実質公債費比率（分子）の構造'!L$49</f>
        <v>16</v>
      </c>
      <c r="F45" s="173"/>
      <c r="G45" s="173"/>
      <c r="H45" s="173">
        <f>'実質公債費比率（分子）の構造'!M$49</f>
        <v>17</v>
      </c>
      <c r="I45" s="173"/>
      <c r="J45" s="173"/>
      <c r="K45" s="173">
        <f>'実質公債費比率（分子）の構造'!N$49</f>
        <v>19</v>
      </c>
      <c r="L45" s="173"/>
      <c r="M45" s="173"/>
      <c r="N45" s="173">
        <f>'実質公債費比率（分子）の構造'!O$49</f>
        <v>15</v>
      </c>
      <c r="O45" s="173"/>
      <c r="P45" s="173"/>
    </row>
    <row r="46" spans="1:16" x14ac:dyDescent="0.15">
      <c r="A46" s="173" t="s">
        <v>67</v>
      </c>
      <c r="B46" s="173">
        <f>'実質公債費比率（分子）の構造'!K$48</f>
        <v>21</v>
      </c>
      <c r="C46" s="173"/>
      <c r="D46" s="173"/>
      <c r="E46" s="173">
        <f>'実質公債費比率（分子）の構造'!L$48</f>
        <v>20</v>
      </c>
      <c r="F46" s="173"/>
      <c r="G46" s="173"/>
      <c r="H46" s="173">
        <f>'実質公債費比率（分子）の構造'!M$48</f>
        <v>19</v>
      </c>
      <c r="I46" s="173"/>
      <c r="J46" s="173"/>
      <c r="K46" s="173">
        <f>'実質公債費比率（分子）の構造'!N$48</f>
        <v>24</v>
      </c>
      <c r="L46" s="173"/>
      <c r="M46" s="173"/>
      <c r="N46" s="173">
        <f>'実質公債費比率（分子）の構造'!O$48</f>
        <v>25</v>
      </c>
      <c r="O46" s="173"/>
      <c r="P46" s="173"/>
    </row>
    <row r="47" spans="1:16" x14ac:dyDescent="0.15">
      <c r="A47" s="173" t="s">
        <v>68</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x14ac:dyDescent="0.15">
      <c r="A48" s="173" t="s">
        <v>69</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x14ac:dyDescent="0.15">
      <c r="A49" s="173" t="s">
        <v>70</v>
      </c>
      <c r="B49" s="173">
        <f>'実質公債費比率（分子）の構造'!K$45</f>
        <v>192</v>
      </c>
      <c r="C49" s="173"/>
      <c r="D49" s="173"/>
      <c r="E49" s="173">
        <f>'実質公債費比率（分子）の構造'!L$45</f>
        <v>190</v>
      </c>
      <c r="F49" s="173"/>
      <c r="G49" s="173"/>
      <c r="H49" s="173">
        <f>'実質公債費比率（分子）の構造'!M$45</f>
        <v>205</v>
      </c>
      <c r="I49" s="173"/>
      <c r="J49" s="173"/>
      <c r="K49" s="173">
        <f>'実質公債費比率（分子）の構造'!N$45</f>
        <v>227</v>
      </c>
      <c r="L49" s="173"/>
      <c r="M49" s="173"/>
      <c r="N49" s="173">
        <f>'実質公債費比率（分子）の構造'!O$45</f>
        <v>256</v>
      </c>
      <c r="O49" s="173"/>
      <c r="P49" s="173"/>
    </row>
    <row r="50" spans="1:16" x14ac:dyDescent="0.15">
      <c r="A50" s="173" t="s">
        <v>71</v>
      </c>
      <c r="B50" s="173" t="e">
        <f>NA()</f>
        <v>#N/A</v>
      </c>
      <c r="C50" s="173">
        <f>IF(ISNUMBER('実質公債費比率（分子）の構造'!K$53),'実質公債費比率（分子）の構造'!K$53,NA())</f>
        <v>57</v>
      </c>
      <c r="D50" s="173" t="e">
        <f>NA()</f>
        <v>#N/A</v>
      </c>
      <c r="E50" s="173" t="e">
        <f>NA()</f>
        <v>#N/A</v>
      </c>
      <c r="F50" s="173">
        <f>IF(ISNUMBER('実質公債費比率（分子）の構造'!L$53),'実質公債費比率（分子）の構造'!L$53,NA())</f>
        <v>44</v>
      </c>
      <c r="G50" s="173" t="e">
        <f>NA()</f>
        <v>#N/A</v>
      </c>
      <c r="H50" s="173" t="e">
        <f>NA()</f>
        <v>#N/A</v>
      </c>
      <c r="I50" s="173">
        <f>IF(ISNUMBER('実質公債費比率（分子）の構造'!M$53),'実質公債費比率（分子）の構造'!M$53,NA())</f>
        <v>44</v>
      </c>
      <c r="J50" s="173" t="e">
        <f>NA()</f>
        <v>#N/A</v>
      </c>
      <c r="K50" s="173" t="e">
        <f>NA()</f>
        <v>#N/A</v>
      </c>
      <c r="L50" s="173">
        <f>IF(ISNUMBER('実質公債費比率（分子）の構造'!N$53),'実質公債費比率（分子）の構造'!N$53,NA())</f>
        <v>59</v>
      </c>
      <c r="M50" s="173" t="e">
        <f>NA()</f>
        <v>#N/A</v>
      </c>
      <c r="N50" s="173" t="e">
        <f>NA()</f>
        <v>#N/A</v>
      </c>
      <c r="O50" s="173">
        <f>IF(ISNUMBER('実質公債費比率（分子）の構造'!O$53),'実質公債費比率（分子）の構造'!O$53,NA())</f>
        <v>70</v>
      </c>
      <c r="P50" s="173" t="e">
        <f>NA()</f>
        <v>#N/A</v>
      </c>
    </row>
    <row r="53" spans="1:16" x14ac:dyDescent="0.15">
      <c r="A53" s="141" t="s">
        <v>72</v>
      </c>
    </row>
    <row r="54" spans="1:16" x14ac:dyDescent="0.15">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x14ac:dyDescent="0.15">
      <c r="A55" s="172"/>
      <c r="B55" s="172" t="s">
        <v>73</v>
      </c>
      <c r="C55" s="172"/>
      <c r="D55" s="172" t="s">
        <v>74</v>
      </c>
      <c r="E55" s="172" t="s">
        <v>73</v>
      </c>
      <c r="F55" s="172"/>
      <c r="G55" s="172" t="s">
        <v>74</v>
      </c>
      <c r="H55" s="172" t="s">
        <v>73</v>
      </c>
      <c r="I55" s="172"/>
      <c r="J55" s="172" t="s">
        <v>74</v>
      </c>
      <c r="K55" s="172" t="s">
        <v>73</v>
      </c>
      <c r="L55" s="172"/>
      <c r="M55" s="172" t="s">
        <v>74</v>
      </c>
      <c r="N55" s="172" t="s">
        <v>73</v>
      </c>
      <c r="O55" s="172"/>
      <c r="P55" s="172" t="s">
        <v>74</v>
      </c>
    </row>
    <row r="56" spans="1:16" x14ac:dyDescent="0.15">
      <c r="A56" s="172" t="s">
        <v>43</v>
      </c>
      <c r="B56" s="172"/>
      <c r="C56" s="172"/>
      <c r="D56" s="172">
        <f>'将来負担比率（分子）の構造'!I$52</f>
        <v>1791</v>
      </c>
      <c r="E56" s="172"/>
      <c r="F56" s="172"/>
      <c r="G56" s="172">
        <f>'将来負担比率（分子）の構造'!J$52</f>
        <v>2072</v>
      </c>
      <c r="H56" s="172"/>
      <c r="I56" s="172"/>
      <c r="J56" s="172">
        <f>'将来負担比率（分子）の構造'!K$52</f>
        <v>2546</v>
      </c>
      <c r="K56" s="172"/>
      <c r="L56" s="172"/>
      <c r="M56" s="172">
        <f>'将来負担比率（分子）の構造'!L$52</f>
        <v>2887</v>
      </c>
      <c r="N56" s="172"/>
      <c r="O56" s="172"/>
      <c r="P56" s="172">
        <f>'将来負担比率（分子）の構造'!M$52</f>
        <v>2823</v>
      </c>
    </row>
    <row r="57" spans="1:16" x14ac:dyDescent="0.15">
      <c r="A57" s="172" t="s">
        <v>42</v>
      </c>
      <c r="B57" s="172"/>
      <c r="C57" s="172"/>
      <c r="D57" s="172">
        <f>'将来負担比率（分子）の構造'!I$51</f>
        <v>65</v>
      </c>
      <c r="E57" s="172"/>
      <c r="F57" s="172"/>
      <c r="G57" s="172">
        <f>'将来負担比率（分子）の構造'!J$51</f>
        <v>55</v>
      </c>
      <c r="H57" s="172"/>
      <c r="I57" s="172"/>
      <c r="J57" s="172">
        <f>'将来負担比率（分子）の構造'!K$51</f>
        <v>47</v>
      </c>
      <c r="K57" s="172"/>
      <c r="L57" s="172"/>
      <c r="M57" s="172">
        <f>'将来負担比率（分子）の構造'!L$51</f>
        <v>40</v>
      </c>
      <c r="N57" s="172"/>
      <c r="O57" s="172"/>
      <c r="P57" s="172">
        <f>'将来負担比率（分子）の構造'!M$51</f>
        <v>36</v>
      </c>
    </row>
    <row r="58" spans="1:16" x14ac:dyDescent="0.15">
      <c r="A58" s="172" t="s">
        <v>41</v>
      </c>
      <c r="B58" s="172"/>
      <c r="C58" s="172"/>
      <c r="D58" s="172">
        <f>'将来負担比率（分子）の構造'!I$50</f>
        <v>2762</v>
      </c>
      <c r="E58" s="172"/>
      <c r="F58" s="172"/>
      <c r="G58" s="172">
        <f>'将来負担比率（分子）の構造'!J$50</f>
        <v>2738</v>
      </c>
      <c r="H58" s="172"/>
      <c r="I58" s="172"/>
      <c r="J58" s="172">
        <f>'将来負担比率（分子）の構造'!K$50</f>
        <v>2753</v>
      </c>
      <c r="K58" s="172"/>
      <c r="L58" s="172"/>
      <c r="M58" s="172">
        <f>'将来負担比率（分子）の構造'!L$50</f>
        <v>2550</v>
      </c>
      <c r="N58" s="172"/>
      <c r="O58" s="172"/>
      <c r="P58" s="172">
        <f>'将来負担比率（分子）の構造'!M$50</f>
        <v>2806</v>
      </c>
    </row>
    <row r="59" spans="1:16" x14ac:dyDescent="0.15">
      <c r="A59" s="172" t="s">
        <v>39</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x14ac:dyDescent="0.15">
      <c r="A60" s="172" t="s">
        <v>38</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x14ac:dyDescent="0.15">
      <c r="A61" s="172" t="s">
        <v>36</v>
      </c>
      <c r="B61" s="172" t="str">
        <f>'将来負担比率（分子）の構造'!I$46</f>
        <v>-</v>
      </c>
      <c r="C61" s="172"/>
      <c r="D61" s="172"/>
      <c r="E61" s="172" t="str">
        <f>'将来負担比率（分子）の構造'!J$46</f>
        <v>-</v>
      </c>
      <c r="F61" s="172"/>
      <c r="G61" s="172"/>
      <c r="H61" s="172" t="str">
        <f>'将来負担比率（分子）の構造'!K$46</f>
        <v>-</v>
      </c>
      <c r="I61" s="172"/>
      <c r="J61" s="172"/>
      <c r="K61" s="172" t="str">
        <f>'将来負担比率（分子）の構造'!L$46</f>
        <v>-</v>
      </c>
      <c r="L61" s="172"/>
      <c r="M61" s="172"/>
      <c r="N61" s="172" t="str">
        <f>'将来負担比率（分子）の構造'!M$46</f>
        <v>-</v>
      </c>
      <c r="O61" s="172"/>
      <c r="P61" s="172"/>
    </row>
    <row r="62" spans="1:16" x14ac:dyDescent="0.15">
      <c r="A62" s="172" t="s">
        <v>35</v>
      </c>
      <c r="B62" s="172">
        <f>'将来負担比率（分子）の構造'!I$45</f>
        <v>336</v>
      </c>
      <c r="C62" s="172"/>
      <c r="D62" s="172"/>
      <c r="E62" s="172">
        <f>'将来負担比率（分子）の構造'!J$45</f>
        <v>329</v>
      </c>
      <c r="F62" s="172"/>
      <c r="G62" s="172"/>
      <c r="H62" s="172">
        <f>'将来負担比率（分子）の構造'!K$45</f>
        <v>322</v>
      </c>
      <c r="I62" s="172"/>
      <c r="J62" s="172"/>
      <c r="K62" s="172">
        <f>'将来負担比率（分子）の構造'!L$45</f>
        <v>278</v>
      </c>
      <c r="L62" s="172"/>
      <c r="M62" s="172"/>
      <c r="N62" s="172">
        <f>'将来負担比率（分子）の構造'!M$45</f>
        <v>266</v>
      </c>
      <c r="O62" s="172"/>
      <c r="P62" s="172"/>
    </row>
    <row r="63" spans="1:16" x14ac:dyDescent="0.15">
      <c r="A63" s="172" t="s">
        <v>34</v>
      </c>
      <c r="B63" s="172">
        <f>'将来負担比率（分子）の構造'!I$44</f>
        <v>180</v>
      </c>
      <c r="C63" s="172"/>
      <c r="D63" s="172"/>
      <c r="E63" s="172">
        <f>'将来負担比率（分子）の構造'!J$44</f>
        <v>184</v>
      </c>
      <c r="F63" s="172"/>
      <c r="G63" s="172"/>
      <c r="H63" s="172">
        <f>'将来負担比率（分子）の構造'!K$44</f>
        <v>147</v>
      </c>
      <c r="I63" s="172"/>
      <c r="J63" s="172"/>
      <c r="K63" s="172">
        <f>'将来負担比率（分子）の構造'!L$44</f>
        <v>128</v>
      </c>
      <c r="L63" s="172"/>
      <c r="M63" s="172"/>
      <c r="N63" s="172">
        <f>'将来負担比率（分子）の構造'!M$44</f>
        <v>120</v>
      </c>
      <c r="O63" s="172"/>
      <c r="P63" s="172"/>
    </row>
    <row r="64" spans="1:16" x14ac:dyDescent="0.15">
      <c r="A64" s="172" t="s">
        <v>33</v>
      </c>
      <c r="B64" s="172">
        <f>'将来負担比率（分子）の構造'!I$43</f>
        <v>292</v>
      </c>
      <c r="C64" s="172"/>
      <c r="D64" s="172"/>
      <c r="E64" s="172">
        <f>'将来負担比率（分子）の構造'!J$43</f>
        <v>266</v>
      </c>
      <c r="F64" s="172"/>
      <c r="G64" s="172"/>
      <c r="H64" s="172">
        <f>'将来負担比率（分子）の構造'!K$43</f>
        <v>245</v>
      </c>
      <c r="I64" s="172"/>
      <c r="J64" s="172"/>
      <c r="K64" s="172">
        <f>'将来負担比率（分子）の構造'!L$43</f>
        <v>225</v>
      </c>
      <c r="L64" s="172"/>
      <c r="M64" s="172"/>
      <c r="N64" s="172">
        <f>'将来負担比率（分子）の構造'!M$43</f>
        <v>214</v>
      </c>
      <c r="O64" s="172"/>
      <c r="P64" s="172"/>
    </row>
    <row r="65" spans="1:16" x14ac:dyDescent="0.15">
      <c r="A65" s="172" t="s">
        <v>32</v>
      </c>
      <c r="B65" s="172" t="str">
        <f>'将来負担比率（分子）の構造'!I$42</f>
        <v>-</v>
      </c>
      <c r="C65" s="172"/>
      <c r="D65" s="172"/>
      <c r="E65" s="172" t="str">
        <f>'将来負担比率（分子）の構造'!J$42</f>
        <v>-</v>
      </c>
      <c r="F65" s="172"/>
      <c r="G65" s="172"/>
      <c r="H65" s="172" t="str">
        <f>'将来負担比率（分子）の構造'!K$42</f>
        <v>-</v>
      </c>
      <c r="I65" s="172"/>
      <c r="J65" s="172"/>
      <c r="K65" s="172" t="str">
        <f>'将来負担比率（分子）の構造'!L$42</f>
        <v>-</v>
      </c>
      <c r="L65" s="172"/>
      <c r="M65" s="172"/>
      <c r="N65" s="172" t="str">
        <f>'将来負担比率（分子）の構造'!M$42</f>
        <v>-</v>
      </c>
      <c r="O65" s="172"/>
      <c r="P65" s="172"/>
    </row>
    <row r="66" spans="1:16" x14ac:dyDescent="0.15">
      <c r="A66" s="172" t="s">
        <v>31</v>
      </c>
      <c r="B66" s="172">
        <f>'将来負担比率（分子）の構造'!I$41</f>
        <v>2054</v>
      </c>
      <c r="C66" s="172"/>
      <c r="D66" s="172"/>
      <c r="E66" s="172">
        <f>'将来負担比率（分子）の構造'!J$41</f>
        <v>2138</v>
      </c>
      <c r="F66" s="172"/>
      <c r="G66" s="172"/>
      <c r="H66" s="172">
        <f>'将来負担比率（分子）の構造'!K$41</f>
        <v>2935</v>
      </c>
      <c r="I66" s="172"/>
      <c r="J66" s="172"/>
      <c r="K66" s="172">
        <f>'将来負担比率（分子）の構造'!L$41</f>
        <v>3444</v>
      </c>
      <c r="L66" s="172"/>
      <c r="M66" s="172"/>
      <c r="N66" s="172">
        <f>'将来負担比率（分子）の構造'!M$41</f>
        <v>3389</v>
      </c>
      <c r="O66" s="172"/>
      <c r="P66" s="172"/>
    </row>
    <row r="67" spans="1:16" x14ac:dyDescent="0.15">
      <c r="A67" s="172" t="s">
        <v>75</v>
      </c>
      <c r="B67" s="172" t="e">
        <f>NA()</f>
        <v>#N/A</v>
      </c>
      <c r="C67" s="172">
        <f>IF(ISNUMBER('将来負担比率（分子）の構造'!I$53), IF('将来負担比率（分子）の構造'!I$53 &lt; 0, 0, '将来負担比率（分子）の構造'!I$53), NA())</f>
        <v>0</v>
      </c>
      <c r="D67" s="172" t="e">
        <f>NA()</f>
        <v>#N/A</v>
      </c>
      <c r="E67" s="172" t="e">
        <f>NA()</f>
        <v>#N/A</v>
      </c>
      <c r="F67" s="172">
        <f>IF(ISNUMBER('将来負担比率（分子）の構造'!J$53), IF('将来負担比率（分子）の構造'!J$53 &lt; 0, 0, '将来負担比率（分子）の構造'!J$53), NA())</f>
        <v>0</v>
      </c>
      <c r="G67" s="172" t="e">
        <f>NA()</f>
        <v>#N/A</v>
      </c>
      <c r="H67" s="172" t="e">
        <f>NA()</f>
        <v>#N/A</v>
      </c>
      <c r="I67" s="172">
        <f>IF(ISNUMBER('将来負担比率（分子）の構造'!K$53), IF('将来負担比率（分子）の構造'!K$53 &lt; 0, 0, '将来負担比率（分子）の構造'!K$53), NA())</f>
        <v>0</v>
      </c>
      <c r="J67" s="172" t="e">
        <f>NA()</f>
        <v>#N/A</v>
      </c>
      <c r="K67" s="172" t="e">
        <f>NA()</f>
        <v>#N/A</v>
      </c>
      <c r="L67" s="172">
        <f>IF(ISNUMBER('将来負担比率（分子）の構造'!L$53), IF('将来負担比率（分子）の構造'!L$53 &lt; 0, 0, '将来負担比率（分子）の構造'!L$53), NA())</f>
        <v>0</v>
      </c>
      <c r="M67" s="172" t="e">
        <f>NA()</f>
        <v>#N/A</v>
      </c>
      <c r="N67" s="172" t="e">
        <f>NA()</f>
        <v>#N/A</v>
      </c>
      <c r="O67" s="172">
        <f>IF(ISNUMBER('将来負担比率（分子）の構造'!M$53), IF('将来負担比率（分子）の構造'!M$53 &lt; 0, 0, '将来負担比率（分子）の構造'!M$53), NA())</f>
        <v>0</v>
      </c>
      <c r="P67" s="172" t="e">
        <f>NA()</f>
        <v>#N/A</v>
      </c>
    </row>
    <row r="70" spans="1:16" x14ac:dyDescent="0.15">
      <c r="A70" s="174" t="s">
        <v>76</v>
      </c>
      <c r="B70" s="174"/>
      <c r="C70" s="174"/>
      <c r="D70" s="174"/>
      <c r="E70" s="174"/>
      <c r="F70" s="174"/>
    </row>
    <row r="71" spans="1:16" x14ac:dyDescent="0.15">
      <c r="A71" s="175"/>
      <c r="B71" s="175" t="str">
        <f>基金残高に係る経年分析!F54</f>
        <v>R01</v>
      </c>
      <c r="C71" s="175" t="str">
        <f>基金残高に係る経年分析!G54</f>
        <v>R02</v>
      </c>
      <c r="D71" s="175" t="str">
        <f>基金残高に係る経年分析!H54</f>
        <v>R03</v>
      </c>
    </row>
    <row r="72" spans="1:16" x14ac:dyDescent="0.15">
      <c r="A72" s="175" t="s">
        <v>77</v>
      </c>
      <c r="B72" s="176">
        <f>基金残高に係る経年分析!F55</f>
        <v>1790</v>
      </c>
      <c r="C72" s="176">
        <f>基金残高に係る経年分析!G55</f>
        <v>1495</v>
      </c>
      <c r="D72" s="176">
        <f>基金残高に係る経年分析!H55</f>
        <v>1557</v>
      </c>
    </row>
    <row r="73" spans="1:16" x14ac:dyDescent="0.15">
      <c r="A73" s="175" t="s">
        <v>78</v>
      </c>
      <c r="B73" s="176">
        <f>基金残高に係る経年分析!F56</f>
        <v>124</v>
      </c>
      <c r="C73" s="176">
        <f>基金残高に係る経年分析!G56</f>
        <v>124</v>
      </c>
      <c r="D73" s="176">
        <f>基金残高に係る経年分析!H56</f>
        <v>124</v>
      </c>
    </row>
    <row r="74" spans="1:16" x14ac:dyDescent="0.15">
      <c r="A74" s="175" t="s">
        <v>79</v>
      </c>
      <c r="B74" s="176">
        <f>基金残高に係る経年分析!F57</f>
        <v>778</v>
      </c>
      <c r="C74" s="176">
        <f>基金残高に係る経年分析!G57</f>
        <v>870</v>
      </c>
      <c r="D74" s="176">
        <f>基金残高に係る経年分析!H57</f>
        <v>1064</v>
      </c>
    </row>
  </sheetData>
  <sheetProtection algorithmName="SHA-512" hashValue="s3So5lozflUW2jtamUgFYkMkKlrKR3I0O0nbBcq5sfzEmvbAJCugw7erJikn/bjpTBS3JGQyWkvvK3teot64/g==" saltValue="aWa1xsPqOfOEVM5eQbIrB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B0D7-A95F-4A6C-8D50-AB559C50EDDD}">
  <sheetPr>
    <pageSetUpPr fitToPage="1"/>
  </sheetPr>
  <dimension ref="B1:EM50"/>
  <sheetViews>
    <sheetView showGridLines="0" workbookViewId="0"/>
  </sheetViews>
  <sheetFormatPr defaultColWidth="0" defaultRowHeight="0" customHeight="1" zeroHeight="1" x14ac:dyDescent="0.15"/>
  <cols>
    <col min="1" max="1" width="1.625" style="211" customWidth="1"/>
    <col min="2" max="2" width="2.375" style="211" customWidth="1"/>
    <col min="3" max="16" width="2.625" style="211" customWidth="1"/>
    <col min="17" max="17" width="2.375" style="211" customWidth="1"/>
    <col min="18" max="95" width="1.625" style="211" customWidth="1"/>
    <col min="96" max="133" width="1.625" style="217" customWidth="1"/>
    <col min="134" max="143" width="1.625" style="211" customWidth="1"/>
    <col min="144" max="16384" width="0" style="211" hidden="1"/>
  </cols>
  <sheetData>
    <row r="1" spans="2:143" ht="22.5" customHeight="1" thickBot="1" x14ac:dyDescent="0.2">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603" t="s">
        <v>212</v>
      </c>
      <c r="DI1" s="604"/>
      <c r="DJ1" s="604"/>
      <c r="DK1" s="604"/>
      <c r="DL1" s="604"/>
      <c r="DM1" s="604"/>
      <c r="DN1" s="605"/>
      <c r="DO1" s="211"/>
      <c r="DP1" s="603" t="s">
        <v>213</v>
      </c>
      <c r="DQ1" s="604"/>
      <c r="DR1" s="604"/>
      <c r="DS1" s="604"/>
      <c r="DT1" s="604"/>
      <c r="DU1" s="604"/>
      <c r="DV1" s="604"/>
      <c r="DW1" s="604"/>
      <c r="DX1" s="604"/>
      <c r="DY1" s="604"/>
      <c r="DZ1" s="604"/>
      <c r="EA1" s="604"/>
      <c r="EB1" s="604"/>
      <c r="EC1" s="605"/>
      <c r="ED1" s="210"/>
      <c r="EE1" s="210"/>
      <c r="EF1" s="210"/>
      <c r="EG1" s="210"/>
      <c r="EH1" s="210"/>
      <c r="EI1" s="210"/>
      <c r="EJ1" s="210"/>
      <c r="EK1" s="210"/>
      <c r="EL1" s="210"/>
      <c r="EM1" s="210"/>
    </row>
    <row r="2" spans="2:143" ht="22.5" customHeight="1" x14ac:dyDescent="0.15">
      <c r="B2" s="212" t="s">
        <v>214</v>
      </c>
      <c r="R2" s="213"/>
      <c r="S2" s="213"/>
      <c r="T2" s="213"/>
      <c r="U2" s="213"/>
      <c r="V2" s="213"/>
      <c r="W2" s="213"/>
      <c r="X2" s="213"/>
      <c r="Y2" s="213"/>
      <c r="Z2" s="213"/>
      <c r="AA2" s="213"/>
      <c r="AB2" s="213"/>
      <c r="AC2" s="213"/>
      <c r="AE2" s="360"/>
      <c r="AF2" s="360"/>
      <c r="AG2" s="360"/>
      <c r="AH2" s="360"/>
      <c r="AI2" s="360"/>
      <c r="AJ2" s="213"/>
      <c r="AK2" s="213"/>
      <c r="AL2" s="213"/>
      <c r="AM2" s="213"/>
      <c r="AN2" s="213"/>
      <c r="AO2" s="213"/>
      <c r="AP2" s="213"/>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row>
    <row r="3" spans="2:143" ht="11.25" customHeight="1" x14ac:dyDescent="0.15">
      <c r="B3" s="600" t="s">
        <v>215</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0" t="s">
        <v>216</v>
      </c>
      <c r="AQ3" s="601"/>
      <c r="AR3" s="601"/>
      <c r="AS3" s="601"/>
      <c r="AT3" s="601"/>
      <c r="AU3" s="601"/>
      <c r="AV3" s="601"/>
      <c r="AW3" s="601"/>
      <c r="AX3" s="601"/>
      <c r="AY3" s="601"/>
      <c r="AZ3" s="601"/>
      <c r="BA3" s="601"/>
      <c r="BB3" s="601"/>
      <c r="BC3" s="601"/>
      <c r="BD3" s="601"/>
      <c r="BE3" s="601"/>
      <c r="BF3" s="601"/>
      <c r="BG3" s="601"/>
      <c r="BH3" s="601"/>
      <c r="BI3" s="601"/>
      <c r="BJ3" s="601"/>
      <c r="BK3" s="601"/>
      <c r="BL3" s="601"/>
      <c r="BM3" s="601"/>
      <c r="BN3" s="601"/>
      <c r="BO3" s="601"/>
      <c r="BP3" s="601"/>
      <c r="BQ3" s="601"/>
      <c r="BR3" s="601"/>
      <c r="BS3" s="601"/>
      <c r="BT3" s="601"/>
      <c r="BU3" s="601"/>
      <c r="BV3" s="601"/>
      <c r="BW3" s="601"/>
      <c r="BX3" s="601"/>
      <c r="BY3" s="601"/>
      <c r="BZ3" s="601"/>
      <c r="CA3" s="601"/>
      <c r="CB3" s="602"/>
      <c r="CD3" s="600" t="s">
        <v>217</v>
      </c>
      <c r="CE3" s="601"/>
      <c r="CF3" s="601"/>
      <c r="CG3" s="601"/>
      <c r="CH3" s="601"/>
      <c r="CI3" s="601"/>
      <c r="CJ3" s="601"/>
      <c r="CK3" s="601"/>
      <c r="CL3" s="601"/>
      <c r="CM3" s="601"/>
      <c r="CN3" s="601"/>
      <c r="CO3" s="601"/>
      <c r="CP3" s="601"/>
      <c r="CQ3" s="601"/>
      <c r="CR3" s="601"/>
      <c r="CS3" s="601"/>
      <c r="CT3" s="601"/>
      <c r="CU3" s="601"/>
      <c r="CV3" s="601"/>
      <c r="CW3" s="601"/>
      <c r="CX3" s="601"/>
      <c r="CY3" s="601"/>
      <c r="CZ3" s="601"/>
      <c r="DA3" s="601"/>
      <c r="DB3" s="601"/>
      <c r="DC3" s="601"/>
      <c r="DD3" s="601"/>
      <c r="DE3" s="601"/>
      <c r="DF3" s="601"/>
      <c r="DG3" s="601"/>
      <c r="DH3" s="601"/>
      <c r="DI3" s="601"/>
      <c r="DJ3" s="601"/>
      <c r="DK3" s="601"/>
      <c r="DL3" s="601"/>
      <c r="DM3" s="601"/>
      <c r="DN3" s="601"/>
      <c r="DO3" s="601"/>
      <c r="DP3" s="601"/>
      <c r="DQ3" s="601"/>
      <c r="DR3" s="601"/>
      <c r="DS3" s="601"/>
      <c r="DT3" s="601"/>
      <c r="DU3" s="601"/>
      <c r="DV3" s="601"/>
      <c r="DW3" s="601"/>
      <c r="DX3" s="601"/>
      <c r="DY3" s="601"/>
      <c r="DZ3" s="601"/>
      <c r="EA3" s="601"/>
      <c r="EB3" s="601"/>
      <c r="EC3" s="602"/>
    </row>
    <row r="4" spans="2:143" ht="11.25" customHeight="1" x14ac:dyDescent="0.15">
      <c r="B4" s="600" t="s">
        <v>1</v>
      </c>
      <c r="C4" s="601"/>
      <c r="D4" s="601"/>
      <c r="E4" s="601"/>
      <c r="F4" s="601"/>
      <c r="G4" s="601"/>
      <c r="H4" s="601"/>
      <c r="I4" s="601"/>
      <c r="J4" s="601"/>
      <c r="K4" s="601"/>
      <c r="L4" s="601"/>
      <c r="M4" s="601"/>
      <c r="N4" s="601"/>
      <c r="O4" s="601"/>
      <c r="P4" s="601"/>
      <c r="Q4" s="602"/>
      <c r="R4" s="600" t="s">
        <v>218</v>
      </c>
      <c r="S4" s="601"/>
      <c r="T4" s="601"/>
      <c r="U4" s="601"/>
      <c r="V4" s="601"/>
      <c r="W4" s="601"/>
      <c r="X4" s="601"/>
      <c r="Y4" s="602"/>
      <c r="Z4" s="600" t="s">
        <v>219</v>
      </c>
      <c r="AA4" s="601"/>
      <c r="AB4" s="601"/>
      <c r="AC4" s="602"/>
      <c r="AD4" s="600" t="s">
        <v>220</v>
      </c>
      <c r="AE4" s="601"/>
      <c r="AF4" s="601"/>
      <c r="AG4" s="601"/>
      <c r="AH4" s="601"/>
      <c r="AI4" s="601"/>
      <c r="AJ4" s="601"/>
      <c r="AK4" s="602"/>
      <c r="AL4" s="600" t="s">
        <v>219</v>
      </c>
      <c r="AM4" s="601"/>
      <c r="AN4" s="601"/>
      <c r="AO4" s="602"/>
      <c r="AP4" s="599" t="s">
        <v>221</v>
      </c>
      <c r="AQ4" s="599"/>
      <c r="AR4" s="599"/>
      <c r="AS4" s="599"/>
      <c r="AT4" s="599"/>
      <c r="AU4" s="599"/>
      <c r="AV4" s="599"/>
      <c r="AW4" s="599"/>
      <c r="AX4" s="599"/>
      <c r="AY4" s="599"/>
      <c r="AZ4" s="599"/>
      <c r="BA4" s="599"/>
      <c r="BB4" s="599"/>
      <c r="BC4" s="599"/>
      <c r="BD4" s="599"/>
      <c r="BE4" s="599"/>
      <c r="BF4" s="599"/>
      <c r="BG4" s="599" t="s">
        <v>222</v>
      </c>
      <c r="BH4" s="599"/>
      <c r="BI4" s="599"/>
      <c r="BJ4" s="599"/>
      <c r="BK4" s="599"/>
      <c r="BL4" s="599"/>
      <c r="BM4" s="599"/>
      <c r="BN4" s="599"/>
      <c r="BO4" s="599" t="s">
        <v>219</v>
      </c>
      <c r="BP4" s="599"/>
      <c r="BQ4" s="599"/>
      <c r="BR4" s="599"/>
      <c r="BS4" s="599" t="s">
        <v>223</v>
      </c>
      <c r="BT4" s="599"/>
      <c r="BU4" s="599"/>
      <c r="BV4" s="599"/>
      <c r="BW4" s="599"/>
      <c r="BX4" s="599"/>
      <c r="BY4" s="599"/>
      <c r="BZ4" s="599"/>
      <c r="CA4" s="599"/>
      <c r="CB4" s="599"/>
      <c r="CD4" s="600" t="s">
        <v>224</v>
      </c>
      <c r="CE4" s="601"/>
      <c r="CF4" s="601"/>
      <c r="CG4" s="601"/>
      <c r="CH4" s="601"/>
      <c r="CI4" s="601"/>
      <c r="CJ4" s="601"/>
      <c r="CK4" s="601"/>
      <c r="CL4" s="601"/>
      <c r="CM4" s="601"/>
      <c r="CN4" s="601"/>
      <c r="CO4" s="601"/>
      <c r="CP4" s="601"/>
      <c r="CQ4" s="601"/>
      <c r="CR4" s="601"/>
      <c r="CS4" s="601"/>
      <c r="CT4" s="601"/>
      <c r="CU4" s="601"/>
      <c r="CV4" s="601"/>
      <c r="CW4" s="601"/>
      <c r="CX4" s="601"/>
      <c r="CY4" s="601"/>
      <c r="CZ4" s="601"/>
      <c r="DA4" s="601"/>
      <c r="DB4" s="601"/>
      <c r="DC4" s="601"/>
      <c r="DD4" s="601"/>
      <c r="DE4" s="601"/>
      <c r="DF4" s="601"/>
      <c r="DG4" s="601"/>
      <c r="DH4" s="601"/>
      <c r="DI4" s="601"/>
      <c r="DJ4" s="601"/>
      <c r="DK4" s="601"/>
      <c r="DL4" s="601"/>
      <c r="DM4" s="601"/>
      <c r="DN4" s="601"/>
      <c r="DO4" s="601"/>
      <c r="DP4" s="601"/>
      <c r="DQ4" s="601"/>
      <c r="DR4" s="601"/>
      <c r="DS4" s="601"/>
      <c r="DT4" s="601"/>
      <c r="DU4" s="601"/>
      <c r="DV4" s="601"/>
      <c r="DW4" s="601"/>
      <c r="DX4" s="601"/>
      <c r="DY4" s="601"/>
      <c r="DZ4" s="601"/>
      <c r="EA4" s="601"/>
      <c r="EB4" s="601"/>
      <c r="EC4" s="602"/>
    </row>
    <row r="5" spans="2:143" ht="11.25" customHeight="1" x14ac:dyDescent="0.15">
      <c r="B5" s="620" t="s">
        <v>225</v>
      </c>
      <c r="C5" s="621"/>
      <c r="D5" s="621"/>
      <c r="E5" s="621"/>
      <c r="F5" s="621"/>
      <c r="G5" s="621"/>
      <c r="H5" s="621"/>
      <c r="I5" s="621"/>
      <c r="J5" s="621"/>
      <c r="K5" s="621"/>
      <c r="L5" s="621"/>
      <c r="M5" s="621"/>
      <c r="N5" s="621"/>
      <c r="O5" s="621"/>
      <c r="P5" s="621"/>
      <c r="Q5" s="622"/>
      <c r="R5" s="623">
        <v>257808</v>
      </c>
      <c r="S5" s="624"/>
      <c r="T5" s="624"/>
      <c r="U5" s="624"/>
      <c r="V5" s="624"/>
      <c r="W5" s="624"/>
      <c r="X5" s="624"/>
      <c r="Y5" s="625"/>
      <c r="Z5" s="626">
        <v>12.3</v>
      </c>
      <c r="AA5" s="626"/>
      <c r="AB5" s="626"/>
      <c r="AC5" s="626"/>
      <c r="AD5" s="627">
        <v>257808</v>
      </c>
      <c r="AE5" s="627"/>
      <c r="AF5" s="627"/>
      <c r="AG5" s="627"/>
      <c r="AH5" s="627"/>
      <c r="AI5" s="627"/>
      <c r="AJ5" s="627"/>
      <c r="AK5" s="627"/>
      <c r="AL5" s="628">
        <v>21</v>
      </c>
      <c r="AM5" s="629"/>
      <c r="AN5" s="629"/>
      <c r="AO5" s="630"/>
      <c r="AP5" s="620" t="s">
        <v>226</v>
      </c>
      <c r="AQ5" s="621"/>
      <c r="AR5" s="621"/>
      <c r="AS5" s="621"/>
      <c r="AT5" s="621"/>
      <c r="AU5" s="621"/>
      <c r="AV5" s="621"/>
      <c r="AW5" s="621"/>
      <c r="AX5" s="621"/>
      <c r="AY5" s="621"/>
      <c r="AZ5" s="621"/>
      <c r="BA5" s="621"/>
      <c r="BB5" s="621"/>
      <c r="BC5" s="621"/>
      <c r="BD5" s="621"/>
      <c r="BE5" s="621"/>
      <c r="BF5" s="622"/>
      <c r="BG5" s="615">
        <v>257808</v>
      </c>
      <c r="BH5" s="609"/>
      <c r="BI5" s="609"/>
      <c r="BJ5" s="609"/>
      <c r="BK5" s="609"/>
      <c r="BL5" s="609"/>
      <c r="BM5" s="609"/>
      <c r="BN5" s="616"/>
      <c r="BO5" s="611">
        <v>100</v>
      </c>
      <c r="BP5" s="611"/>
      <c r="BQ5" s="611"/>
      <c r="BR5" s="611"/>
      <c r="BS5" s="606">
        <v>30345</v>
      </c>
      <c r="BT5" s="606"/>
      <c r="BU5" s="606"/>
      <c r="BV5" s="606"/>
      <c r="BW5" s="606"/>
      <c r="BX5" s="606"/>
      <c r="BY5" s="606"/>
      <c r="BZ5" s="606"/>
      <c r="CA5" s="606"/>
      <c r="CB5" s="607"/>
      <c r="CD5" s="600" t="s">
        <v>221</v>
      </c>
      <c r="CE5" s="601"/>
      <c r="CF5" s="601"/>
      <c r="CG5" s="601"/>
      <c r="CH5" s="601"/>
      <c r="CI5" s="601"/>
      <c r="CJ5" s="601"/>
      <c r="CK5" s="601"/>
      <c r="CL5" s="601"/>
      <c r="CM5" s="601"/>
      <c r="CN5" s="601"/>
      <c r="CO5" s="601"/>
      <c r="CP5" s="601"/>
      <c r="CQ5" s="602"/>
      <c r="CR5" s="600" t="s">
        <v>227</v>
      </c>
      <c r="CS5" s="601"/>
      <c r="CT5" s="601"/>
      <c r="CU5" s="601"/>
      <c r="CV5" s="601"/>
      <c r="CW5" s="601"/>
      <c r="CX5" s="601"/>
      <c r="CY5" s="602"/>
      <c r="CZ5" s="600" t="s">
        <v>219</v>
      </c>
      <c r="DA5" s="601"/>
      <c r="DB5" s="601"/>
      <c r="DC5" s="602"/>
      <c r="DD5" s="600" t="s">
        <v>228</v>
      </c>
      <c r="DE5" s="601"/>
      <c r="DF5" s="601"/>
      <c r="DG5" s="601"/>
      <c r="DH5" s="601"/>
      <c r="DI5" s="601"/>
      <c r="DJ5" s="601"/>
      <c r="DK5" s="601"/>
      <c r="DL5" s="601"/>
      <c r="DM5" s="601"/>
      <c r="DN5" s="601"/>
      <c r="DO5" s="601"/>
      <c r="DP5" s="602"/>
      <c r="DQ5" s="600" t="s">
        <v>229</v>
      </c>
      <c r="DR5" s="601"/>
      <c r="DS5" s="601"/>
      <c r="DT5" s="601"/>
      <c r="DU5" s="601"/>
      <c r="DV5" s="601"/>
      <c r="DW5" s="601"/>
      <c r="DX5" s="601"/>
      <c r="DY5" s="601"/>
      <c r="DZ5" s="601"/>
      <c r="EA5" s="601"/>
      <c r="EB5" s="601"/>
      <c r="EC5" s="602"/>
    </row>
    <row r="6" spans="2:143" ht="11.25" customHeight="1" x14ac:dyDescent="0.15">
      <c r="B6" s="612" t="s">
        <v>230</v>
      </c>
      <c r="C6" s="613"/>
      <c r="D6" s="613"/>
      <c r="E6" s="613"/>
      <c r="F6" s="613"/>
      <c r="G6" s="613"/>
      <c r="H6" s="613"/>
      <c r="I6" s="613"/>
      <c r="J6" s="613"/>
      <c r="K6" s="613"/>
      <c r="L6" s="613"/>
      <c r="M6" s="613"/>
      <c r="N6" s="613"/>
      <c r="O6" s="613"/>
      <c r="P6" s="613"/>
      <c r="Q6" s="614"/>
      <c r="R6" s="615">
        <v>31334</v>
      </c>
      <c r="S6" s="609"/>
      <c r="T6" s="609"/>
      <c r="U6" s="609"/>
      <c r="V6" s="609"/>
      <c r="W6" s="609"/>
      <c r="X6" s="609"/>
      <c r="Y6" s="616"/>
      <c r="Z6" s="611">
        <v>1.5</v>
      </c>
      <c r="AA6" s="611"/>
      <c r="AB6" s="611"/>
      <c r="AC6" s="611"/>
      <c r="AD6" s="606">
        <v>31334</v>
      </c>
      <c r="AE6" s="606"/>
      <c r="AF6" s="606"/>
      <c r="AG6" s="606"/>
      <c r="AH6" s="606"/>
      <c r="AI6" s="606"/>
      <c r="AJ6" s="606"/>
      <c r="AK6" s="606"/>
      <c r="AL6" s="617">
        <v>2.6</v>
      </c>
      <c r="AM6" s="618"/>
      <c r="AN6" s="618"/>
      <c r="AO6" s="619"/>
      <c r="AP6" s="612" t="s">
        <v>231</v>
      </c>
      <c r="AQ6" s="613"/>
      <c r="AR6" s="613"/>
      <c r="AS6" s="613"/>
      <c r="AT6" s="613"/>
      <c r="AU6" s="613"/>
      <c r="AV6" s="613"/>
      <c r="AW6" s="613"/>
      <c r="AX6" s="613"/>
      <c r="AY6" s="613"/>
      <c r="AZ6" s="613"/>
      <c r="BA6" s="613"/>
      <c r="BB6" s="613"/>
      <c r="BC6" s="613"/>
      <c r="BD6" s="613"/>
      <c r="BE6" s="613"/>
      <c r="BF6" s="614"/>
      <c r="BG6" s="615">
        <v>257808</v>
      </c>
      <c r="BH6" s="609"/>
      <c r="BI6" s="609"/>
      <c r="BJ6" s="609"/>
      <c r="BK6" s="609"/>
      <c r="BL6" s="609"/>
      <c r="BM6" s="609"/>
      <c r="BN6" s="616"/>
      <c r="BO6" s="611">
        <v>100</v>
      </c>
      <c r="BP6" s="611"/>
      <c r="BQ6" s="611"/>
      <c r="BR6" s="611"/>
      <c r="BS6" s="606">
        <v>30345</v>
      </c>
      <c r="BT6" s="606"/>
      <c r="BU6" s="606"/>
      <c r="BV6" s="606"/>
      <c r="BW6" s="606"/>
      <c r="BX6" s="606"/>
      <c r="BY6" s="606"/>
      <c r="BZ6" s="606"/>
      <c r="CA6" s="606"/>
      <c r="CB6" s="607"/>
      <c r="CD6" s="620" t="s">
        <v>232</v>
      </c>
      <c r="CE6" s="621"/>
      <c r="CF6" s="621"/>
      <c r="CG6" s="621"/>
      <c r="CH6" s="621"/>
      <c r="CI6" s="621"/>
      <c r="CJ6" s="621"/>
      <c r="CK6" s="621"/>
      <c r="CL6" s="621"/>
      <c r="CM6" s="621"/>
      <c r="CN6" s="621"/>
      <c r="CO6" s="621"/>
      <c r="CP6" s="621"/>
      <c r="CQ6" s="622"/>
      <c r="CR6" s="615">
        <v>33128</v>
      </c>
      <c r="CS6" s="609"/>
      <c r="CT6" s="609"/>
      <c r="CU6" s="609"/>
      <c r="CV6" s="609"/>
      <c r="CW6" s="609"/>
      <c r="CX6" s="609"/>
      <c r="CY6" s="616"/>
      <c r="CZ6" s="628">
        <v>1.6</v>
      </c>
      <c r="DA6" s="629"/>
      <c r="DB6" s="629"/>
      <c r="DC6" s="631"/>
      <c r="DD6" s="608" t="s">
        <v>128</v>
      </c>
      <c r="DE6" s="609"/>
      <c r="DF6" s="609"/>
      <c r="DG6" s="609"/>
      <c r="DH6" s="609"/>
      <c r="DI6" s="609"/>
      <c r="DJ6" s="609"/>
      <c r="DK6" s="609"/>
      <c r="DL6" s="609"/>
      <c r="DM6" s="609"/>
      <c r="DN6" s="609"/>
      <c r="DO6" s="609"/>
      <c r="DP6" s="616"/>
      <c r="DQ6" s="608">
        <v>33128</v>
      </c>
      <c r="DR6" s="609"/>
      <c r="DS6" s="609"/>
      <c r="DT6" s="609"/>
      <c r="DU6" s="609"/>
      <c r="DV6" s="609"/>
      <c r="DW6" s="609"/>
      <c r="DX6" s="609"/>
      <c r="DY6" s="609"/>
      <c r="DZ6" s="609"/>
      <c r="EA6" s="609"/>
      <c r="EB6" s="609"/>
      <c r="EC6" s="610"/>
    </row>
    <row r="7" spans="2:143" ht="11.25" customHeight="1" x14ac:dyDescent="0.15">
      <c r="B7" s="612" t="s">
        <v>233</v>
      </c>
      <c r="C7" s="613"/>
      <c r="D7" s="613"/>
      <c r="E7" s="613"/>
      <c r="F7" s="613"/>
      <c r="G7" s="613"/>
      <c r="H7" s="613"/>
      <c r="I7" s="613"/>
      <c r="J7" s="613"/>
      <c r="K7" s="613"/>
      <c r="L7" s="613"/>
      <c r="M7" s="613"/>
      <c r="N7" s="613"/>
      <c r="O7" s="613"/>
      <c r="P7" s="613"/>
      <c r="Q7" s="614"/>
      <c r="R7" s="615">
        <v>68</v>
      </c>
      <c r="S7" s="609"/>
      <c r="T7" s="609"/>
      <c r="U7" s="609"/>
      <c r="V7" s="609"/>
      <c r="W7" s="609"/>
      <c r="X7" s="609"/>
      <c r="Y7" s="616"/>
      <c r="Z7" s="611">
        <v>0</v>
      </c>
      <c r="AA7" s="611"/>
      <c r="AB7" s="611"/>
      <c r="AC7" s="611"/>
      <c r="AD7" s="606">
        <v>68</v>
      </c>
      <c r="AE7" s="606"/>
      <c r="AF7" s="606"/>
      <c r="AG7" s="606"/>
      <c r="AH7" s="606"/>
      <c r="AI7" s="606"/>
      <c r="AJ7" s="606"/>
      <c r="AK7" s="606"/>
      <c r="AL7" s="617">
        <v>0</v>
      </c>
      <c r="AM7" s="618"/>
      <c r="AN7" s="618"/>
      <c r="AO7" s="619"/>
      <c r="AP7" s="612" t="s">
        <v>234</v>
      </c>
      <c r="AQ7" s="613"/>
      <c r="AR7" s="613"/>
      <c r="AS7" s="613"/>
      <c r="AT7" s="613"/>
      <c r="AU7" s="613"/>
      <c r="AV7" s="613"/>
      <c r="AW7" s="613"/>
      <c r="AX7" s="613"/>
      <c r="AY7" s="613"/>
      <c r="AZ7" s="613"/>
      <c r="BA7" s="613"/>
      <c r="BB7" s="613"/>
      <c r="BC7" s="613"/>
      <c r="BD7" s="613"/>
      <c r="BE7" s="613"/>
      <c r="BF7" s="614"/>
      <c r="BG7" s="615">
        <v>49696</v>
      </c>
      <c r="BH7" s="609"/>
      <c r="BI7" s="609"/>
      <c r="BJ7" s="609"/>
      <c r="BK7" s="609"/>
      <c r="BL7" s="609"/>
      <c r="BM7" s="609"/>
      <c r="BN7" s="616"/>
      <c r="BO7" s="611">
        <v>19.3</v>
      </c>
      <c r="BP7" s="611"/>
      <c r="BQ7" s="611"/>
      <c r="BR7" s="611"/>
      <c r="BS7" s="606" t="s">
        <v>128</v>
      </c>
      <c r="BT7" s="606"/>
      <c r="BU7" s="606"/>
      <c r="BV7" s="606"/>
      <c r="BW7" s="606"/>
      <c r="BX7" s="606"/>
      <c r="BY7" s="606"/>
      <c r="BZ7" s="606"/>
      <c r="CA7" s="606"/>
      <c r="CB7" s="607"/>
      <c r="CD7" s="612" t="s">
        <v>235</v>
      </c>
      <c r="CE7" s="613"/>
      <c r="CF7" s="613"/>
      <c r="CG7" s="613"/>
      <c r="CH7" s="613"/>
      <c r="CI7" s="613"/>
      <c r="CJ7" s="613"/>
      <c r="CK7" s="613"/>
      <c r="CL7" s="613"/>
      <c r="CM7" s="613"/>
      <c r="CN7" s="613"/>
      <c r="CO7" s="613"/>
      <c r="CP7" s="613"/>
      <c r="CQ7" s="614"/>
      <c r="CR7" s="615">
        <v>611045</v>
      </c>
      <c r="CS7" s="609"/>
      <c r="CT7" s="609"/>
      <c r="CU7" s="609"/>
      <c r="CV7" s="609"/>
      <c r="CW7" s="609"/>
      <c r="CX7" s="609"/>
      <c r="CY7" s="616"/>
      <c r="CZ7" s="611">
        <v>30.4</v>
      </c>
      <c r="DA7" s="611"/>
      <c r="DB7" s="611"/>
      <c r="DC7" s="611"/>
      <c r="DD7" s="608">
        <v>13000</v>
      </c>
      <c r="DE7" s="609"/>
      <c r="DF7" s="609"/>
      <c r="DG7" s="609"/>
      <c r="DH7" s="609"/>
      <c r="DI7" s="609"/>
      <c r="DJ7" s="609"/>
      <c r="DK7" s="609"/>
      <c r="DL7" s="609"/>
      <c r="DM7" s="609"/>
      <c r="DN7" s="609"/>
      <c r="DO7" s="609"/>
      <c r="DP7" s="616"/>
      <c r="DQ7" s="608">
        <v>494237</v>
      </c>
      <c r="DR7" s="609"/>
      <c r="DS7" s="609"/>
      <c r="DT7" s="609"/>
      <c r="DU7" s="609"/>
      <c r="DV7" s="609"/>
      <c r="DW7" s="609"/>
      <c r="DX7" s="609"/>
      <c r="DY7" s="609"/>
      <c r="DZ7" s="609"/>
      <c r="EA7" s="609"/>
      <c r="EB7" s="609"/>
      <c r="EC7" s="610"/>
    </row>
    <row r="8" spans="2:143" ht="11.25" customHeight="1" x14ac:dyDescent="0.15">
      <c r="B8" s="612" t="s">
        <v>236</v>
      </c>
      <c r="C8" s="613"/>
      <c r="D8" s="613"/>
      <c r="E8" s="613"/>
      <c r="F8" s="613"/>
      <c r="G8" s="613"/>
      <c r="H8" s="613"/>
      <c r="I8" s="613"/>
      <c r="J8" s="613"/>
      <c r="K8" s="613"/>
      <c r="L8" s="613"/>
      <c r="M8" s="613"/>
      <c r="N8" s="613"/>
      <c r="O8" s="613"/>
      <c r="P8" s="613"/>
      <c r="Q8" s="614"/>
      <c r="R8" s="615">
        <v>937</v>
      </c>
      <c r="S8" s="609"/>
      <c r="T8" s="609"/>
      <c r="U8" s="609"/>
      <c r="V8" s="609"/>
      <c r="W8" s="609"/>
      <c r="X8" s="609"/>
      <c r="Y8" s="616"/>
      <c r="Z8" s="611">
        <v>0</v>
      </c>
      <c r="AA8" s="611"/>
      <c r="AB8" s="611"/>
      <c r="AC8" s="611"/>
      <c r="AD8" s="606">
        <v>937</v>
      </c>
      <c r="AE8" s="606"/>
      <c r="AF8" s="606"/>
      <c r="AG8" s="606"/>
      <c r="AH8" s="606"/>
      <c r="AI8" s="606"/>
      <c r="AJ8" s="606"/>
      <c r="AK8" s="606"/>
      <c r="AL8" s="617">
        <v>0.1</v>
      </c>
      <c r="AM8" s="618"/>
      <c r="AN8" s="618"/>
      <c r="AO8" s="619"/>
      <c r="AP8" s="612" t="s">
        <v>237</v>
      </c>
      <c r="AQ8" s="613"/>
      <c r="AR8" s="613"/>
      <c r="AS8" s="613"/>
      <c r="AT8" s="613"/>
      <c r="AU8" s="613"/>
      <c r="AV8" s="613"/>
      <c r="AW8" s="613"/>
      <c r="AX8" s="613"/>
      <c r="AY8" s="613"/>
      <c r="AZ8" s="613"/>
      <c r="BA8" s="613"/>
      <c r="BB8" s="613"/>
      <c r="BC8" s="613"/>
      <c r="BD8" s="613"/>
      <c r="BE8" s="613"/>
      <c r="BF8" s="614"/>
      <c r="BG8" s="615">
        <v>1378</v>
      </c>
      <c r="BH8" s="609"/>
      <c r="BI8" s="609"/>
      <c r="BJ8" s="609"/>
      <c r="BK8" s="609"/>
      <c r="BL8" s="609"/>
      <c r="BM8" s="609"/>
      <c r="BN8" s="616"/>
      <c r="BO8" s="611">
        <v>0.5</v>
      </c>
      <c r="BP8" s="611"/>
      <c r="BQ8" s="611"/>
      <c r="BR8" s="611"/>
      <c r="BS8" s="606" t="s">
        <v>128</v>
      </c>
      <c r="BT8" s="606"/>
      <c r="BU8" s="606"/>
      <c r="BV8" s="606"/>
      <c r="BW8" s="606"/>
      <c r="BX8" s="606"/>
      <c r="BY8" s="606"/>
      <c r="BZ8" s="606"/>
      <c r="CA8" s="606"/>
      <c r="CB8" s="607"/>
      <c r="CD8" s="612" t="s">
        <v>238</v>
      </c>
      <c r="CE8" s="613"/>
      <c r="CF8" s="613"/>
      <c r="CG8" s="613"/>
      <c r="CH8" s="613"/>
      <c r="CI8" s="613"/>
      <c r="CJ8" s="613"/>
      <c r="CK8" s="613"/>
      <c r="CL8" s="613"/>
      <c r="CM8" s="613"/>
      <c r="CN8" s="613"/>
      <c r="CO8" s="613"/>
      <c r="CP8" s="613"/>
      <c r="CQ8" s="614"/>
      <c r="CR8" s="615">
        <v>240700</v>
      </c>
      <c r="CS8" s="609"/>
      <c r="CT8" s="609"/>
      <c r="CU8" s="609"/>
      <c r="CV8" s="609"/>
      <c r="CW8" s="609"/>
      <c r="CX8" s="609"/>
      <c r="CY8" s="616"/>
      <c r="CZ8" s="611">
        <v>12</v>
      </c>
      <c r="DA8" s="611"/>
      <c r="DB8" s="611"/>
      <c r="DC8" s="611"/>
      <c r="DD8" s="608" t="s">
        <v>128</v>
      </c>
      <c r="DE8" s="609"/>
      <c r="DF8" s="609"/>
      <c r="DG8" s="609"/>
      <c r="DH8" s="609"/>
      <c r="DI8" s="609"/>
      <c r="DJ8" s="609"/>
      <c r="DK8" s="609"/>
      <c r="DL8" s="609"/>
      <c r="DM8" s="609"/>
      <c r="DN8" s="609"/>
      <c r="DO8" s="609"/>
      <c r="DP8" s="616"/>
      <c r="DQ8" s="608">
        <v>158223</v>
      </c>
      <c r="DR8" s="609"/>
      <c r="DS8" s="609"/>
      <c r="DT8" s="609"/>
      <c r="DU8" s="609"/>
      <c r="DV8" s="609"/>
      <c r="DW8" s="609"/>
      <c r="DX8" s="609"/>
      <c r="DY8" s="609"/>
      <c r="DZ8" s="609"/>
      <c r="EA8" s="609"/>
      <c r="EB8" s="609"/>
      <c r="EC8" s="610"/>
    </row>
    <row r="9" spans="2:143" ht="11.25" customHeight="1" x14ac:dyDescent="0.15">
      <c r="B9" s="612" t="s">
        <v>240</v>
      </c>
      <c r="C9" s="613"/>
      <c r="D9" s="613"/>
      <c r="E9" s="613"/>
      <c r="F9" s="613"/>
      <c r="G9" s="613"/>
      <c r="H9" s="613"/>
      <c r="I9" s="613"/>
      <c r="J9" s="613"/>
      <c r="K9" s="613"/>
      <c r="L9" s="613"/>
      <c r="M9" s="613"/>
      <c r="N9" s="613"/>
      <c r="O9" s="613"/>
      <c r="P9" s="613"/>
      <c r="Q9" s="614"/>
      <c r="R9" s="615">
        <v>1071</v>
      </c>
      <c r="S9" s="609"/>
      <c r="T9" s="609"/>
      <c r="U9" s="609"/>
      <c r="V9" s="609"/>
      <c r="W9" s="609"/>
      <c r="X9" s="609"/>
      <c r="Y9" s="616"/>
      <c r="Z9" s="611">
        <v>0.1</v>
      </c>
      <c r="AA9" s="611"/>
      <c r="AB9" s="611"/>
      <c r="AC9" s="611"/>
      <c r="AD9" s="606">
        <v>1071</v>
      </c>
      <c r="AE9" s="606"/>
      <c r="AF9" s="606"/>
      <c r="AG9" s="606"/>
      <c r="AH9" s="606"/>
      <c r="AI9" s="606"/>
      <c r="AJ9" s="606"/>
      <c r="AK9" s="606"/>
      <c r="AL9" s="617">
        <v>0.1</v>
      </c>
      <c r="AM9" s="618"/>
      <c r="AN9" s="618"/>
      <c r="AO9" s="619"/>
      <c r="AP9" s="612" t="s">
        <v>241</v>
      </c>
      <c r="AQ9" s="613"/>
      <c r="AR9" s="613"/>
      <c r="AS9" s="613"/>
      <c r="AT9" s="613"/>
      <c r="AU9" s="613"/>
      <c r="AV9" s="613"/>
      <c r="AW9" s="613"/>
      <c r="AX9" s="613"/>
      <c r="AY9" s="613"/>
      <c r="AZ9" s="613"/>
      <c r="BA9" s="613"/>
      <c r="BB9" s="613"/>
      <c r="BC9" s="613"/>
      <c r="BD9" s="613"/>
      <c r="BE9" s="613"/>
      <c r="BF9" s="614"/>
      <c r="BG9" s="615">
        <v>30692</v>
      </c>
      <c r="BH9" s="609"/>
      <c r="BI9" s="609"/>
      <c r="BJ9" s="609"/>
      <c r="BK9" s="609"/>
      <c r="BL9" s="609"/>
      <c r="BM9" s="609"/>
      <c r="BN9" s="616"/>
      <c r="BO9" s="611">
        <v>11.9</v>
      </c>
      <c r="BP9" s="611"/>
      <c r="BQ9" s="611"/>
      <c r="BR9" s="611"/>
      <c r="BS9" s="606" t="s">
        <v>128</v>
      </c>
      <c r="BT9" s="606"/>
      <c r="BU9" s="606"/>
      <c r="BV9" s="606"/>
      <c r="BW9" s="606"/>
      <c r="BX9" s="606"/>
      <c r="BY9" s="606"/>
      <c r="BZ9" s="606"/>
      <c r="CA9" s="606"/>
      <c r="CB9" s="607"/>
      <c r="CD9" s="612" t="s">
        <v>242</v>
      </c>
      <c r="CE9" s="613"/>
      <c r="CF9" s="613"/>
      <c r="CG9" s="613"/>
      <c r="CH9" s="613"/>
      <c r="CI9" s="613"/>
      <c r="CJ9" s="613"/>
      <c r="CK9" s="613"/>
      <c r="CL9" s="613"/>
      <c r="CM9" s="613"/>
      <c r="CN9" s="613"/>
      <c r="CO9" s="613"/>
      <c r="CP9" s="613"/>
      <c r="CQ9" s="614"/>
      <c r="CR9" s="615">
        <v>150859</v>
      </c>
      <c r="CS9" s="609"/>
      <c r="CT9" s="609"/>
      <c r="CU9" s="609"/>
      <c r="CV9" s="609"/>
      <c r="CW9" s="609"/>
      <c r="CX9" s="609"/>
      <c r="CY9" s="616"/>
      <c r="CZ9" s="611">
        <v>7.5</v>
      </c>
      <c r="DA9" s="611"/>
      <c r="DB9" s="611"/>
      <c r="DC9" s="611"/>
      <c r="DD9" s="608">
        <v>4191</v>
      </c>
      <c r="DE9" s="609"/>
      <c r="DF9" s="609"/>
      <c r="DG9" s="609"/>
      <c r="DH9" s="609"/>
      <c r="DI9" s="609"/>
      <c r="DJ9" s="609"/>
      <c r="DK9" s="609"/>
      <c r="DL9" s="609"/>
      <c r="DM9" s="609"/>
      <c r="DN9" s="609"/>
      <c r="DO9" s="609"/>
      <c r="DP9" s="616"/>
      <c r="DQ9" s="608">
        <v>99980</v>
      </c>
      <c r="DR9" s="609"/>
      <c r="DS9" s="609"/>
      <c r="DT9" s="609"/>
      <c r="DU9" s="609"/>
      <c r="DV9" s="609"/>
      <c r="DW9" s="609"/>
      <c r="DX9" s="609"/>
      <c r="DY9" s="609"/>
      <c r="DZ9" s="609"/>
      <c r="EA9" s="609"/>
      <c r="EB9" s="609"/>
      <c r="EC9" s="610"/>
    </row>
    <row r="10" spans="2:143" ht="11.25" customHeight="1" x14ac:dyDescent="0.15">
      <c r="B10" s="612" t="s">
        <v>243</v>
      </c>
      <c r="C10" s="613"/>
      <c r="D10" s="613"/>
      <c r="E10" s="613"/>
      <c r="F10" s="613"/>
      <c r="G10" s="613"/>
      <c r="H10" s="613"/>
      <c r="I10" s="613"/>
      <c r="J10" s="613"/>
      <c r="K10" s="613"/>
      <c r="L10" s="613"/>
      <c r="M10" s="613"/>
      <c r="N10" s="613"/>
      <c r="O10" s="613"/>
      <c r="P10" s="613"/>
      <c r="Q10" s="614"/>
      <c r="R10" s="615" t="s">
        <v>128</v>
      </c>
      <c r="S10" s="609"/>
      <c r="T10" s="609"/>
      <c r="U10" s="609"/>
      <c r="V10" s="609"/>
      <c r="W10" s="609"/>
      <c r="X10" s="609"/>
      <c r="Y10" s="616"/>
      <c r="Z10" s="611" t="s">
        <v>128</v>
      </c>
      <c r="AA10" s="611"/>
      <c r="AB10" s="611"/>
      <c r="AC10" s="611"/>
      <c r="AD10" s="606" t="s">
        <v>128</v>
      </c>
      <c r="AE10" s="606"/>
      <c r="AF10" s="606"/>
      <c r="AG10" s="606"/>
      <c r="AH10" s="606"/>
      <c r="AI10" s="606"/>
      <c r="AJ10" s="606"/>
      <c r="AK10" s="606"/>
      <c r="AL10" s="617" t="s">
        <v>128</v>
      </c>
      <c r="AM10" s="618"/>
      <c r="AN10" s="618"/>
      <c r="AO10" s="619"/>
      <c r="AP10" s="612" t="s">
        <v>244</v>
      </c>
      <c r="AQ10" s="613"/>
      <c r="AR10" s="613"/>
      <c r="AS10" s="613"/>
      <c r="AT10" s="613"/>
      <c r="AU10" s="613"/>
      <c r="AV10" s="613"/>
      <c r="AW10" s="613"/>
      <c r="AX10" s="613"/>
      <c r="AY10" s="613"/>
      <c r="AZ10" s="613"/>
      <c r="BA10" s="613"/>
      <c r="BB10" s="613"/>
      <c r="BC10" s="613"/>
      <c r="BD10" s="613"/>
      <c r="BE10" s="613"/>
      <c r="BF10" s="614"/>
      <c r="BG10" s="615">
        <v>4919</v>
      </c>
      <c r="BH10" s="609"/>
      <c r="BI10" s="609"/>
      <c r="BJ10" s="609"/>
      <c r="BK10" s="609"/>
      <c r="BL10" s="609"/>
      <c r="BM10" s="609"/>
      <c r="BN10" s="616"/>
      <c r="BO10" s="611">
        <v>1.9</v>
      </c>
      <c r="BP10" s="611"/>
      <c r="BQ10" s="611"/>
      <c r="BR10" s="611"/>
      <c r="BS10" s="606" t="s">
        <v>128</v>
      </c>
      <c r="BT10" s="606"/>
      <c r="BU10" s="606"/>
      <c r="BV10" s="606"/>
      <c r="BW10" s="606"/>
      <c r="BX10" s="606"/>
      <c r="BY10" s="606"/>
      <c r="BZ10" s="606"/>
      <c r="CA10" s="606"/>
      <c r="CB10" s="607"/>
      <c r="CD10" s="612" t="s">
        <v>245</v>
      </c>
      <c r="CE10" s="613"/>
      <c r="CF10" s="613"/>
      <c r="CG10" s="613"/>
      <c r="CH10" s="613"/>
      <c r="CI10" s="613"/>
      <c r="CJ10" s="613"/>
      <c r="CK10" s="613"/>
      <c r="CL10" s="613"/>
      <c r="CM10" s="613"/>
      <c r="CN10" s="613"/>
      <c r="CO10" s="613"/>
      <c r="CP10" s="613"/>
      <c r="CQ10" s="614"/>
      <c r="CR10" s="615" t="s">
        <v>128</v>
      </c>
      <c r="CS10" s="609"/>
      <c r="CT10" s="609"/>
      <c r="CU10" s="609"/>
      <c r="CV10" s="609"/>
      <c r="CW10" s="609"/>
      <c r="CX10" s="609"/>
      <c r="CY10" s="616"/>
      <c r="CZ10" s="611" t="s">
        <v>128</v>
      </c>
      <c r="DA10" s="611"/>
      <c r="DB10" s="611"/>
      <c r="DC10" s="611"/>
      <c r="DD10" s="608" t="s">
        <v>128</v>
      </c>
      <c r="DE10" s="609"/>
      <c r="DF10" s="609"/>
      <c r="DG10" s="609"/>
      <c r="DH10" s="609"/>
      <c r="DI10" s="609"/>
      <c r="DJ10" s="609"/>
      <c r="DK10" s="609"/>
      <c r="DL10" s="609"/>
      <c r="DM10" s="609"/>
      <c r="DN10" s="609"/>
      <c r="DO10" s="609"/>
      <c r="DP10" s="616"/>
      <c r="DQ10" s="608" t="s">
        <v>128</v>
      </c>
      <c r="DR10" s="609"/>
      <c r="DS10" s="609"/>
      <c r="DT10" s="609"/>
      <c r="DU10" s="609"/>
      <c r="DV10" s="609"/>
      <c r="DW10" s="609"/>
      <c r="DX10" s="609"/>
      <c r="DY10" s="609"/>
      <c r="DZ10" s="609"/>
      <c r="EA10" s="609"/>
      <c r="EB10" s="609"/>
      <c r="EC10" s="610"/>
    </row>
    <row r="11" spans="2:143" ht="11.25" customHeight="1" x14ac:dyDescent="0.15">
      <c r="B11" s="612" t="s">
        <v>246</v>
      </c>
      <c r="C11" s="613"/>
      <c r="D11" s="613"/>
      <c r="E11" s="613"/>
      <c r="F11" s="613"/>
      <c r="G11" s="613"/>
      <c r="H11" s="613"/>
      <c r="I11" s="613"/>
      <c r="J11" s="613"/>
      <c r="K11" s="613"/>
      <c r="L11" s="613"/>
      <c r="M11" s="613"/>
      <c r="N11" s="613"/>
      <c r="O11" s="613"/>
      <c r="P11" s="613"/>
      <c r="Q11" s="614"/>
      <c r="R11" s="615">
        <v>20735</v>
      </c>
      <c r="S11" s="609"/>
      <c r="T11" s="609"/>
      <c r="U11" s="609"/>
      <c r="V11" s="609"/>
      <c r="W11" s="609"/>
      <c r="X11" s="609"/>
      <c r="Y11" s="616"/>
      <c r="Z11" s="617">
        <v>1</v>
      </c>
      <c r="AA11" s="618"/>
      <c r="AB11" s="618"/>
      <c r="AC11" s="632"/>
      <c r="AD11" s="608">
        <v>20735</v>
      </c>
      <c r="AE11" s="609"/>
      <c r="AF11" s="609"/>
      <c r="AG11" s="609"/>
      <c r="AH11" s="609"/>
      <c r="AI11" s="609"/>
      <c r="AJ11" s="609"/>
      <c r="AK11" s="616"/>
      <c r="AL11" s="617">
        <v>1.7</v>
      </c>
      <c r="AM11" s="618"/>
      <c r="AN11" s="618"/>
      <c r="AO11" s="619"/>
      <c r="AP11" s="612" t="s">
        <v>247</v>
      </c>
      <c r="AQ11" s="613"/>
      <c r="AR11" s="613"/>
      <c r="AS11" s="613"/>
      <c r="AT11" s="613"/>
      <c r="AU11" s="613"/>
      <c r="AV11" s="613"/>
      <c r="AW11" s="613"/>
      <c r="AX11" s="613"/>
      <c r="AY11" s="613"/>
      <c r="AZ11" s="613"/>
      <c r="BA11" s="613"/>
      <c r="BB11" s="613"/>
      <c r="BC11" s="613"/>
      <c r="BD11" s="613"/>
      <c r="BE11" s="613"/>
      <c r="BF11" s="614"/>
      <c r="BG11" s="615">
        <v>12707</v>
      </c>
      <c r="BH11" s="609"/>
      <c r="BI11" s="609"/>
      <c r="BJ11" s="609"/>
      <c r="BK11" s="609"/>
      <c r="BL11" s="609"/>
      <c r="BM11" s="609"/>
      <c r="BN11" s="616"/>
      <c r="BO11" s="611">
        <v>4.9000000000000004</v>
      </c>
      <c r="BP11" s="611"/>
      <c r="BQ11" s="611"/>
      <c r="BR11" s="611"/>
      <c r="BS11" s="606" t="s">
        <v>128</v>
      </c>
      <c r="BT11" s="606"/>
      <c r="BU11" s="606"/>
      <c r="BV11" s="606"/>
      <c r="BW11" s="606"/>
      <c r="BX11" s="606"/>
      <c r="BY11" s="606"/>
      <c r="BZ11" s="606"/>
      <c r="CA11" s="606"/>
      <c r="CB11" s="607"/>
      <c r="CD11" s="612" t="s">
        <v>248</v>
      </c>
      <c r="CE11" s="613"/>
      <c r="CF11" s="613"/>
      <c r="CG11" s="613"/>
      <c r="CH11" s="613"/>
      <c r="CI11" s="613"/>
      <c r="CJ11" s="613"/>
      <c r="CK11" s="613"/>
      <c r="CL11" s="613"/>
      <c r="CM11" s="613"/>
      <c r="CN11" s="613"/>
      <c r="CO11" s="613"/>
      <c r="CP11" s="613"/>
      <c r="CQ11" s="614"/>
      <c r="CR11" s="615">
        <v>93747</v>
      </c>
      <c r="CS11" s="609"/>
      <c r="CT11" s="609"/>
      <c r="CU11" s="609"/>
      <c r="CV11" s="609"/>
      <c r="CW11" s="609"/>
      <c r="CX11" s="609"/>
      <c r="CY11" s="616"/>
      <c r="CZ11" s="611">
        <v>4.7</v>
      </c>
      <c r="DA11" s="611"/>
      <c r="DB11" s="611"/>
      <c r="DC11" s="611"/>
      <c r="DD11" s="608">
        <v>36818</v>
      </c>
      <c r="DE11" s="609"/>
      <c r="DF11" s="609"/>
      <c r="DG11" s="609"/>
      <c r="DH11" s="609"/>
      <c r="DI11" s="609"/>
      <c r="DJ11" s="609"/>
      <c r="DK11" s="609"/>
      <c r="DL11" s="609"/>
      <c r="DM11" s="609"/>
      <c r="DN11" s="609"/>
      <c r="DO11" s="609"/>
      <c r="DP11" s="616"/>
      <c r="DQ11" s="608">
        <v>50475</v>
      </c>
      <c r="DR11" s="609"/>
      <c r="DS11" s="609"/>
      <c r="DT11" s="609"/>
      <c r="DU11" s="609"/>
      <c r="DV11" s="609"/>
      <c r="DW11" s="609"/>
      <c r="DX11" s="609"/>
      <c r="DY11" s="609"/>
      <c r="DZ11" s="609"/>
      <c r="EA11" s="609"/>
      <c r="EB11" s="609"/>
      <c r="EC11" s="610"/>
    </row>
    <row r="12" spans="2:143" ht="11.25" customHeight="1" x14ac:dyDescent="0.15">
      <c r="B12" s="612" t="s">
        <v>249</v>
      </c>
      <c r="C12" s="613"/>
      <c r="D12" s="613"/>
      <c r="E12" s="613"/>
      <c r="F12" s="613"/>
      <c r="G12" s="613"/>
      <c r="H12" s="613"/>
      <c r="I12" s="613"/>
      <c r="J12" s="613"/>
      <c r="K12" s="613"/>
      <c r="L12" s="613"/>
      <c r="M12" s="613"/>
      <c r="N12" s="613"/>
      <c r="O12" s="613"/>
      <c r="P12" s="613"/>
      <c r="Q12" s="614"/>
      <c r="R12" s="615">
        <v>1731</v>
      </c>
      <c r="S12" s="609"/>
      <c r="T12" s="609"/>
      <c r="U12" s="609"/>
      <c r="V12" s="609"/>
      <c r="W12" s="609"/>
      <c r="X12" s="609"/>
      <c r="Y12" s="616"/>
      <c r="Z12" s="611">
        <v>0.1</v>
      </c>
      <c r="AA12" s="611"/>
      <c r="AB12" s="611"/>
      <c r="AC12" s="611"/>
      <c r="AD12" s="606">
        <v>1731</v>
      </c>
      <c r="AE12" s="606"/>
      <c r="AF12" s="606"/>
      <c r="AG12" s="606"/>
      <c r="AH12" s="606"/>
      <c r="AI12" s="606"/>
      <c r="AJ12" s="606"/>
      <c r="AK12" s="606"/>
      <c r="AL12" s="617">
        <v>0.1</v>
      </c>
      <c r="AM12" s="618"/>
      <c r="AN12" s="618"/>
      <c r="AO12" s="619"/>
      <c r="AP12" s="612" t="s">
        <v>250</v>
      </c>
      <c r="AQ12" s="613"/>
      <c r="AR12" s="613"/>
      <c r="AS12" s="613"/>
      <c r="AT12" s="613"/>
      <c r="AU12" s="613"/>
      <c r="AV12" s="613"/>
      <c r="AW12" s="613"/>
      <c r="AX12" s="613"/>
      <c r="AY12" s="613"/>
      <c r="AZ12" s="613"/>
      <c r="BA12" s="613"/>
      <c r="BB12" s="613"/>
      <c r="BC12" s="613"/>
      <c r="BD12" s="613"/>
      <c r="BE12" s="613"/>
      <c r="BF12" s="614"/>
      <c r="BG12" s="615">
        <v>200757</v>
      </c>
      <c r="BH12" s="609"/>
      <c r="BI12" s="609"/>
      <c r="BJ12" s="609"/>
      <c r="BK12" s="609"/>
      <c r="BL12" s="609"/>
      <c r="BM12" s="609"/>
      <c r="BN12" s="616"/>
      <c r="BO12" s="611">
        <v>77.900000000000006</v>
      </c>
      <c r="BP12" s="611"/>
      <c r="BQ12" s="611"/>
      <c r="BR12" s="611"/>
      <c r="BS12" s="606">
        <v>30345</v>
      </c>
      <c r="BT12" s="606"/>
      <c r="BU12" s="606"/>
      <c r="BV12" s="606"/>
      <c r="BW12" s="606"/>
      <c r="BX12" s="606"/>
      <c r="BY12" s="606"/>
      <c r="BZ12" s="606"/>
      <c r="CA12" s="606"/>
      <c r="CB12" s="607"/>
      <c r="CD12" s="612" t="s">
        <v>251</v>
      </c>
      <c r="CE12" s="613"/>
      <c r="CF12" s="613"/>
      <c r="CG12" s="613"/>
      <c r="CH12" s="613"/>
      <c r="CI12" s="613"/>
      <c r="CJ12" s="613"/>
      <c r="CK12" s="613"/>
      <c r="CL12" s="613"/>
      <c r="CM12" s="613"/>
      <c r="CN12" s="613"/>
      <c r="CO12" s="613"/>
      <c r="CP12" s="613"/>
      <c r="CQ12" s="614"/>
      <c r="CR12" s="615">
        <v>170217</v>
      </c>
      <c r="CS12" s="609"/>
      <c r="CT12" s="609"/>
      <c r="CU12" s="609"/>
      <c r="CV12" s="609"/>
      <c r="CW12" s="609"/>
      <c r="CX12" s="609"/>
      <c r="CY12" s="616"/>
      <c r="CZ12" s="611">
        <v>8.5</v>
      </c>
      <c r="DA12" s="611"/>
      <c r="DB12" s="611"/>
      <c r="DC12" s="611"/>
      <c r="DD12" s="608">
        <v>61078</v>
      </c>
      <c r="DE12" s="609"/>
      <c r="DF12" s="609"/>
      <c r="DG12" s="609"/>
      <c r="DH12" s="609"/>
      <c r="DI12" s="609"/>
      <c r="DJ12" s="609"/>
      <c r="DK12" s="609"/>
      <c r="DL12" s="609"/>
      <c r="DM12" s="609"/>
      <c r="DN12" s="609"/>
      <c r="DO12" s="609"/>
      <c r="DP12" s="616"/>
      <c r="DQ12" s="608">
        <v>127879</v>
      </c>
      <c r="DR12" s="609"/>
      <c r="DS12" s="609"/>
      <c r="DT12" s="609"/>
      <c r="DU12" s="609"/>
      <c r="DV12" s="609"/>
      <c r="DW12" s="609"/>
      <c r="DX12" s="609"/>
      <c r="DY12" s="609"/>
      <c r="DZ12" s="609"/>
      <c r="EA12" s="609"/>
      <c r="EB12" s="609"/>
      <c r="EC12" s="610"/>
    </row>
    <row r="13" spans="2:143" ht="11.25" customHeight="1" x14ac:dyDescent="0.15">
      <c r="B13" s="612" t="s">
        <v>252</v>
      </c>
      <c r="C13" s="613"/>
      <c r="D13" s="613"/>
      <c r="E13" s="613"/>
      <c r="F13" s="613"/>
      <c r="G13" s="613"/>
      <c r="H13" s="613"/>
      <c r="I13" s="613"/>
      <c r="J13" s="613"/>
      <c r="K13" s="613"/>
      <c r="L13" s="613"/>
      <c r="M13" s="613"/>
      <c r="N13" s="613"/>
      <c r="O13" s="613"/>
      <c r="P13" s="613"/>
      <c r="Q13" s="614"/>
      <c r="R13" s="615" t="s">
        <v>128</v>
      </c>
      <c r="S13" s="609"/>
      <c r="T13" s="609"/>
      <c r="U13" s="609"/>
      <c r="V13" s="609"/>
      <c r="W13" s="609"/>
      <c r="X13" s="609"/>
      <c r="Y13" s="616"/>
      <c r="Z13" s="611" t="s">
        <v>128</v>
      </c>
      <c r="AA13" s="611"/>
      <c r="AB13" s="611"/>
      <c r="AC13" s="611"/>
      <c r="AD13" s="606" t="s">
        <v>128</v>
      </c>
      <c r="AE13" s="606"/>
      <c r="AF13" s="606"/>
      <c r="AG13" s="606"/>
      <c r="AH13" s="606"/>
      <c r="AI13" s="606"/>
      <c r="AJ13" s="606"/>
      <c r="AK13" s="606"/>
      <c r="AL13" s="617" t="s">
        <v>128</v>
      </c>
      <c r="AM13" s="618"/>
      <c r="AN13" s="618"/>
      <c r="AO13" s="619"/>
      <c r="AP13" s="612" t="s">
        <v>253</v>
      </c>
      <c r="AQ13" s="613"/>
      <c r="AR13" s="613"/>
      <c r="AS13" s="613"/>
      <c r="AT13" s="613"/>
      <c r="AU13" s="613"/>
      <c r="AV13" s="613"/>
      <c r="AW13" s="613"/>
      <c r="AX13" s="613"/>
      <c r="AY13" s="613"/>
      <c r="AZ13" s="613"/>
      <c r="BA13" s="613"/>
      <c r="BB13" s="613"/>
      <c r="BC13" s="613"/>
      <c r="BD13" s="613"/>
      <c r="BE13" s="613"/>
      <c r="BF13" s="614"/>
      <c r="BG13" s="615">
        <v>198955</v>
      </c>
      <c r="BH13" s="609"/>
      <c r="BI13" s="609"/>
      <c r="BJ13" s="609"/>
      <c r="BK13" s="609"/>
      <c r="BL13" s="609"/>
      <c r="BM13" s="609"/>
      <c r="BN13" s="616"/>
      <c r="BO13" s="611">
        <v>77.2</v>
      </c>
      <c r="BP13" s="611"/>
      <c r="BQ13" s="611"/>
      <c r="BR13" s="611"/>
      <c r="BS13" s="606">
        <v>30345</v>
      </c>
      <c r="BT13" s="606"/>
      <c r="BU13" s="606"/>
      <c r="BV13" s="606"/>
      <c r="BW13" s="606"/>
      <c r="BX13" s="606"/>
      <c r="BY13" s="606"/>
      <c r="BZ13" s="606"/>
      <c r="CA13" s="606"/>
      <c r="CB13" s="607"/>
      <c r="CD13" s="612" t="s">
        <v>254</v>
      </c>
      <c r="CE13" s="613"/>
      <c r="CF13" s="613"/>
      <c r="CG13" s="613"/>
      <c r="CH13" s="613"/>
      <c r="CI13" s="613"/>
      <c r="CJ13" s="613"/>
      <c r="CK13" s="613"/>
      <c r="CL13" s="613"/>
      <c r="CM13" s="613"/>
      <c r="CN13" s="613"/>
      <c r="CO13" s="613"/>
      <c r="CP13" s="613"/>
      <c r="CQ13" s="614"/>
      <c r="CR13" s="615">
        <v>244043</v>
      </c>
      <c r="CS13" s="609"/>
      <c r="CT13" s="609"/>
      <c r="CU13" s="609"/>
      <c r="CV13" s="609"/>
      <c r="CW13" s="609"/>
      <c r="CX13" s="609"/>
      <c r="CY13" s="616"/>
      <c r="CZ13" s="611">
        <v>12.1</v>
      </c>
      <c r="DA13" s="611"/>
      <c r="DB13" s="611"/>
      <c r="DC13" s="611"/>
      <c r="DD13" s="608">
        <v>208016</v>
      </c>
      <c r="DE13" s="609"/>
      <c r="DF13" s="609"/>
      <c r="DG13" s="609"/>
      <c r="DH13" s="609"/>
      <c r="DI13" s="609"/>
      <c r="DJ13" s="609"/>
      <c r="DK13" s="609"/>
      <c r="DL13" s="609"/>
      <c r="DM13" s="609"/>
      <c r="DN13" s="609"/>
      <c r="DO13" s="609"/>
      <c r="DP13" s="616"/>
      <c r="DQ13" s="608">
        <v>31632</v>
      </c>
      <c r="DR13" s="609"/>
      <c r="DS13" s="609"/>
      <c r="DT13" s="609"/>
      <c r="DU13" s="609"/>
      <c r="DV13" s="609"/>
      <c r="DW13" s="609"/>
      <c r="DX13" s="609"/>
      <c r="DY13" s="609"/>
      <c r="DZ13" s="609"/>
      <c r="EA13" s="609"/>
      <c r="EB13" s="609"/>
      <c r="EC13" s="610"/>
    </row>
    <row r="14" spans="2:143" ht="11.25" customHeight="1" x14ac:dyDescent="0.15">
      <c r="B14" s="612" t="s">
        <v>255</v>
      </c>
      <c r="C14" s="613"/>
      <c r="D14" s="613"/>
      <c r="E14" s="613"/>
      <c r="F14" s="613"/>
      <c r="G14" s="613"/>
      <c r="H14" s="613"/>
      <c r="I14" s="613"/>
      <c r="J14" s="613"/>
      <c r="K14" s="613"/>
      <c r="L14" s="613"/>
      <c r="M14" s="613"/>
      <c r="N14" s="613"/>
      <c r="O14" s="613"/>
      <c r="P14" s="613"/>
      <c r="Q14" s="614"/>
      <c r="R14" s="615" t="s">
        <v>128</v>
      </c>
      <c r="S14" s="609"/>
      <c r="T14" s="609"/>
      <c r="U14" s="609"/>
      <c r="V14" s="609"/>
      <c r="W14" s="609"/>
      <c r="X14" s="609"/>
      <c r="Y14" s="616"/>
      <c r="Z14" s="611" t="s">
        <v>128</v>
      </c>
      <c r="AA14" s="611"/>
      <c r="AB14" s="611"/>
      <c r="AC14" s="611"/>
      <c r="AD14" s="606" t="s">
        <v>128</v>
      </c>
      <c r="AE14" s="606"/>
      <c r="AF14" s="606"/>
      <c r="AG14" s="606"/>
      <c r="AH14" s="606"/>
      <c r="AI14" s="606"/>
      <c r="AJ14" s="606"/>
      <c r="AK14" s="606"/>
      <c r="AL14" s="617" t="s">
        <v>128</v>
      </c>
      <c r="AM14" s="618"/>
      <c r="AN14" s="618"/>
      <c r="AO14" s="619"/>
      <c r="AP14" s="612" t="s">
        <v>256</v>
      </c>
      <c r="AQ14" s="613"/>
      <c r="AR14" s="613"/>
      <c r="AS14" s="613"/>
      <c r="AT14" s="613"/>
      <c r="AU14" s="613"/>
      <c r="AV14" s="613"/>
      <c r="AW14" s="613"/>
      <c r="AX14" s="613"/>
      <c r="AY14" s="613"/>
      <c r="AZ14" s="613"/>
      <c r="BA14" s="613"/>
      <c r="BB14" s="613"/>
      <c r="BC14" s="613"/>
      <c r="BD14" s="613"/>
      <c r="BE14" s="613"/>
      <c r="BF14" s="614"/>
      <c r="BG14" s="615">
        <v>3785</v>
      </c>
      <c r="BH14" s="609"/>
      <c r="BI14" s="609"/>
      <c r="BJ14" s="609"/>
      <c r="BK14" s="609"/>
      <c r="BL14" s="609"/>
      <c r="BM14" s="609"/>
      <c r="BN14" s="616"/>
      <c r="BO14" s="611">
        <v>1.5</v>
      </c>
      <c r="BP14" s="611"/>
      <c r="BQ14" s="611"/>
      <c r="BR14" s="611"/>
      <c r="BS14" s="606" t="s">
        <v>128</v>
      </c>
      <c r="BT14" s="606"/>
      <c r="BU14" s="606"/>
      <c r="BV14" s="606"/>
      <c r="BW14" s="606"/>
      <c r="BX14" s="606"/>
      <c r="BY14" s="606"/>
      <c r="BZ14" s="606"/>
      <c r="CA14" s="606"/>
      <c r="CB14" s="607"/>
      <c r="CD14" s="612" t="s">
        <v>257</v>
      </c>
      <c r="CE14" s="613"/>
      <c r="CF14" s="613"/>
      <c r="CG14" s="613"/>
      <c r="CH14" s="613"/>
      <c r="CI14" s="613"/>
      <c r="CJ14" s="613"/>
      <c r="CK14" s="613"/>
      <c r="CL14" s="613"/>
      <c r="CM14" s="613"/>
      <c r="CN14" s="613"/>
      <c r="CO14" s="613"/>
      <c r="CP14" s="613"/>
      <c r="CQ14" s="614"/>
      <c r="CR14" s="615">
        <v>83327</v>
      </c>
      <c r="CS14" s="609"/>
      <c r="CT14" s="609"/>
      <c r="CU14" s="609"/>
      <c r="CV14" s="609"/>
      <c r="CW14" s="609"/>
      <c r="CX14" s="609"/>
      <c r="CY14" s="616"/>
      <c r="CZ14" s="611">
        <v>4.0999999999999996</v>
      </c>
      <c r="DA14" s="611"/>
      <c r="DB14" s="611"/>
      <c r="DC14" s="611"/>
      <c r="DD14" s="608" t="s">
        <v>128</v>
      </c>
      <c r="DE14" s="609"/>
      <c r="DF14" s="609"/>
      <c r="DG14" s="609"/>
      <c r="DH14" s="609"/>
      <c r="DI14" s="609"/>
      <c r="DJ14" s="609"/>
      <c r="DK14" s="609"/>
      <c r="DL14" s="609"/>
      <c r="DM14" s="609"/>
      <c r="DN14" s="609"/>
      <c r="DO14" s="609"/>
      <c r="DP14" s="616"/>
      <c r="DQ14" s="608">
        <v>81090</v>
      </c>
      <c r="DR14" s="609"/>
      <c r="DS14" s="609"/>
      <c r="DT14" s="609"/>
      <c r="DU14" s="609"/>
      <c r="DV14" s="609"/>
      <c r="DW14" s="609"/>
      <c r="DX14" s="609"/>
      <c r="DY14" s="609"/>
      <c r="DZ14" s="609"/>
      <c r="EA14" s="609"/>
      <c r="EB14" s="609"/>
      <c r="EC14" s="610"/>
    </row>
    <row r="15" spans="2:143" ht="11.25" customHeight="1" x14ac:dyDescent="0.15">
      <c r="B15" s="612" t="s">
        <v>258</v>
      </c>
      <c r="C15" s="613"/>
      <c r="D15" s="613"/>
      <c r="E15" s="613"/>
      <c r="F15" s="613"/>
      <c r="G15" s="613"/>
      <c r="H15" s="613"/>
      <c r="I15" s="613"/>
      <c r="J15" s="613"/>
      <c r="K15" s="613"/>
      <c r="L15" s="613"/>
      <c r="M15" s="613"/>
      <c r="N15" s="613"/>
      <c r="O15" s="613"/>
      <c r="P15" s="613"/>
      <c r="Q15" s="614"/>
      <c r="R15" s="615" t="s">
        <v>128</v>
      </c>
      <c r="S15" s="609"/>
      <c r="T15" s="609"/>
      <c r="U15" s="609"/>
      <c r="V15" s="609"/>
      <c r="W15" s="609"/>
      <c r="X15" s="609"/>
      <c r="Y15" s="616"/>
      <c r="Z15" s="611" t="s">
        <v>128</v>
      </c>
      <c r="AA15" s="611"/>
      <c r="AB15" s="611"/>
      <c r="AC15" s="611"/>
      <c r="AD15" s="606" t="s">
        <v>128</v>
      </c>
      <c r="AE15" s="606"/>
      <c r="AF15" s="606"/>
      <c r="AG15" s="606"/>
      <c r="AH15" s="606"/>
      <c r="AI15" s="606"/>
      <c r="AJ15" s="606"/>
      <c r="AK15" s="606"/>
      <c r="AL15" s="617" t="s">
        <v>128</v>
      </c>
      <c r="AM15" s="618"/>
      <c r="AN15" s="618"/>
      <c r="AO15" s="619"/>
      <c r="AP15" s="612" t="s">
        <v>259</v>
      </c>
      <c r="AQ15" s="613"/>
      <c r="AR15" s="613"/>
      <c r="AS15" s="613"/>
      <c r="AT15" s="613"/>
      <c r="AU15" s="613"/>
      <c r="AV15" s="613"/>
      <c r="AW15" s="613"/>
      <c r="AX15" s="613"/>
      <c r="AY15" s="613"/>
      <c r="AZ15" s="613"/>
      <c r="BA15" s="613"/>
      <c r="BB15" s="613"/>
      <c r="BC15" s="613"/>
      <c r="BD15" s="613"/>
      <c r="BE15" s="613"/>
      <c r="BF15" s="614"/>
      <c r="BG15" s="615">
        <v>3570</v>
      </c>
      <c r="BH15" s="609"/>
      <c r="BI15" s="609"/>
      <c r="BJ15" s="609"/>
      <c r="BK15" s="609"/>
      <c r="BL15" s="609"/>
      <c r="BM15" s="609"/>
      <c r="BN15" s="616"/>
      <c r="BO15" s="611">
        <v>1.4</v>
      </c>
      <c r="BP15" s="611"/>
      <c r="BQ15" s="611"/>
      <c r="BR15" s="611"/>
      <c r="BS15" s="606" t="s">
        <v>128</v>
      </c>
      <c r="BT15" s="606"/>
      <c r="BU15" s="606"/>
      <c r="BV15" s="606"/>
      <c r="BW15" s="606"/>
      <c r="BX15" s="606"/>
      <c r="BY15" s="606"/>
      <c r="BZ15" s="606"/>
      <c r="CA15" s="606"/>
      <c r="CB15" s="607"/>
      <c r="CD15" s="612" t="s">
        <v>260</v>
      </c>
      <c r="CE15" s="613"/>
      <c r="CF15" s="613"/>
      <c r="CG15" s="613"/>
      <c r="CH15" s="613"/>
      <c r="CI15" s="613"/>
      <c r="CJ15" s="613"/>
      <c r="CK15" s="613"/>
      <c r="CL15" s="613"/>
      <c r="CM15" s="613"/>
      <c r="CN15" s="613"/>
      <c r="CO15" s="613"/>
      <c r="CP15" s="613"/>
      <c r="CQ15" s="614"/>
      <c r="CR15" s="615">
        <v>128160</v>
      </c>
      <c r="CS15" s="609"/>
      <c r="CT15" s="609"/>
      <c r="CU15" s="609"/>
      <c r="CV15" s="609"/>
      <c r="CW15" s="609"/>
      <c r="CX15" s="609"/>
      <c r="CY15" s="616"/>
      <c r="CZ15" s="611">
        <v>6.4</v>
      </c>
      <c r="DA15" s="611"/>
      <c r="DB15" s="611"/>
      <c r="DC15" s="611"/>
      <c r="DD15" s="608" t="s">
        <v>128</v>
      </c>
      <c r="DE15" s="609"/>
      <c r="DF15" s="609"/>
      <c r="DG15" s="609"/>
      <c r="DH15" s="609"/>
      <c r="DI15" s="609"/>
      <c r="DJ15" s="609"/>
      <c r="DK15" s="609"/>
      <c r="DL15" s="609"/>
      <c r="DM15" s="609"/>
      <c r="DN15" s="609"/>
      <c r="DO15" s="609"/>
      <c r="DP15" s="616"/>
      <c r="DQ15" s="608">
        <v>120159</v>
      </c>
      <c r="DR15" s="609"/>
      <c r="DS15" s="609"/>
      <c r="DT15" s="609"/>
      <c r="DU15" s="609"/>
      <c r="DV15" s="609"/>
      <c r="DW15" s="609"/>
      <c r="DX15" s="609"/>
      <c r="DY15" s="609"/>
      <c r="DZ15" s="609"/>
      <c r="EA15" s="609"/>
      <c r="EB15" s="609"/>
      <c r="EC15" s="610"/>
    </row>
    <row r="16" spans="2:143" ht="11.25" customHeight="1" x14ac:dyDescent="0.15">
      <c r="B16" s="612" t="s">
        <v>261</v>
      </c>
      <c r="C16" s="613"/>
      <c r="D16" s="613"/>
      <c r="E16" s="613"/>
      <c r="F16" s="613"/>
      <c r="G16" s="613"/>
      <c r="H16" s="613"/>
      <c r="I16" s="613"/>
      <c r="J16" s="613"/>
      <c r="K16" s="613"/>
      <c r="L16" s="613"/>
      <c r="M16" s="613"/>
      <c r="N16" s="613"/>
      <c r="O16" s="613"/>
      <c r="P16" s="613"/>
      <c r="Q16" s="614"/>
      <c r="R16" s="615">
        <v>1435</v>
      </c>
      <c r="S16" s="609"/>
      <c r="T16" s="609"/>
      <c r="U16" s="609"/>
      <c r="V16" s="609"/>
      <c r="W16" s="609"/>
      <c r="X16" s="609"/>
      <c r="Y16" s="616"/>
      <c r="Z16" s="611">
        <v>0.1</v>
      </c>
      <c r="AA16" s="611"/>
      <c r="AB16" s="611"/>
      <c r="AC16" s="611"/>
      <c r="AD16" s="606">
        <v>1435</v>
      </c>
      <c r="AE16" s="606"/>
      <c r="AF16" s="606"/>
      <c r="AG16" s="606"/>
      <c r="AH16" s="606"/>
      <c r="AI16" s="606"/>
      <c r="AJ16" s="606"/>
      <c r="AK16" s="606"/>
      <c r="AL16" s="617">
        <v>0.1</v>
      </c>
      <c r="AM16" s="618"/>
      <c r="AN16" s="618"/>
      <c r="AO16" s="619"/>
      <c r="AP16" s="612" t="s">
        <v>262</v>
      </c>
      <c r="AQ16" s="613"/>
      <c r="AR16" s="613"/>
      <c r="AS16" s="613"/>
      <c r="AT16" s="613"/>
      <c r="AU16" s="613"/>
      <c r="AV16" s="613"/>
      <c r="AW16" s="613"/>
      <c r="AX16" s="613"/>
      <c r="AY16" s="613"/>
      <c r="AZ16" s="613"/>
      <c r="BA16" s="613"/>
      <c r="BB16" s="613"/>
      <c r="BC16" s="613"/>
      <c r="BD16" s="613"/>
      <c r="BE16" s="613"/>
      <c r="BF16" s="614"/>
      <c r="BG16" s="615" t="s">
        <v>128</v>
      </c>
      <c r="BH16" s="609"/>
      <c r="BI16" s="609"/>
      <c r="BJ16" s="609"/>
      <c r="BK16" s="609"/>
      <c r="BL16" s="609"/>
      <c r="BM16" s="609"/>
      <c r="BN16" s="616"/>
      <c r="BO16" s="611" t="s">
        <v>128</v>
      </c>
      <c r="BP16" s="611"/>
      <c r="BQ16" s="611"/>
      <c r="BR16" s="611"/>
      <c r="BS16" s="606" t="s">
        <v>128</v>
      </c>
      <c r="BT16" s="606"/>
      <c r="BU16" s="606"/>
      <c r="BV16" s="606"/>
      <c r="BW16" s="606"/>
      <c r="BX16" s="606"/>
      <c r="BY16" s="606"/>
      <c r="BZ16" s="606"/>
      <c r="CA16" s="606"/>
      <c r="CB16" s="607"/>
      <c r="CD16" s="612" t="s">
        <v>263</v>
      </c>
      <c r="CE16" s="613"/>
      <c r="CF16" s="613"/>
      <c r="CG16" s="613"/>
      <c r="CH16" s="613"/>
      <c r="CI16" s="613"/>
      <c r="CJ16" s="613"/>
      <c r="CK16" s="613"/>
      <c r="CL16" s="613"/>
      <c r="CM16" s="613"/>
      <c r="CN16" s="613"/>
      <c r="CO16" s="613"/>
      <c r="CP16" s="613"/>
      <c r="CQ16" s="614"/>
      <c r="CR16" s="615" t="s">
        <v>128</v>
      </c>
      <c r="CS16" s="609"/>
      <c r="CT16" s="609"/>
      <c r="CU16" s="609"/>
      <c r="CV16" s="609"/>
      <c r="CW16" s="609"/>
      <c r="CX16" s="609"/>
      <c r="CY16" s="616"/>
      <c r="CZ16" s="611" t="s">
        <v>128</v>
      </c>
      <c r="DA16" s="611"/>
      <c r="DB16" s="611"/>
      <c r="DC16" s="611"/>
      <c r="DD16" s="608" t="s">
        <v>128</v>
      </c>
      <c r="DE16" s="609"/>
      <c r="DF16" s="609"/>
      <c r="DG16" s="609"/>
      <c r="DH16" s="609"/>
      <c r="DI16" s="609"/>
      <c r="DJ16" s="609"/>
      <c r="DK16" s="609"/>
      <c r="DL16" s="609"/>
      <c r="DM16" s="609"/>
      <c r="DN16" s="609"/>
      <c r="DO16" s="609"/>
      <c r="DP16" s="616"/>
      <c r="DQ16" s="608" t="s">
        <v>128</v>
      </c>
      <c r="DR16" s="609"/>
      <c r="DS16" s="609"/>
      <c r="DT16" s="609"/>
      <c r="DU16" s="609"/>
      <c r="DV16" s="609"/>
      <c r="DW16" s="609"/>
      <c r="DX16" s="609"/>
      <c r="DY16" s="609"/>
      <c r="DZ16" s="609"/>
      <c r="EA16" s="609"/>
      <c r="EB16" s="609"/>
      <c r="EC16" s="610"/>
    </row>
    <row r="17" spans="2:133" ht="11.25" customHeight="1" x14ac:dyDescent="0.15">
      <c r="B17" s="612" t="s">
        <v>264</v>
      </c>
      <c r="C17" s="613"/>
      <c r="D17" s="613"/>
      <c r="E17" s="613"/>
      <c r="F17" s="613"/>
      <c r="G17" s="613"/>
      <c r="H17" s="613"/>
      <c r="I17" s="613"/>
      <c r="J17" s="613"/>
      <c r="K17" s="613"/>
      <c r="L17" s="613"/>
      <c r="M17" s="613"/>
      <c r="N17" s="613"/>
      <c r="O17" s="613"/>
      <c r="P17" s="613"/>
      <c r="Q17" s="614"/>
      <c r="R17" s="615">
        <v>1810</v>
      </c>
      <c r="S17" s="609"/>
      <c r="T17" s="609"/>
      <c r="U17" s="609"/>
      <c r="V17" s="609"/>
      <c r="W17" s="609"/>
      <c r="X17" s="609"/>
      <c r="Y17" s="616"/>
      <c r="Z17" s="611">
        <v>0.1</v>
      </c>
      <c r="AA17" s="611"/>
      <c r="AB17" s="611"/>
      <c r="AC17" s="611"/>
      <c r="AD17" s="606">
        <v>1810</v>
      </c>
      <c r="AE17" s="606"/>
      <c r="AF17" s="606"/>
      <c r="AG17" s="606"/>
      <c r="AH17" s="606"/>
      <c r="AI17" s="606"/>
      <c r="AJ17" s="606"/>
      <c r="AK17" s="606"/>
      <c r="AL17" s="617">
        <v>0.1</v>
      </c>
      <c r="AM17" s="618"/>
      <c r="AN17" s="618"/>
      <c r="AO17" s="619"/>
      <c r="AP17" s="612" t="s">
        <v>265</v>
      </c>
      <c r="AQ17" s="613"/>
      <c r="AR17" s="613"/>
      <c r="AS17" s="613"/>
      <c r="AT17" s="613"/>
      <c r="AU17" s="613"/>
      <c r="AV17" s="613"/>
      <c r="AW17" s="613"/>
      <c r="AX17" s="613"/>
      <c r="AY17" s="613"/>
      <c r="AZ17" s="613"/>
      <c r="BA17" s="613"/>
      <c r="BB17" s="613"/>
      <c r="BC17" s="613"/>
      <c r="BD17" s="613"/>
      <c r="BE17" s="613"/>
      <c r="BF17" s="614"/>
      <c r="BG17" s="615" t="s">
        <v>128</v>
      </c>
      <c r="BH17" s="609"/>
      <c r="BI17" s="609"/>
      <c r="BJ17" s="609"/>
      <c r="BK17" s="609"/>
      <c r="BL17" s="609"/>
      <c r="BM17" s="609"/>
      <c r="BN17" s="616"/>
      <c r="BO17" s="611" t="s">
        <v>128</v>
      </c>
      <c r="BP17" s="611"/>
      <c r="BQ17" s="611"/>
      <c r="BR17" s="611"/>
      <c r="BS17" s="606" t="s">
        <v>128</v>
      </c>
      <c r="BT17" s="606"/>
      <c r="BU17" s="606"/>
      <c r="BV17" s="606"/>
      <c r="BW17" s="606"/>
      <c r="BX17" s="606"/>
      <c r="BY17" s="606"/>
      <c r="BZ17" s="606"/>
      <c r="CA17" s="606"/>
      <c r="CB17" s="607"/>
      <c r="CD17" s="612" t="s">
        <v>266</v>
      </c>
      <c r="CE17" s="613"/>
      <c r="CF17" s="613"/>
      <c r="CG17" s="613"/>
      <c r="CH17" s="613"/>
      <c r="CI17" s="613"/>
      <c r="CJ17" s="613"/>
      <c r="CK17" s="613"/>
      <c r="CL17" s="613"/>
      <c r="CM17" s="613"/>
      <c r="CN17" s="613"/>
      <c r="CO17" s="613"/>
      <c r="CP17" s="613"/>
      <c r="CQ17" s="614"/>
      <c r="CR17" s="615">
        <v>256497</v>
      </c>
      <c r="CS17" s="609"/>
      <c r="CT17" s="609"/>
      <c r="CU17" s="609"/>
      <c r="CV17" s="609"/>
      <c r="CW17" s="609"/>
      <c r="CX17" s="609"/>
      <c r="CY17" s="616"/>
      <c r="CZ17" s="611">
        <v>12.8</v>
      </c>
      <c r="DA17" s="611"/>
      <c r="DB17" s="611"/>
      <c r="DC17" s="611"/>
      <c r="DD17" s="608" t="s">
        <v>128</v>
      </c>
      <c r="DE17" s="609"/>
      <c r="DF17" s="609"/>
      <c r="DG17" s="609"/>
      <c r="DH17" s="609"/>
      <c r="DI17" s="609"/>
      <c r="DJ17" s="609"/>
      <c r="DK17" s="609"/>
      <c r="DL17" s="609"/>
      <c r="DM17" s="609"/>
      <c r="DN17" s="609"/>
      <c r="DO17" s="609"/>
      <c r="DP17" s="616"/>
      <c r="DQ17" s="608">
        <v>251808</v>
      </c>
      <c r="DR17" s="609"/>
      <c r="DS17" s="609"/>
      <c r="DT17" s="609"/>
      <c r="DU17" s="609"/>
      <c r="DV17" s="609"/>
      <c r="DW17" s="609"/>
      <c r="DX17" s="609"/>
      <c r="DY17" s="609"/>
      <c r="DZ17" s="609"/>
      <c r="EA17" s="609"/>
      <c r="EB17" s="609"/>
      <c r="EC17" s="610"/>
    </row>
    <row r="18" spans="2:133" ht="11.25" customHeight="1" x14ac:dyDescent="0.15">
      <c r="B18" s="612" t="s">
        <v>267</v>
      </c>
      <c r="C18" s="613"/>
      <c r="D18" s="613"/>
      <c r="E18" s="613"/>
      <c r="F18" s="613"/>
      <c r="G18" s="613"/>
      <c r="H18" s="613"/>
      <c r="I18" s="613"/>
      <c r="J18" s="613"/>
      <c r="K18" s="613"/>
      <c r="L18" s="613"/>
      <c r="M18" s="613"/>
      <c r="N18" s="613"/>
      <c r="O18" s="613"/>
      <c r="P18" s="613"/>
      <c r="Q18" s="614"/>
      <c r="R18" s="615">
        <v>946</v>
      </c>
      <c r="S18" s="609"/>
      <c r="T18" s="609"/>
      <c r="U18" s="609"/>
      <c r="V18" s="609"/>
      <c r="W18" s="609"/>
      <c r="X18" s="609"/>
      <c r="Y18" s="616"/>
      <c r="Z18" s="611">
        <v>0</v>
      </c>
      <c r="AA18" s="611"/>
      <c r="AB18" s="611"/>
      <c r="AC18" s="611"/>
      <c r="AD18" s="606">
        <v>946</v>
      </c>
      <c r="AE18" s="606"/>
      <c r="AF18" s="606"/>
      <c r="AG18" s="606"/>
      <c r="AH18" s="606"/>
      <c r="AI18" s="606"/>
      <c r="AJ18" s="606"/>
      <c r="AK18" s="606"/>
      <c r="AL18" s="617">
        <v>0.10000000149011612</v>
      </c>
      <c r="AM18" s="618"/>
      <c r="AN18" s="618"/>
      <c r="AO18" s="619"/>
      <c r="AP18" s="612" t="s">
        <v>268</v>
      </c>
      <c r="AQ18" s="613"/>
      <c r="AR18" s="613"/>
      <c r="AS18" s="613"/>
      <c r="AT18" s="613"/>
      <c r="AU18" s="613"/>
      <c r="AV18" s="613"/>
      <c r="AW18" s="613"/>
      <c r="AX18" s="613"/>
      <c r="AY18" s="613"/>
      <c r="AZ18" s="613"/>
      <c r="BA18" s="613"/>
      <c r="BB18" s="613"/>
      <c r="BC18" s="613"/>
      <c r="BD18" s="613"/>
      <c r="BE18" s="613"/>
      <c r="BF18" s="614"/>
      <c r="BG18" s="615" t="s">
        <v>128</v>
      </c>
      <c r="BH18" s="609"/>
      <c r="BI18" s="609"/>
      <c r="BJ18" s="609"/>
      <c r="BK18" s="609"/>
      <c r="BL18" s="609"/>
      <c r="BM18" s="609"/>
      <c r="BN18" s="616"/>
      <c r="BO18" s="611" t="s">
        <v>128</v>
      </c>
      <c r="BP18" s="611"/>
      <c r="BQ18" s="611"/>
      <c r="BR18" s="611"/>
      <c r="BS18" s="606" t="s">
        <v>128</v>
      </c>
      <c r="BT18" s="606"/>
      <c r="BU18" s="606"/>
      <c r="BV18" s="606"/>
      <c r="BW18" s="606"/>
      <c r="BX18" s="606"/>
      <c r="BY18" s="606"/>
      <c r="BZ18" s="606"/>
      <c r="CA18" s="606"/>
      <c r="CB18" s="607"/>
      <c r="CD18" s="612" t="s">
        <v>269</v>
      </c>
      <c r="CE18" s="613"/>
      <c r="CF18" s="613"/>
      <c r="CG18" s="613"/>
      <c r="CH18" s="613"/>
      <c r="CI18" s="613"/>
      <c r="CJ18" s="613"/>
      <c r="CK18" s="613"/>
      <c r="CL18" s="613"/>
      <c r="CM18" s="613"/>
      <c r="CN18" s="613"/>
      <c r="CO18" s="613"/>
      <c r="CP18" s="613"/>
      <c r="CQ18" s="614"/>
      <c r="CR18" s="615" t="s">
        <v>128</v>
      </c>
      <c r="CS18" s="609"/>
      <c r="CT18" s="609"/>
      <c r="CU18" s="609"/>
      <c r="CV18" s="609"/>
      <c r="CW18" s="609"/>
      <c r="CX18" s="609"/>
      <c r="CY18" s="616"/>
      <c r="CZ18" s="611" t="s">
        <v>128</v>
      </c>
      <c r="DA18" s="611"/>
      <c r="DB18" s="611"/>
      <c r="DC18" s="611"/>
      <c r="DD18" s="608" t="s">
        <v>128</v>
      </c>
      <c r="DE18" s="609"/>
      <c r="DF18" s="609"/>
      <c r="DG18" s="609"/>
      <c r="DH18" s="609"/>
      <c r="DI18" s="609"/>
      <c r="DJ18" s="609"/>
      <c r="DK18" s="609"/>
      <c r="DL18" s="609"/>
      <c r="DM18" s="609"/>
      <c r="DN18" s="609"/>
      <c r="DO18" s="609"/>
      <c r="DP18" s="616"/>
      <c r="DQ18" s="608" t="s">
        <v>128</v>
      </c>
      <c r="DR18" s="609"/>
      <c r="DS18" s="609"/>
      <c r="DT18" s="609"/>
      <c r="DU18" s="609"/>
      <c r="DV18" s="609"/>
      <c r="DW18" s="609"/>
      <c r="DX18" s="609"/>
      <c r="DY18" s="609"/>
      <c r="DZ18" s="609"/>
      <c r="EA18" s="609"/>
      <c r="EB18" s="609"/>
      <c r="EC18" s="610"/>
    </row>
    <row r="19" spans="2:133" ht="11.25" customHeight="1" x14ac:dyDescent="0.15">
      <c r="B19" s="612" t="s">
        <v>270</v>
      </c>
      <c r="C19" s="613"/>
      <c r="D19" s="613"/>
      <c r="E19" s="613"/>
      <c r="F19" s="613"/>
      <c r="G19" s="613"/>
      <c r="H19" s="613"/>
      <c r="I19" s="613"/>
      <c r="J19" s="613"/>
      <c r="K19" s="613"/>
      <c r="L19" s="613"/>
      <c r="M19" s="613"/>
      <c r="N19" s="613"/>
      <c r="O19" s="613"/>
      <c r="P19" s="613"/>
      <c r="Q19" s="614"/>
      <c r="R19" s="615">
        <v>97</v>
      </c>
      <c r="S19" s="609"/>
      <c r="T19" s="609"/>
      <c r="U19" s="609"/>
      <c r="V19" s="609"/>
      <c r="W19" s="609"/>
      <c r="X19" s="609"/>
      <c r="Y19" s="616"/>
      <c r="Z19" s="611">
        <v>0</v>
      </c>
      <c r="AA19" s="611"/>
      <c r="AB19" s="611"/>
      <c r="AC19" s="611"/>
      <c r="AD19" s="606">
        <v>97</v>
      </c>
      <c r="AE19" s="606"/>
      <c r="AF19" s="606"/>
      <c r="AG19" s="606"/>
      <c r="AH19" s="606"/>
      <c r="AI19" s="606"/>
      <c r="AJ19" s="606"/>
      <c r="AK19" s="606"/>
      <c r="AL19" s="617">
        <v>0</v>
      </c>
      <c r="AM19" s="618"/>
      <c r="AN19" s="618"/>
      <c r="AO19" s="619"/>
      <c r="AP19" s="612" t="s">
        <v>271</v>
      </c>
      <c r="AQ19" s="613"/>
      <c r="AR19" s="613"/>
      <c r="AS19" s="613"/>
      <c r="AT19" s="613"/>
      <c r="AU19" s="613"/>
      <c r="AV19" s="613"/>
      <c r="AW19" s="613"/>
      <c r="AX19" s="613"/>
      <c r="AY19" s="613"/>
      <c r="AZ19" s="613"/>
      <c r="BA19" s="613"/>
      <c r="BB19" s="613"/>
      <c r="BC19" s="613"/>
      <c r="BD19" s="613"/>
      <c r="BE19" s="613"/>
      <c r="BF19" s="614"/>
      <c r="BG19" s="615" t="s">
        <v>128</v>
      </c>
      <c r="BH19" s="609"/>
      <c r="BI19" s="609"/>
      <c r="BJ19" s="609"/>
      <c r="BK19" s="609"/>
      <c r="BL19" s="609"/>
      <c r="BM19" s="609"/>
      <c r="BN19" s="616"/>
      <c r="BO19" s="611" t="s">
        <v>128</v>
      </c>
      <c r="BP19" s="611"/>
      <c r="BQ19" s="611"/>
      <c r="BR19" s="611"/>
      <c r="BS19" s="606" t="s">
        <v>128</v>
      </c>
      <c r="BT19" s="606"/>
      <c r="BU19" s="606"/>
      <c r="BV19" s="606"/>
      <c r="BW19" s="606"/>
      <c r="BX19" s="606"/>
      <c r="BY19" s="606"/>
      <c r="BZ19" s="606"/>
      <c r="CA19" s="606"/>
      <c r="CB19" s="607"/>
      <c r="CD19" s="612" t="s">
        <v>272</v>
      </c>
      <c r="CE19" s="613"/>
      <c r="CF19" s="613"/>
      <c r="CG19" s="613"/>
      <c r="CH19" s="613"/>
      <c r="CI19" s="613"/>
      <c r="CJ19" s="613"/>
      <c r="CK19" s="613"/>
      <c r="CL19" s="613"/>
      <c r="CM19" s="613"/>
      <c r="CN19" s="613"/>
      <c r="CO19" s="613"/>
      <c r="CP19" s="613"/>
      <c r="CQ19" s="614"/>
      <c r="CR19" s="615" t="s">
        <v>128</v>
      </c>
      <c r="CS19" s="609"/>
      <c r="CT19" s="609"/>
      <c r="CU19" s="609"/>
      <c r="CV19" s="609"/>
      <c r="CW19" s="609"/>
      <c r="CX19" s="609"/>
      <c r="CY19" s="616"/>
      <c r="CZ19" s="611" t="s">
        <v>128</v>
      </c>
      <c r="DA19" s="611"/>
      <c r="DB19" s="611"/>
      <c r="DC19" s="611"/>
      <c r="DD19" s="608" t="s">
        <v>128</v>
      </c>
      <c r="DE19" s="609"/>
      <c r="DF19" s="609"/>
      <c r="DG19" s="609"/>
      <c r="DH19" s="609"/>
      <c r="DI19" s="609"/>
      <c r="DJ19" s="609"/>
      <c r="DK19" s="609"/>
      <c r="DL19" s="609"/>
      <c r="DM19" s="609"/>
      <c r="DN19" s="609"/>
      <c r="DO19" s="609"/>
      <c r="DP19" s="616"/>
      <c r="DQ19" s="608" t="s">
        <v>128</v>
      </c>
      <c r="DR19" s="609"/>
      <c r="DS19" s="609"/>
      <c r="DT19" s="609"/>
      <c r="DU19" s="609"/>
      <c r="DV19" s="609"/>
      <c r="DW19" s="609"/>
      <c r="DX19" s="609"/>
      <c r="DY19" s="609"/>
      <c r="DZ19" s="609"/>
      <c r="EA19" s="609"/>
      <c r="EB19" s="609"/>
      <c r="EC19" s="610"/>
    </row>
    <row r="20" spans="2:133" ht="11.25" customHeight="1" x14ac:dyDescent="0.15">
      <c r="B20" s="612" t="s">
        <v>273</v>
      </c>
      <c r="C20" s="613"/>
      <c r="D20" s="613"/>
      <c r="E20" s="613"/>
      <c r="F20" s="613"/>
      <c r="G20" s="613"/>
      <c r="H20" s="613"/>
      <c r="I20" s="613"/>
      <c r="J20" s="613"/>
      <c r="K20" s="613"/>
      <c r="L20" s="613"/>
      <c r="M20" s="613"/>
      <c r="N20" s="613"/>
      <c r="O20" s="613"/>
      <c r="P20" s="613"/>
      <c r="Q20" s="614"/>
      <c r="R20" s="615">
        <v>483</v>
      </c>
      <c r="S20" s="609"/>
      <c r="T20" s="609"/>
      <c r="U20" s="609"/>
      <c r="V20" s="609"/>
      <c r="W20" s="609"/>
      <c r="X20" s="609"/>
      <c r="Y20" s="616"/>
      <c r="Z20" s="611">
        <v>0</v>
      </c>
      <c r="AA20" s="611"/>
      <c r="AB20" s="611"/>
      <c r="AC20" s="611"/>
      <c r="AD20" s="606">
        <v>483</v>
      </c>
      <c r="AE20" s="606"/>
      <c r="AF20" s="606"/>
      <c r="AG20" s="606"/>
      <c r="AH20" s="606"/>
      <c r="AI20" s="606"/>
      <c r="AJ20" s="606"/>
      <c r="AK20" s="606"/>
      <c r="AL20" s="617">
        <v>0</v>
      </c>
      <c r="AM20" s="618"/>
      <c r="AN20" s="618"/>
      <c r="AO20" s="619"/>
      <c r="AP20" s="612" t="s">
        <v>274</v>
      </c>
      <c r="AQ20" s="613"/>
      <c r="AR20" s="613"/>
      <c r="AS20" s="613"/>
      <c r="AT20" s="613"/>
      <c r="AU20" s="613"/>
      <c r="AV20" s="613"/>
      <c r="AW20" s="613"/>
      <c r="AX20" s="613"/>
      <c r="AY20" s="613"/>
      <c r="AZ20" s="613"/>
      <c r="BA20" s="613"/>
      <c r="BB20" s="613"/>
      <c r="BC20" s="613"/>
      <c r="BD20" s="613"/>
      <c r="BE20" s="613"/>
      <c r="BF20" s="614"/>
      <c r="BG20" s="615" t="s">
        <v>128</v>
      </c>
      <c r="BH20" s="609"/>
      <c r="BI20" s="609"/>
      <c r="BJ20" s="609"/>
      <c r="BK20" s="609"/>
      <c r="BL20" s="609"/>
      <c r="BM20" s="609"/>
      <c r="BN20" s="616"/>
      <c r="BO20" s="611" t="s">
        <v>128</v>
      </c>
      <c r="BP20" s="611"/>
      <c r="BQ20" s="611"/>
      <c r="BR20" s="611"/>
      <c r="BS20" s="606" t="s">
        <v>128</v>
      </c>
      <c r="BT20" s="606"/>
      <c r="BU20" s="606"/>
      <c r="BV20" s="606"/>
      <c r="BW20" s="606"/>
      <c r="BX20" s="606"/>
      <c r="BY20" s="606"/>
      <c r="BZ20" s="606"/>
      <c r="CA20" s="606"/>
      <c r="CB20" s="607"/>
      <c r="CD20" s="612" t="s">
        <v>275</v>
      </c>
      <c r="CE20" s="613"/>
      <c r="CF20" s="613"/>
      <c r="CG20" s="613"/>
      <c r="CH20" s="613"/>
      <c r="CI20" s="613"/>
      <c r="CJ20" s="613"/>
      <c r="CK20" s="613"/>
      <c r="CL20" s="613"/>
      <c r="CM20" s="613"/>
      <c r="CN20" s="613"/>
      <c r="CO20" s="613"/>
      <c r="CP20" s="613"/>
      <c r="CQ20" s="614"/>
      <c r="CR20" s="615">
        <v>2011723</v>
      </c>
      <c r="CS20" s="609"/>
      <c r="CT20" s="609"/>
      <c r="CU20" s="609"/>
      <c r="CV20" s="609"/>
      <c r="CW20" s="609"/>
      <c r="CX20" s="609"/>
      <c r="CY20" s="616"/>
      <c r="CZ20" s="611">
        <v>100</v>
      </c>
      <c r="DA20" s="611"/>
      <c r="DB20" s="611"/>
      <c r="DC20" s="611"/>
      <c r="DD20" s="608">
        <v>323103</v>
      </c>
      <c r="DE20" s="609"/>
      <c r="DF20" s="609"/>
      <c r="DG20" s="609"/>
      <c r="DH20" s="609"/>
      <c r="DI20" s="609"/>
      <c r="DJ20" s="609"/>
      <c r="DK20" s="609"/>
      <c r="DL20" s="609"/>
      <c r="DM20" s="609"/>
      <c r="DN20" s="609"/>
      <c r="DO20" s="609"/>
      <c r="DP20" s="616"/>
      <c r="DQ20" s="608">
        <v>1448611</v>
      </c>
      <c r="DR20" s="609"/>
      <c r="DS20" s="609"/>
      <c r="DT20" s="609"/>
      <c r="DU20" s="609"/>
      <c r="DV20" s="609"/>
      <c r="DW20" s="609"/>
      <c r="DX20" s="609"/>
      <c r="DY20" s="609"/>
      <c r="DZ20" s="609"/>
      <c r="EA20" s="609"/>
      <c r="EB20" s="609"/>
      <c r="EC20" s="610"/>
    </row>
    <row r="21" spans="2:133" ht="11.25" customHeight="1" x14ac:dyDescent="0.15">
      <c r="B21" s="612" t="s">
        <v>276</v>
      </c>
      <c r="C21" s="613"/>
      <c r="D21" s="613"/>
      <c r="E21" s="613"/>
      <c r="F21" s="613"/>
      <c r="G21" s="613"/>
      <c r="H21" s="613"/>
      <c r="I21" s="613"/>
      <c r="J21" s="613"/>
      <c r="K21" s="613"/>
      <c r="L21" s="613"/>
      <c r="M21" s="613"/>
      <c r="N21" s="613"/>
      <c r="O21" s="613"/>
      <c r="P21" s="613"/>
      <c r="Q21" s="614"/>
      <c r="R21" s="615">
        <v>51</v>
      </c>
      <c r="S21" s="609"/>
      <c r="T21" s="609"/>
      <c r="U21" s="609"/>
      <c r="V21" s="609"/>
      <c r="W21" s="609"/>
      <c r="X21" s="609"/>
      <c r="Y21" s="616"/>
      <c r="Z21" s="611">
        <v>0</v>
      </c>
      <c r="AA21" s="611"/>
      <c r="AB21" s="611"/>
      <c r="AC21" s="611"/>
      <c r="AD21" s="606">
        <v>51</v>
      </c>
      <c r="AE21" s="606"/>
      <c r="AF21" s="606"/>
      <c r="AG21" s="606"/>
      <c r="AH21" s="606"/>
      <c r="AI21" s="606"/>
      <c r="AJ21" s="606"/>
      <c r="AK21" s="606"/>
      <c r="AL21" s="617">
        <v>0</v>
      </c>
      <c r="AM21" s="618"/>
      <c r="AN21" s="618"/>
      <c r="AO21" s="619"/>
      <c r="AP21" s="612" t="s">
        <v>277</v>
      </c>
      <c r="AQ21" s="636"/>
      <c r="AR21" s="636"/>
      <c r="AS21" s="636"/>
      <c r="AT21" s="636"/>
      <c r="AU21" s="636"/>
      <c r="AV21" s="636"/>
      <c r="AW21" s="636"/>
      <c r="AX21" s="636"/>
      <c r="AY21" s="636"/>
      <c r="AZ21" s="636"/>
      <c r="BA21" s="636"/>
      <c r="BB21" s="636"/>
      <c r="BC21" s="636"/>
      <c r="BD21" s="636"/>
      <c r="BE21" s="636"/>
      <c r="BF21" s="637"/>
      <c r="BG21" s="615" t="s">
        <v>128</v>
      </c>
      <c r="BH21" s="609"/>
      <c r="BI21" s="609"/>
      <c r="BJ21" s="609"/>
      <c r="BK21" s="609"/>
      <c r="BL21" s="609"/>
      <c r="BM21" s="609"/>
      <c r="BN21" s="616"/>
      <c r="BO21" s="611" t="s">
        <v>128</v>
      </c>
      <c r="BP21" s="611"/>
      <c r="BQ21" s="611"/>
      <c r="BR21" s="611"/>
      <c r="BS21" s="606" t="s">
        <v>128</v>
      </c>
      <c r="BT21" s="606"/>
      <c r="BU21" s="606"/>
      <c r="BV21" s="606"/>
      <c r="BW21" s="606"/>
      <c r="BX21" s="606"/>
      <c r="BY21" s="606"/>
      <c r="BZ21" s="606"/>
      <c r="CA21" s="606"/>
      <c r="CB21" s="607"/>
      <c r="CD21" s="644"/>
      <c r="CE21" s="645"/>
      <c r="CF21" s="645"/>
      <c r="CG21" s="645"/>
      <c r="CH21" s="645"/>
      <c r="CI21" s="645"/>
      <c r="CJ21" s="645"/>
      <c r="CK21" s="645"/>
      <c r="CL21" s="645"/>
      <c r="CM21" s="645"/>
      <c r="CN21" s="645"/>
      <c r="CO21" s="645"/>
      <c r="CP21" s="645"/>
      <c r="CQ21" s="646"/>
      <c r="CR21" s="647"/>
      <c r="CS21" s="634"/>
      <c r="CT21" s="634"/>
      <c r="CU21" s="634"/>
      <c r="CV21" s="634"/>
      <c r="CW21" s="634"/>
      <c r="CX21" s="634"/>
      <c r="CY21" s="648"/>
      <c r="CZ21" s="649"/>
      <c r="DA21" s="649"/>
      <c r="DB21" s="649"/>
      <c r="DC21" s="649"/>
      <c r="DD21" s="633"/>
      <c r="DE21" s="634"/>
      <c r="DF21" s="634"/>
      <c r="DG21" s="634"/>
      <c r="DH21" s="634"/>
      <c r="DI21" s="634"/>
      <c r="DJ21" s="634"/>
      <c r="DK21" s="634"/>
      <c r="DL21" s="634"/>
      <c r="DM21" s="634"/>
      <c r="DN21" s="634"/>
      <c r="DO21" s="634"/>
      <c r="DP21" s="648"/>
      <c r="DQ21" s="633"/>
      <c r="DR21" s="634"/>
      <c r="DS21" s="634"/>
      <c r="DT21" s="634"/>
      <c r="DU21" s="634"/>
      <c r="DV21" s="634"/>
      <c r="DW21" s="634"/>
      <c r="DX21" s="634"/>
      <c r="DY21" s="634"/>
      <c r="DZ21" s="634"/>
      <c r="EA21" s="634"/>
      <c r="EB21" s="634"/>
      <c r="EC21" s="635"/>
    </row>
    <row r="22" spans="2:133" ht="11.25" customHeight="1" x14ac:dyDescent="0.15">
      <c r="B22" s="641" t="s">
        <v>278</v>
      </c>
      <c r="C22" s="642"/>
      <c r="D22" s="642"/>
      <c r="E22" s="642"/>
      <c r="F22" s="642"/>
      <c r="G22" s="642"/>
      <c r="H22" s="642"/>
      <c r="I22" s="642"/>
      <c r="J22" s="642"/>
      <c r="K22" s="642"/>
      <c r="L22" s="642"/>
      <c r="M22" s="642"/>
      <c r="N22" s="642"/>
      <c r="O22" s="642"/>
      <c r="P22" s="642"/>
      <c r="Q22" s="643"/>
      <c r="R22" s="615">
        <v>315</v>
      </c>
      <c r="S22" s="609"/>
      <c r="T22" s="609"/>
      <c r="U22" s="609"/>
      <c r="V22" s="609"/>
      <c r="W22" s="609"/>
      <c r="X22" s="609"/>
      <c r="Y22" s="616"/>
      <c r="Z22" s="611">
        <v>0</v>
      </c>
      <c r="AA22" s="611"/>
      <c r="AB22" s="611"/>
      <c r="AC22" s="611"/>
      <c r="AD22" s="606">
        <v>315</v>
      </c>
      <c r="AE22" s="606"/>
      <c r="AF22" s="606"/>
      <c r="AG22" s="606"/>
      <c r="AH22" s="606"/>
      <c r="AI22" s="606"/>
      <c r="AJ22" s="606"/>
      <c r="AK22" s="606"/>
      <c r="AL22" s="617">
        <v>0</v>
      </c>
      <c r="AM22" s="618"/>
      <c r="AN22" s="618"/>
      <c r="AO22" s="619"/>
      <c r="AP22" s="612" t="s">
        <v>279</v>
      </c>
      <c r="AQ22" s="636"/>
      <c r="AR22" s="636"/>
      <c r="AS22" s="636"/>
      <c r="AT22" s="636"/>
      <c r="AU22" s="636"/>
      <c r="AV22" s="636"/>
      <c r="AW22" s="636"/>
      <c r="AX22" s="636"/>
      <c r="AY22" s="636"/>
      <c r="AZ22" s="636"/>
      <c r="BA22" s="636"/>
      <c r="BB22" s="636"/>
      <c r="BC22" s="636"/>
      <c r="BD22" s="636"/>
      <c r="BE22" s="636"/>
      <c r="BF22" s="637"/>
      <c r="BG22" s="615" t="s">
        <v>128</v>
      </c>
      <c r="BH22" s="609"/>
      <c r="BI22" s="609"/>
      <c r="BJ22" s="609"/>
      <c r="BK22" s="609"/>
      <c r="BL22" s="609"/>
      <c r="BM22" s="609"/>
      <c r="BN22" s="616"/>
      <c r="BO22" s="611" t="s">
        <v>128</v>
      </c>
      <c r="BP22" s="611"/>
      <c r="BQ22" s="611"/>
      <c r="BR22" s="611"/>
      <c r="BS22" s="606" t="s">
        <v>128</v>
      </c>
      <c r="BT22" s="606"/>
      <c r="BU22" s="606"/>
      <c r="BV22" s="606"/>
      <c r="BW22" s="606"/>
      <c r="BX22" s="606"/>
      <c r="BY22" s="606"/>
      <c r="BZ22" s="606"/>
      <c r="CA22" s="606"/>
      <c r="CB22" s="607"/>
      <c r="CD22" s="600" t="s">
        <v>280</v>
      </c>
      <c r="CE22" s="601"/>
      <c r="CF22" s="601"/>
      <c r="CG22" s="601"/>
      <c r="CH22" s="601"/>
      <c r="CI22" s="601"/>
      <c r="CJ22" s="601"/>
      <c r="CK22" s="601"/>
      <c r="CL22" s="601"/>
      <c r="CM22" s="601"/>
      <c r="CN22" s="601"/>
      <c r="CO22" s="601"/>
      <c r="CP22" s="601"/>
      <c r="CQ22" s="601"/>
      <c r="CR22" s="601"/>
      <c r="CS22" s="601"/>
      <c r="CT22" s="601"/>
      <c r="CU22" s="601"/>
      <c r="CV22" s="601"/>
      <c r="CW22" s="601"/>
      <c r="CX22" s="601"/>
      <c r="CY22" s="601"/>
      <c r="CZ22" s="601"/>
      <c r="DA22" s="601"/>
      <c r="DB22" s="601"/>
      <c r="DC22" s="601"/>
      <c r="DD22" s="601"/>
      <c r="DE22" s="601"/>
      <c r="DF22" s="601"/>
      <c r="DG22" s="601"/>
      <c r="DH22" s="601"/>
      <c r="DI22" s="601"/>
      <c r="DJ22" s="601"/>
      <c r="DK22" s="601"/>
      <c r="DL22" s="601"/>
      <c r="DM22" s="601"/>
      <c r="DN22" s="601"/>
      <c r="DO22" s="601"/>
      <c r="DP22" s="601"/>
      <c r="DQ22" s="601"/>
      <c r="DR22" s="601"/>
      <c r="DS22" s="601"/>
      <c r="DT22" s="601"/>
      <c r="DU22" s="601"/>
      <c r="DV22" s="601"/>
      <c r="DW22" s="601"/>
      <c r="DX22" s="601"/>
      <c r="DY22" s="601"/>
      <c r="DZ22" s="601"/>
      <c r="EA22" s="601"/>
      <c r="EB22" s="601"/>
      <c r="EC22" s="602"/>
    </row>
    <row r="23" spans="2:133" ht="11.25" customHeight="1" x14ac:dyDescent="0.15">
      <c r="B23" s="612" t="s">
        <v>281</v>
      </c>
      <c r="C23" s="613"/>
      <c r="D23" s="613"/>
      <c r="E23" s="613"/>
      <c r="F23" s="613"/>
      <c r="G23" s="613"/>
      <c r="H23" s="613"/>
      <c r="I23" s="613"/>
      <c r="J23" s="613"/>
      <c r="K23" s="613"/>
      <c r="L23" s="613"/>
      <c r="M23" s="613"/>
      <c r="N23" s="613"/>
      <c r="O23" s="613"/>
      <c r="P23" s="613"/>
      <c r="Q23" s="614"/>
      <c r="R23" s="615">
        <v>1020030</v>
      </c>
      <c r="S23" s="609"/>
      <c r="T23" s="609"/>
      <c r="U23" s="609"/>
      <c r="V23" s="609"/>
      <c r="W23" s="609"/>
      <c r="X23" s="609"/>
      <c r="Y23" s="616"/>
      <c r="Z23" s="611">
        <v>48.6</v>
      </c>
      <c r="AA23" s="611"/>
      <c r="AB23" s="611"/>
      <c r="AC23" s="611"/>
      <c r="AD23" s="606">
        <v>891412</v>
      </c>
      <c r="AE23" s="606"/>
      <c r="AF23" s="606"/>
      <c r="AG23" s="606"/>
      <c r="AH23" s="606"/>
      <c r="AI23" s="606"/>
      <c r="AJ23" s="606"/>
      <c r="AK23" s="606"/>
      <c r="AL23" s="617">
        <v>72.599999999999994</v>
      </c>
      <c r="AM23" s="618"/>
      <c r="AN23" s="618"/>
      <c r="AO23" s="619"/>
      <c r="AP23" s="612" t="s">
        <v>282</v>
      </c>
      <c r="AQ23" s="636"/>
      <c r="AR23" s="636"/>
      <c r="AS23" s="636"/>
      <c r="AT23" s="636"/>
      <c r="AU23" s="636"/>
      <c r="AV23" s="636"/>
      <c r="AW23" s="636"/>
      <c r="AX23" s="636"/>
      <c r="AY23" s="636"/>
      <c r="AZ23" s="636"/>
      <c r="BA23" s="636"/>
      <c r="BB23" s="636"/>
      <c r="BC23" s="636"/>
      <c r="BD23" s="636"/>
      <c r="BE23" s="636"/>
      <c r="BF23" s="637"/>
      <c r="BG23" s="615" t="s">
        <v>128</v>
      </c>
      <c r="BH23" s="609"/>
      <c r="BI23" s="609"/>
      <c r="BJ23" s="609"/>
      <c r="BK23" s="609"/>
      <c r="BL23" s="609"/>
      <c r="BM23" s="609"/>
      <c r="BN23" s="616"/>
      <c r="BO23" s="611" t="s">
        <v>128</v>
      </c>
      <c r="BP23" s="611"/>
      <c r="BQ23" s="611"/>
      <c r="BR23" s="611"/>
      <c r="BS23" s="606" t="s">
        <v>128</v>
      </c>
      <c r="BT23" s="606"/>
      <c r="BU23" s="606"/>
      <c r="BV23" s="606"/>
      <c r="BW23" s="606"/>
      <c r="BX23" s="606"/>
      <c r="BY23" s="606"/>
      <c r="BZ23" s="606"/>
      <c r="CA23" s="606"/>
      <c r="CB23" s="607"/>
      <c r="CD23" s="600" t="s">
        <v>221</v>
      </c>
      <c r="CE23" s="601"/>
      <c r="CF23" s="601"/>
      <c r="CG23" s="601"/>
      <c r="CH23" s="601"/>
      <c r="CI23" s="601"/>
      <c r="CJ23" s="601"/>
      <c r="CK23" s="601"/>
      <c r="CL23" s="601"/>
      <c r="CM23" s="601"/>
      <c r="CN23" s="601"/>
      <c r="CO23" s="601"/>
      <c r="CP23" s="601"/>
      <c r="CQ23" s="602"/>
      <c r="CR23" s="600" t="s">
        <v>283</v>
      </c>
      <c r="CS23" s="601"/>
      <c r="CT23" s="601"/>
      <c r="CU23" s="601"/>
      <c r="CV23" s="601"/>
      <c r="CW23" s="601"/>
      <c r="CX23" s="601"/>
      <c r="CY23" s="602"/>
      <c r="CZ23" s="600" t="s">
        <v>284</v>
      </c>
      <c r="DA23" s="601"/>
      <c r="DB23" s="601"/>
      <c r="DC23" s="602"/>
      <c r="DD23" s="600" t="s">
        <v>285</v>
      </c>
      <c r="DE23" s="601"/>
      <c r="DF23" s="601"/>
      <c r="DG23" s="601"/>
      <c r="DH23" s="601"/>
      <c r="DI23" s="601"/>
      <c r="DJ23" s="601"/>
      <c r="DK23" s="602"/>
      <c r="DL23" s="638" t="s">
        <v>286</v>
      </c>
      <c r="DM23" s="639"/>
      <c r="DN23" s="639"/>
      <c r="DO23" s="639"/>
      <c r="DP23" s="639"/>
      <c r="DQ23" s="639"/>
      <c r="DR23" s="639"/>
      <c r="DS23" s="639"/>
      <c r="DT23" s="639"/>
      <c r="DU23" s="639"/>
      <c r="DV23" s="640"/>
      <c r="DW23" s="600" t="s">
        <v>287</v>
      </c>
      <c r="DX23" s="601"/>
      <c r="DY23" s="601"/>
      <c r="DZ23" s="601"/>
      <c r="EA23" s="601"/>
      <c r="EB23" s="601"/>
      <c r="EC23" s="602"/>
    </row>
    <row r="24" spans="2:133" ht="11.25" customHeight="1" x14ac:dyDescent="0.15">
      <c r="B24" s="612" t="s">
        <v>288</v>
      </c>
      <c r="C24" s="613"/>
      <c r="D24" s="613"/>
      <c r="E24" s="613"/>
      <c r="F24" s="613"/>
      <c r="G24" s="613"/>
      <c r="H24" s="613"/>
      <c r="I24" s="613"/>
      <c r="J24" s="613"/>
      <c r="K24" s="613"/>
      <c r="L24" s="613"/>
      <c r="M24" s="613"/>
      <c r="N24" s="613"/>
      <c r="O24" s="613"/>
      <c r="P24" s="613"/>
      <c r="Q24" s="614"/>
      <c r="R24" s="615">
        <v>891412</v>
      </c>
      <c r="S24" s="609"/>
      <c r="T24" s="609"/>
      <c r="U24" s="609"/>
      <c r="V24" s="609"/>
      <c r="W24" s="609"/>
      <c r="X24" s="609"/>
      <c r="Y24" s="616"/>
      <c r="Z24" s="611">
        <v>42.4</v>
      </c>
      <c r="AA24" s="611"/>
      <c r="AB24" s="611"/>
      <c r="AC24" s="611"/>
      <c r="AD24" s="606">
        <v>891412</v>
      </c>
      <c r="AE24" s="606"/>
      <c r="AF24" s="606"/>
      <c r="AG24" s="606"/>
      <c r="AH24" s="606"/>
      <c r="AI24" s="606"/>
      <c r="AJ24" s="606"/>
      <c r="AK24" s="606"/>
      <c r="AL24" s="617">
        <v>72.599999999999994</v>
      </c>
      <c r="AM24" s="618"/>
      <c r="AN24" s="618"/>
      <c r="AO24" s="619"/>
      <c r="AP24" s="612" t="s">
        <v>289</v>
      </c>
      <c r="AQ24" s="636"/>
      <c r="AR24" s="636"/>
      <c r="AS24" s="636"/>
      <c r="AT24" s="636"/>
      <c r="AU24" s="636"/>
      <c r="AV24" s="636"/>
      <c r="AW24" s="636"/>
      <c r="AX24" s="636"/>
      <c r="AY24" s="636"/>
      <c r="AZ24" s="636"/>
      <c r="BA24" s="636"/>
      <c r="BB24" s="636"/>
      <c r="BC24" s="636"/>
      <c r="BD24" s="636"/>
      <c r="BE24" s="636"/>
      <c r="BF24" s="637"/>
      <c r="BG24" s="615" t="s">
        <v>128</v>
      </c>
      <c r="BH24" s="609"/>
      <c r="BI24" s="609"/>
      <c r="BJ24" s="609"/>
      <c r="BK24" s="609"/>
      <c r="BL24" s="609"/>
      <c r="BM24" s="609"/>
      <c r="BN24" s="616"/>
      <c r="BO24" s="611" t="s">
        <v>128</v>
      </c>
      <c r="BP24" s="611"/>
      <c r="BQ24" s="611"/>
      <c r="BR24" s="611"/>
      <c r="BS24" s="606" t="s">
        <v>128</v>
      </c>
      <c r="BT24" s="606"/>
      <c r="BU24" s="606"/>
      <c r="BV24" s="606"/>
      <c r="BW24" s="606"/>
      <c r="BX24" s="606"/>
      <c r="BY24" s="606"/>
      <c r="BZ24" s="606"/>
      <c r="CA24" s="606"/>
      <c r="CB24" s="607"/>
      <c r="CD24" s="620" t="s">
        <v>290</v>
      </c>
      <c r="CE24" s="621"/>
      <c r="CF24" s="621"/>
      <c r="CG24" s="621"/>
      <c r="CH24" s="621"/>
      <c r="CI24" s="621"/>
      <c r="CJ24" s="621"/>
      <c r="CK24" s="621"/>
      <c r="CL24" s="621"/>
      <c r="CM24" s="621"/>
      <c r="CN24" s="621"/>
      <c r="CO24" s="621"/>
      <c r="CP24" s="621"/>
      <c r="CQ24" s="622"/>
      <c r="CR24" s="623">
        <v>696008</v>
      </c>
      <c r="CS24" s="624"/>
      <c r="CT24" s="624"/>
      <c r="CU24" s="624"/>
      <c r="CV24" s="624"/>
      <c r="CW24" s="624"/>
      <c r="CX24" s="624"/>
      <c r="CY24" s="625"/>
      <c r="CZ24" s="628">
        <v>34.6</v>
      </c>
      <c r="DA24" s="629"/>
      <c r="DB24" s="629"/>
      <c r="DC24" s="631"/>
      <c r="DD24" s="652">
        <v>610543</v>
      </c>
      <c r="DE24" s="624"/>
      <c r="DF24" s="624"/>
      <c r="DG24" s="624"/>
      <c r="DH24" s="624"/>
      <c r="DI24" s="624"/>
      <c r="DJ24" s="624"/>
      <c r="DK24" s="625"/>
      <c r="DL24" s="652">
        <v>547610</v>
      </c>
      <c r="DM24" s="624"/>
      <c r="DN24" s="624"/>
      <c r="DO24" s="624"/>
      <c r="DP24" s="624"/>
      <c r="DQ24" s="624"/>
      <c r="DR24" s="624"/>
      <c r="DS24" s="624"/>
      <c r="DT24" s="624"/>
      <c r="DU24" s="624"/>
      <c r="DV24" s="625"/>
      <c r="DW24" s="628">
        <v>43.6</v>
      </c>
      <c r="DX24" s="629"/>
      <c r="DY24" s="629"/>
      <c r="DZ24" s="629"/>
      <c r="EA24" s="629"/>
      <c r="EB24" s="629"/>
      <c r="EC24" s="630"/>
    </row>
    <row r="25" spans="2:133" ht="11.25" customHeight="1" x14ac:dyDescent="0.15">
      <c r="B25" s="612" t="s">
        <v>291</v>
      </c>
      <c r="C25" s="613"/>
      <c r="D25" s="613"/>
      <c r="E25" s="613"/>
      <c r="F25" s="613"/>
      <c r="G25" s="613"/>
      <c r="H25" s="613"/>
      <c r="I25" s="613"/>
      <c r="J25" s="613"/>
      <c r="K25" s="613"/>
      <c r="L25" s="613"/>
      <c r="M25" s="613"/>
      <c r="N25" s="613"/>
      <c r="O25" s="613"/>
      <c r="P25" s="613"/>
      <c r="Q25" s="614"/>
      <c r="R25" s="615">
        <v>128618</v>
      </c>
      <c r="S25" s="609"/>
      <c r="T25" s="609"/>
      <c r="U25" s="609"/>
      <c r="V25" s="609"/>
      <c r="W25" s="609"/>
      <c r="X25" s="609"/>
      <c r="Y25" s="616"/>
      <c r="Z25" s="611">
        <v>6.1</v>
      </c>
      <c r="AA25" s="611"/>
      <c r="AB25" s="611"/>
      <c r="AC25" s="611"/>
      <c r="AD25" s="606" t="s">
        <v>128</v>
      </c>
      <c r="AE25" s="606"/>
      <c r="AF25" s="606"/>
      <c r="AG25" s="606"/>
      <c r="AH25" s="606"/>
      <c r="AI25" s="606"/>
      <c r="AJ25" s="606"/>
      <c r="AK25" s="606"/>
      <c r="AL25" s="617" t="s">
        <v>128</v>
      </c>
      <c r="AM25" s="618"/>
      <c r="AN25" s="618"/>
      <c r="AO25" s="619"/>
      <c r="AP25" s="612" t="s">
        <v>292</v>
      </c>
      <c r="AQ25" s="636"/>
      <c r="AR25" s="636"/>
      <c r="AS25" s="636"/>
      <c r="AT25" s="636"/>
      <c r="AU25" s="636"/>
      <c r="AV25" s="636"/>
      <c r="AW25" s="636"/>
      <c r="AX25" s="636"/>
      <c r="AY25" s="636"/>
      <c r="AZ25" s="636"/>
      <c r="BA25" s="636"/>
      <c r="BB25" s="636"/>
      <c r="BC25" s="636"/>
      <c r="BD25" s="636"/>
      <c r="BE25" s="636"/>
      <c r="BF25" s="637"/>
      <c r="BG25" s="615" t="s">
        <v>128</v>
      </c>
      <c r="BH25" s="609"/>
      <c r="BI25" s="609"/>
      <c r="BJ25" s="609"/>
      <c r="BK25" s="609"/>
      <c r="BL25" s="609"/>
      <c r="BM25" s="609"/>
      <c r="BN25" s="616"/>
      <c r="BO25" s="611" t="s">
        <v>128</v>
      </c>
      <c r="BP25" s="611"/>
      <c r="BQ25" s="611"/>
      <c r="BR25" s="611"/>
      <c r="BS25" s="606" t="s">
        <v>128</v>
      </c>
      <c r="BT25" s="606"/>
      <c r="BU25" s="606"/>
      <c r="BV25" s="606"/>
      <c r="BW25" s="606"/>
      <c r="BX25" s="606"/>
      <c r="BY25" s="606"/>
      <c r="BZ25" s="606"/>
      <c r="CA25" s="606"/>
      <c r="CB25" s="607"/>
      <c r="CD25" s="612" t="s">
        <v>293</v>
      </c>
      <c r="CE25" s="613"/>
      <c r="CF25" s="613"/>
      <c r="CG25" s="613"/>
      <c r="CH25" s="613"/>
      <c r="CI25" s="613"/>
      <c r="CJ25" s="613"/>
      <c r="CK25" s="613"/>
      <c r="CL25" s="613"/>
      <c r="CM25" s="613"/>
      <c r="CN25" s="613"/>
      <c r="CO25" s="613"/>
      <c r="CP25" s="613"/>
      <c r="CQ25" s="614"/>
      <c r="CR25" s="615">
        <v>379720</v>
      </c>
      <c r="CS25" s="654"/>
      <c r="CT25" s="654"/>
      <c r="CU25" s="654"/>
      <c r="CV25" s="654"/>
      <c r="CW25" s="654"/>
      <c r="CX25" s="654"/>
      <c r="CY25" s="655"/>
      <c r="CZ25" s="617">
        <v>18.899999999999999</v>
      </c>
      <c r="DA25" s="650"/>
      <c r="DB25" s="650"/>
      <c r="DC25" s="653"/>
      <c r="DD25" s="608">
        <v>347568</v>
      </c>
      <c r="DE25" s="654"/>
      <c r="DF25" s="654"/>
      <c r="DG25" s="654"/>
      <c r="DH25" s="654"/>
      <c r="DI25" s="654"/>
      <c r="DJ25" s="654"/>
      <c r="DK25" s="655"/>
      <c r="DL25" s="608">
        <v>286770</v>
      </c>
      <c r="DM25" s="654"/>
      <c r="DN25" s="654"/>
      <c r="DO25" s="654"/>
      <c r="DP25" s="654"/>
      <c r="DQ25" s="654"/>
      <c r="DR25" s="654"/>
      <c r="DS25" s="654"/>
      <c r="DT25" s="654"/>
      <c r="DU25" s="654"/>
      <c r="DV25" s="655"/>
      <c r="DW25" s="617">
        <v>22.8</v>
      </c>
      <c r="DX25" s="650"/>
      <c r="DY25" s="650"/>
      <c r="DZ25" s="650"/>
      <c r="EA25" s="650"/>
      <c r="EB25" s="650"/>
      <c r="EC25" s="651"/>
    </row>
    <row r="26" spans="2:133" ht="11.25" customHeight="1" x14ac:dyDescent="0.15">
      <c r="B26" s="612" t="s">
        <v>294</v>
      </c>
      <c r="C26" s="613"/>
      <c r="D26" s="613"/>
      <c r="E26" s="613"/>
      <c r="F26" s="613"/>
      <c r="G26" s="613"/>
      <c r="H26" s="613"/>
      <c r="I26" s="613"/>
      <c r="J26" s="613"/>
      <c r="K26" s="613"/>
      <c r="L26" s="613"/>
      <c r="M26" s="613"/>
      <c r="N26" s="613"/>
      <c r="O26" s="613"/>
      <c r="P26" s="613"/>
      <c r="Q26" s="614"/>
      <c r="R26" s="615" t="s">
        <v>128</v>
      </c>
      <c r="S26" s="609"/>
      <c r="T26" s="609"/>
      <c r="U26" s="609"/>
      <c r="V26" s="609"/>
      <c r="W26" s="609"/>
      <c r="X26" s="609"/>
      <c r="Y26" s="616"/>
      <c r="Z26" s="611" t="s">
        <v>128</v>
      </c>
      <c r="AA26" s="611"/>
      <c r="AB26" s="611"/>
      <c r="AC26" s="611"/>
      <c r="AD26" s="606" t="s">
        <v>128</v>
      </c>
      <c r="AE26" s="606"/>
      <c r="AF26" s="606"/>
      <c r="AG26" s="606"/>
      <c r="AH26" s="606"/>
      <c r="AI26" s="606"/>
      <c r="AJ26" s="606"/>
      <c r="AK26" s="606"/>
      <c r="AL26" s="617" t="s">
        <v>128</v>
      </c>
      <c r="AM26" s="618"/>
      <c r="AN26" s="618"/>
      <c r="AO26" s="619"/>
      <c r="AP26" s="612" t="s">
        <v>295</v>
      </c>
      <c r="AQ26" s="636"/>
      <c r="AR26" s="636"/>
      <c r="AS26" s="636"/>
      <c r="AT26" s="636"/>
      <c r="AU26" s="636"/>
      <c r="AV26" s="636"/>
      <c r="AW26" s="636"/>
      <c r="AX26" s="636"/>
      <c r="AY26" s="636"/>
      <c r="AZ26" s="636"/>
      <c r="BA26" s="636"/>
      <c r="BB26" s="636"/>
      <c r="BC26" s="636"/>
      <c r="BD26" s="636"/>
      <c r="BE26" s="636"/>
      <c r="BF26" s="637"/>
      <c r="BG26" s="615" t="s">
        <v>128</v>
      </c>
      <c r="BH26" s="609"/>
      <c r="BI26" s="609"/>
      <c r="BJ26" s="609"/>
      <c r="BK26" s="609"/>
      <c r="BL26" s="609"/>
      <c r="BM26" s="609"/>
      <c r="BN26" s="616"/>
      <c r="BO26" s="611" t="s">
        <v>128</v>
      </c>
      <c r="BP26" s="611"/>
      <c r="BQ26" s="611"/>
      <c r="BR26" s="611"/>
      <c r="BS26" s="606" t="s">
        <v>128</v>
      </c>
      <c r="BT26" s="606"/>
      <c r="BU26" s="606"/>
      <c r="BV26" s="606"/>
      <c r="BW26" s="606"/>
      <c r="BX26" s="606"/>
      <c r="BY26" s="606"/>
      <c r="BZ26" s="606"/>
      <c r="CA26" s="606"/>
      <c r="CB26" s="607"/>
      <c r="CD26" s="612" t="s">
        <v>296</v>
      </c>
      <c r="CE26" s="613"/>
      <c r="CF26" s="613"/>
      <c r="CG26" s="613"/>
      <c r="CH26" s="613"/>
      <c r="CI26" s="613"/>
      <c r="CJ26" s="613"/>
      <c r="CK26" s="613"/>
      <c r="CL26" s="613"/>
      <c r="CM26" s="613"/>
      <c r="CN26" s="613"/>
      <c r="CO26" s="613"/>
      <c r="CP26" s="613"/>
      <c r="CQ26" s="614"/>
      <c r="CR26" s="615">
        <v>193247</v>
      </c>
      <c r="CS26" s="609"/>
      <c r="CT26" s="609"/>
      <c r="CU26" s="609"/>
      <c r="CV26" s="609"/>
      <c r="CW26" s="609"/>
      <c r="CX26" s="609"/>
      <c r="CY26" s="616"/>
      <c r="CZ26" s="617">
        <v>9.6</v>
      </c>
      <c r="DA26" s="650"/>
      <c r="DB26" s="650"/>
      <c r="DC26" s="653"/>
      <c r="DD26" s="608">
        <v>167938</v>
      </c>
      <c r="DE26" s="609"/>
      <c r="DF26" s="609"/>
      <c r="DG26" s="609"/>
      <c r="DH26" s="609"/>
      <c r="DI26" s="609"/>
      <c r="DJ26" s="609"/>
      <c r="DK26" s="616"/>
      <c r="DL26" s="608" t="s">
        <v>128</v>
      </c>
      <c r="DM26" s="609"/>
      <c r="DN26" s="609"/>
      <c r="DO26" s="609"/>
      <c r="DP26" s="609"/>
      <c r="DQ26" s="609"/>
      <c r="DR26" s="609"/>
      <c r="DS26" s="609"/>
      <c r="DT26" s="609"/>
      <c r="DU26" s="609"/>
      <c r="DV26" s="616"/>
      <c r="DW26" s="617" t="s">
        <v>128</v>
      </c>
      <c r="DX26" s="650"/>
      <c r="DY26" s="650"/>
      <c r="DZ26" s="650"/>
      <c r="EA26" s="650"/>
      <c r="EB26" s="650"/>
      <c r="EC26" s="651"/>
    </row>
    <row r="27" spans="2:133" ht="11.25" customHeight="1" x14ac:dyDescent="0.15">
      <c r="B27" s="612" t="s">
        <v>297</v>
      </c>
      <c r="C27" s="613"/>
      <c r="D27" s="613"/>
      <c r="E27" s="613"/>
      <c r="F27" s="613"/>
      <c r="G27" s="613"/>
      <c r="H27" s="613"/>
      <c r="I27" s="613"/>
      <c r="J27" s="613"/>
      <c r="K27" s="613"/>
      <c r="L27" s="613"/>
      <c r="M27" s="613"/>
      <c r="N27" s="613"/>
      <c r="O27" s="613"/>
      <c r="P27" s="613"/>
      <c r="Q27" s="614"/>
      <c r="R27" s="615">
        <v>1337905</v>
      </c>
      <c r="S27" s="609"/>
      <c r="T27" s="609"/>
      <c r="U27" s="609"/>
      <c r="V27" s="609"/>
      <c r="W27" s="609"/>
      <c r="X27" s="609"/>
      <c r="Y27" s="616"/>
      <c r="Z27" s="611">
        <v>63.7</v>
      </c>
      <c r="AA27" s="611"/>
      <c r="AB27" s="611"/>
      <c r="AC27" s="611"/>
      <c r="AD27" s="606">
        <v>1209287</v>
      </c>
      <c r="AE27" s="606"/>
      <c r="AF27" s="606"/>
      <c r="AG27" s="606"/>
      <c r="AH27" s="606"/>
      <c r="AI27" s="606"/>
      <c r="AJ27" s="606"/>
      <c r="AK27" s="606"/>
      <c r="AL27" s="617">
        <v>98.5</v>
      </c>
      <c r="AM27" s="618"/>
      <c r="AN27" s="618"/>
      <c r="AO27" s="619"/>
      <c r="AP27" s="612" t="s">
        <v>298</v>
      </c>
      <c r="AQ27" s="613"/>
      <c r="AR27" s="613"/>
      <c r="AS27" s="613"/>
      <c r="AT27" s="613"/>
      <c r="AU27" s="613"/>
      <c r="AV27" s="613"/>
      <c r="AW27" s="613"/>
      <c r="AX27" s="613"/>
      <c r="AY27" s="613"/>
      <c r="AZ27" s="613"/>
      <c r="BA27" s="613"/>
      <c r="BB27" s="613"/>
      <c r="BC27" s="613"/>
      <c r="BD27" s="613"/>
      <c r="BE27" s="613"/>
      <c r="BF27" s="614"/>
      <c r="BG27" s="615">
        <v>257808</v>
      </c>
      <c r="BH27" s="609"/>
      <c r="BI27" s="609"/>
      <c r="BJ27" s="609"/>
      <c r="BK27" s="609"/>
      <c r="BL27" s="609"/>
      <c r="BM27" s="609"/>
      <c r="BN27" s="616"/>
      <c r="BO27" s="611">
        <v>100</v>
      </c>
      <c r="BP27" s="611"/>
      <c r="BQ27" s="611"/>
      <c r="BR27" s="611"/>
      <c r="BS27" s="606">
        <v>30345</v>
      </c>
      <c r="BT27" s="606"/>
      <c r="BU27" s="606"/>
      <c r="BV27" s="606"/>
      <c r="BW27" s="606"/>
      <c r="BX27" s="606"/>
      <c r="BY27" s="606"/>
      <c r="BZ27" s="606"/>
      <c r="CA27" s="606"/>
      <c r="CB27" s="607"/>
      <c r="CD27" s="612" t="s">
        <v>299</v>
      </c>
      <c r="CE27" s="613"/>
      <c r="CF27" s="613"/>
      <c r="CG27" s="613"/>
      <c r="CH27" s="613"/>
      <c r="CI27" s="613"/>
      <c r="CJ27" s="613"/>
      <c r="CK27" s="613"/>
      <c r="CL27" s="613"/>
      <c r="CM27" s="613"/>
      <c r="CN27" s="613"/>
      <c r="CO27" s="613"/>
      <c r="CP27" s="613"/>
      <c r="CQ27" s="614"/>
      <c r="CR27" s="615">
        <v>59791</v>
      </c>
      <c r="CS27" s="654"/>
      <c r="CT27" s="654"/>
      <c r="CU27" s="654"/>
      <c r="CV27" s="654"/>
      <c r="CW27" s="654"/>
      <c r="CX27" s="654"/>
      <c r="CY27" s="655"/>
      <c r="CZ27" s="617">
        <v>3</v>
      </c>
      <c r="DA27" s="650"/>
      <c r="DB27" s="650"/>
      <c r="DC27" s="653"/>
      <c r="DD27" s="608">
        <v>11167</v>
      </c>
      <c r="DE27" s="654"/>
      <c r="DF27" s="654"/>
      <c r="DG27" s="654"/>
      <c r="DH27" s="654"/>
      <c r="DI27" s="654"/>
      <c r="DJ27" s="654"/>
      <c r="DK27" s="655"/>
      <c r="DL27" s="608">
        <v>9032</v>
      </c>
      <c r="DM27" s="654"/>
      <c r="DN27" s="654"/>
      <c r="DO27" s="654"/>
      <c r="DP27" s="654"/>
      <c r="DQ27" s="654"/>
      <c r="DR27" s="654"/>
      <c r="DS27" s="654"/>
      <c r="DT27" s="654"/>
      <c r="DU27" s="654"/>
      <c r="DV27" s="655"/>
      <c r="DW27" s="617">
        <v>0.7</v>
      </c>
      <c r="DX27" s="650"/>
      <c r="DY27" s="650"/>
      <c r="DZ27" s="650"/>
      <c r="EA27" s="650"/>
      <c r="EB27" s="650"/>
      <c r="EC27" s="651"/>
    </row>
    <row r="28" spans="2:133" ht="11.25" customHeight="1" x14ac:dyDescent="0.15">
      <c r="B28" s="612" t="s">
        <v>300</v>
      </c>
      <c r="C28" s="613"/>
      <c r="D28" s="613"/>
      <c r="E28" s="613"/>
      <c r="F28" s="613"/>
      <c r="G28" s="613"/>
      <c r="H28" s="613"/>
      <c r="I28" s="613"/>
      <c r="J28" s="613"/>
      <c r="K28" s="613"/>
      <c r="L28" s="613"/>
      <c r="M28" s="613"/>
      <c r="N28" s="613"/>
      <c r="O28" s="613"/>
      <c r="P28" s="613"/>
      <c r="Q28" s="614"/>
      <c r="R28" s="615" t="s">
        <v>128</v>
      </c>
      <c r="S28" s="609"/>
      <c r="T28" s="609"/>
      <c r="U28" s="609"/>
      <c r="V28" s="609"/>
      <c r="W28" s="609"/>
      <c r="X28" s="609"/>
      <c r="Y28" s="616"/>
      <c r="Z28" s="611" t="s">
        <v>128</v>
      </c>
      <c r="AA28" s="611"/>
      <c r="AB28" s="611"/>
      <c r="AC28" s="611"/>
      <c r="AD28" s="606" t="s">
        <v>128</v>
      </c>
      <c r="AE28" s="606"/>
      <c r="AF28" s="606"/>
      <c r="AG28" s="606"/>
      <c r="AH28" s="606"/>
      <c r="AI28" s="606"/>
      <c r="AJ28" s="606"/>
      <c r="AK28" s="606"/>
      <c r="AL28" s="617" t="s">
        <v>128</v>
      </c>
      <c r="AM28" s="618"/>
      <c r="AN28" s="618"/>
      <c r="AO28" s="619"/>
      <c r="AP28" s="612"/>
      <c r="AQ28" s="613"/>
      <c r="AR28" s="613"/>
      <c r="AS28" s="613"/>
      <c r="AT28" s="613"/>
      <c r="AU28" s="613"/>
      <c r="AV28" s="613"/>
      <c r="AW28" s="613"/>
      <c r="AX28" s="613"/>
      <c r="AY28" s="613"/>
      <c r="AZ28" s="613"/>
      <c r="BA28" s="613"/>
      <c r="BB28" s="613"/>
      <c r="BC28" s="613"/>
      <c r="BD28" s="613"/>
      <c r="BE28" s="613"/>
      <c r="BF28" s="614"/>
      <c r="BG28" s="615"/>
      <c r="BH28" s="609"/>
      <c r="BI28" s="609"/>
      <c r="BJ28" s="609"/>
      <c r="BK28" s="609"/>
      <c r="BL28" s="609"/>
      <c r="BM28" s="609"/>
      <c r="BN28" s="616"/>
      <c r="BO28" s="611"/>
      <c r="BP28" s="611"/>
      <c r="BQ28" s="611"/>
      <c r="BR28" s="611"/>
      <c r="BS28" s="608"/>
      <c r="BT28" s="609"/>
      <c r="BU28" s="609"/>
      <c r="BV28" s="609"/>
      <c r="BW28" s="609"/>
      <c r="BX28" s="609"/>
      <c r="BY28" s="609"/>
      <c r="BZ28" s="609"/>
      <c r="CA28" s="609"/>
      <c r="CB28" s="610"/>
      <c r="CD28" s="612" t="s">
        <v>301</v>
      </c>
      <c r="CE28" s="613"/>
      <c r="CF28" s="613"/>
      <c r="CG28" s="613"/>
      <c r="CH28" s="613"/>
      <c r="CI28" s="613"/>
      <c r="CJ28" s="613"/>
      <c r="CK28" s="613"/>
      <c r="CL28" s="613"/>
      <c r="CM28" s="613"/>
      <c r="CN28" s="613"/>
      <c r="CO28" s="613"/>
      <c r="CP28" s="613"/>
      <c r="CQ28" s="614"/>
      <c r="CR28" s="615">
        <v>256497</v>
      </c>
      <c r="CS28" s="609"/>
      <c r="CT28" s="609"/>
      <c r="CU28" s="609"/>
      <c r="CV28" s="609"/>
      <c r="CW28" s="609"/>
      <c r="CX28" s="609"/>
      <c r="CY28" s="616"/>
      <c r="CZ28" s="617">
        <v>12.8</v>
      </c>
      <c r="DA28" s="650"/>
      <c r="DB28" s="650"/>
      <c r="DC28" s="653"/>
      <c r="DD28" s="608">
        <v>251808</v>
      </c>
      <c r="DE28" s="609"/>
      <c r="DF28" s="609"/>
      <c r="DG28" s="609"/>
      <c r="DH28" s="609"/>
      <c r="DI28" s="609"/>
      <c r="DJ28" s="609"/>
      <c r="DK28" s="616"/>
      <c r="DL28" s="608">
        <v>251808</v>
      </c>
      <c r="DM28" s="609"/>
      <c r="DN28" s="609"/>
      <c r="DO28" s="609"/>
      <c r="DP28" s="609"/>
      <c r="DQ28" s="609"/>
      <c r="DR28" s="609"/>
      <c r="DS28" s="609"/>
      <c r="DT28" s="609"/>
      <c r="DU28" s="609"/>
      <c r="DV28" s="616"/>
      <c r="DW28" s="617">
        <v>20</v>
      </c>
      <c r="DX28" s="650"/>
      <c r="DY28" s="650"/>
      <c r="DZ28" s="650"/>
      <c r="EA28" s="650"/>
      <c r="EB28" s="650"/>
      <c r="EC28" s="651"/>
    </row>
    <row r="29" spans="2:133" ht="11.25" customHeight="1" x14ac:dyDescent="0.15">
      <c r="B29" s="612" t="s">
        <v>302</v>
      </c>
      <c r="C29" s="613"/>
      <c r="D29" s="613"/>
      <c r="E29" s="613"/>
      <c r="F29" s="613"/>
      <c r="G29" s="613"/>
      <c r="H29" s="613"/>
      <c r="I29" s="613"/>
      <c r="J29" s="613"/>
      <c r="K29" s="613"/>
      <c r="L29" s="613"/>
      <c r="M29" s="613"/>
      <c r="N29" s="613"/>
      <c r="O29" s="613"/>
      <c r="P29" s="613"/>
      <c r="Q29" s="614"/>
      <c r="R29" s="615">
        <v>20442</v>
      </c>
      <c r="S29" s="609"/>
      <c r="T29" s="609"/>
      <c r="U29" s="609"/>
      <c r="V29" s="609"/>
      <c r="W29" s="609"/>
      <c r="X29" s="609"/>
      <c r="Y29" s="616"/>
      <c r="Z29" s="611">
        <v>1</v>
      </c>
      <c r="AA29" s="611"/>
      <c r="AB29" s="611"/>
      <c r="AC29" s="611"/>
      <c r="AD29" s="606" t="s">
        <v>128</v>
      </c>
      <c r="AE29" s="606"/>
      <c r="AF29" s="606"/>
      <c r="AG29" s="606"/>
      <c r="AH29" s="606"/>
      <c r="AI29" s="606"/>
      <c r="AJ29" s="606"/>
      <c r="AK29" s="606"/>
      <c r="AL29" s="617" t="s">
        <v>128</v>
      </c>
      <c r="AM29" s="618"/>
      <c r="AN29" s="618"/>
      <c r="AO29" s="619"/>
      <c r="AP29" s="644"/>
      <c r="AQ29" s="645"/>
      <c r="AR29" s="645"/>
      <c r="AS29" s="645"/>
      <c r="AT29" s="645"/>
      <c r="AU29" s="645"/>
      <c r="AV29" s="645"/>
      <c r="AW29" s="645"/>
      <c r="AX29" s="645"/>
      <c r="AY29" s="645"/>
      <c r="AZ29" s="645"/>
      <c r="BA29" s="645"/>
      <c r="BB29" s="645"/>
      <c r="BC29" s="645"/>
      <c r="BD29" s="645"/>
      <c r="BE29" s="645"/>
      <c r="BF29" s="646"/>
      <c r="BG29" s="615"/>
      <c r="BH29" s="609"/>
      <c r="BI29" s="609"/>
      <c r="BJ29" s="609"/>
      <c r="BK29" s="609"/>
      <c r="BL29" s="609"/>
      <c r="BM29" s="609"/>
      <c r="BN29" s="616"/>
      <c r="BO29" s="611"/>
      <c r="BP29" s="611"/>
      <c r="BQ29" s="611"/>
      <c r="BR29" s="611"/>
      <c r="BS29" s="606"/>
      <c r="BT29" s="606"/>
      <c r="BU29" s="606"/>
      <c r="BV29" s="606"/>
      <c r="BW29" s="606"/>
      <c r="BX29" s="606"/>
      <c r="BY29" s="606"/>
      <c r="BZ29" s="606"/>
      <c r="CA29" s="606"/>
      <c r="CB29" s="607"/>
      <c r="CD29" s="659" t="s">
        <v>303</v>
      </c>
      <c r="CE29" s="660"/>
      <c r="CF29" s="612" t="s">
        <v>70</v>
      </c>
      <c r="CG29" s="613"/>
      <c r="CH29" s="613"/>
      <c r="CI29" s="613"/>
      <c r="CJ29" s="613"/>
      <c r="CK29" s="613"/>
      <c r="CL29" s="613"/>
      <c r="CM29" s="613"/>
      <c r="CN29" s="613"/>
      <c r="CO29" s="613"/>
      <c r="CP29" s="613"/>
      <c r="CQ29" s="614"/>
      <c r="CR29" s="615">
        <v>256497</v>
      </c>
      <c r="CS29" s="654"/>
      <c r="CT29" s="654"/>
      <c r="CU29" s="654"/>
      <c r="CV29" s="654"/>
      <c r="CW29" s="654"/>
      <c r="CX29" s="654"/>
      <c r="CY29" s="655"/>
      <c r="CZ29" s="617">
        <v>12.8</v>
      </c>
      <c r="DA29" s="650"/>
      <c r="DB29" s="650"/>
      <c r="DC29" s="653"/>
      <c r="DD29" s="608">
        <v>251808</v>
      </c>
      <c r="DE29" s="654"/>
      <c r="DF29" s="654"/>
      <c r="DG29" s="654"/>
      <c r="DH29" s="654"/>
      <c r="DI29" s="654"/>
      <c r="DJ29" s="654"/>
      <c r="DK29" s="655"/>
      <c r="DL29" s="608">
        <v>251808</v>
      </c>
      <c r="DM29" s="654"/>
      <c r="DN29" s="654"/>
      <c r="DO29" s="654"/>
      <c r="DP29" s="654"/>
      <c r="DQ29" s="654"/>
      <c r="DR29" s="654"/>
      <c r="DS29" s="654"/>
      <c r="DT29" s="654"/>
      <c r="DU29" s="654"/>
      <c r="DV29" s="655"/>
      <c r="DW29" s="617">
        <v>20</v>
      </c>
      <c r="DX29" s="650"/>
      <c r="DY29" s="650"/>
      <c r="DZ29" s="650"/>
      <c r="EA29" s="650"/>
      <c r="EB29" s="650"/>
      <c r="EC29" s="651"/>
    </row>
    <row r="30" spans="2:133" ht="11.25" customHeight="1" x14ac:dyDescent="0.15">
      <c r="B30" s="612" t="s">
        <v>304</v>
      </c>
      <c r="C30" s="613"/>
      <c r="D30" s="613"/>
      <c r="E30" s="613"/>
      <c r="F30" s="613"/>
      <c r="G30" s="613"/>
      <c r="H30" s="613"/>
      <c r="I30" s="613"/>
      <c r="J30" s="613"/>
      <c r="K30" s="613"/>
      <c r="L30" s="613"/>
      <c r="M30" s="613"/>
      <c r="N30" s="613"/>
      <c r="O30" s="613"/>
      <c r="P30" s="613"/>
      <c r="Q30" s="614"/>
      <c r="R30" s="615">
        <v>37833</v>
      </c>
      <c r="S30" s="609"/>
      <c r="T30" s="609"/>
      <c r="U30" s="609"/>
      <c r="V30" s="609"/>
      <c r="W30" s="609"/>
      <c r="X30" s="609"/>
      <c r="Y30" s="616"/>
      <c r="Z30" s="611">
        <v>1.8</v>
      </c>
      <c r="AA30" s="611"/>
      <c r="AB30" s="611"/>
      <c r="AC30" s="611"/>
      <c r="AD30" s="606" t="s">
        <v>128</v>
      </c>
      <c r="AE30" s="606"/>
      <c r="AF30" s="606"/>
      <c r="AG30" s="606"/>
      <c r="AH30" s="606"/>
      <c r="AI30" s="606"/>
      <c r="AJ30" s="606"/>
      <c r="AK30" s="606"/>
      <c r="AL30" s="617" t="s">
        <v>128</v>
      </c>
      <c r="AM30" s="618"/>
      <c r="AN30" s="618"/>
      <c r="AO30" s="619"/>
      <c r="AP30" s="600" t="s">
        <v>221</v>
      </c>
      <c r="AQ30" s="601"/>
      <c r="AR30" s="601"/>
      <c r="AS30" s="601"/>
      <c r="AT30" s="601"/>
      <c r="AU30" s="601"/>
      <c r="AV30" s="601"/>
      <c r="AW30" s="601"/>
      <c r="AX30" s="601"/>
      <c r="AY30" s="601"/>
      <c r="AZ30" s="601"/>
      <c r="BA30" s="601"/>
      <c r="BB30" s="601"/>
      <c r="BC30" s="601"/>
      <c r="BD30" s="601"/>
      <c r="BE30" s="601"/>
      <c r="BF30" s="602"/>
      <c r="BG30" s="600" t="s">
        <v>305</v>
      </c>
      <c r="BH30" s="656"/>
      <c r="BI30" s="656"/>
      <c r="BJ30" s="656"/>
      <c r="BK30" s="656"/>
      <c r="BL30" s="656"/>
      <c r="BM30" s="656"/>
      <c r="BN30" s="656"/>
      <c r="BO30" s="656"/>
      <c r="BP30" s="656"/>
      <c r="BQ30" s="657"/>
      <c r="BR30" s="600" t="s">
        <v>306</v>
      </c>
      <c r="BS30" s="656"/>
      <c r="BT30" s="656"/>
      <c r="BU30" s="656"/>
      <c r="BV30" s="656"/>
      <c r="BW30" s="656"/>
      <c r="BX30" s="656"/>
      <c r="BY30" s="656"/>
      <c r="BZ30" s="656"/>
      <c r="CA30" s="656"/>
      <c r="CB30" s="657"/>
      <c r="CD30" s="661"/>
      <c r="CE30" s="662"/>
      <c r="CF30" s="612" t="s">
        <v>307</v>
      </c>
      <c r="CG30" s="613"/>
      <c r="CH30" s="613"/>
      <c r="CI30" s="613"/>
      <c r="CJ30" s="613"/>
      <c r="CK30" s="613"/>
      <c r="CL30" s="613"/>
      <c r="CM30" s="613"/>
      <c r="CN30" s="613"/>
      <c r="CO30" s="613"/>
      <c r="CP30" s="613"/>
      <c r="CQ30" s="614"/>
      <c r="CR30" s="615">
        <v>253642</v>
      </c>
      <c r="CS30" s="609"/>
      <c r="CT30" s="609"/>
      <c r="CU30" s="609"/>
      <c r="CV30" s="609"/>
      <c r="CW30" s="609"/>
      <c r="CX30" s="609"/>
      <c r="CY30" s="616"/>
      <c r="CZ30" s="617">
        <v>12.6</v>
      </c>
      <c r="DA30" s="650"/>
      <c r="DB30" s="650"/>
      <c r="DC30" s="653"/>
      <c r="DD30" s="608">
        <v>249064</v>
      </c>
      <c r="DE30" s="609"/>
      <c r="DF30" s="609"/>
      <c r="DG30" s="609"/>
      <c r="DH30" s="609"/>
      <c r="DI30" s="609"/>
      <c r="DJ30" s="609"/>
      <c r="DK30" s="616"/>
      <c r="DL30" s="608">
        <v>249064</v>
      </c>
      <c r="DM30" s="609"/>
      <c r="DN30" s="609"/>
      <c r="DO30" s="609"/>
      <c r="DP30" s="609"/>
      <c r="DQ30" s="609"/>
      <c r="DR30" s="609"/>
      <c r="DS30" s="609"/>
      <c r="DT30" s="609"/>
      <c r="DU30" s="609"/>
      <c r="DV30" s="616"/>
      <c r="DW30" s="617">
        <v>19.8</v>
      </c>
      <c r="DX30" s="650"/>
      <c r="DY30" s="650"/>
      <c r="DZ30" s="650"/>
      <c r="EA30" s="650"/>
      <c r="EB30" s="650"/>
      <c r="EC30" s="651"/>
    </row>
    <row r="31" spans="2:133" ht="11.25" customHeight="1" x14ac:dyDescent="0.15">
      <c r="B31" s="612" t="s">
        <v>308</v>
      </c>
      <c r="C31" s="613"/>
      <c r="D31" s="613"/>
      <c r="E31" s="613"/>
      <c r="F31" s="613"/>
      <c r="G31" s="613"/>
      <c r="H31" s="613"/>
      <c r="I31" s="613"/>
      <c r="J31" s="613"/>
      <c r="K31" s="613"/>
      <c r="L31" s="613"/>
      <c r="M31" s="613"/>
      <c r="N31" s="613"/>
      <c r="O31" s="613"/>
      <c r="P31" s="613"/>
      <c r="Q31" s="614"/>
      <c r="R31" s="615">
        <v>888</v>
      </c>
      <c r="S31" s="609"/>
      <c r="T31" s="609"/>
      <c r="U31" s="609"/>
      <c r="V31" s="609"/>
      <c r="W31" s="609"/>
      <c r="X31" s="609"/>
      <c r="Y31" s="616"/>
      <c r="Z31" s="611">
        <v>0</v>
      </c>
      <c r="AA31" s="611"/>
      <c r="AB31" s="611"/>
      <c r="AC31" s="611"/>
      <c r="AD31" s="606" t="s">
        <v>128</v>
      </c>
      <c r="AE31" s="606"/>
      <c r="AF31" s="606"/>
      <c r="AG31" s="606"/>
      <c r="AH31" s="606"/>
      <c r="AI31" s="606"/>
      <c r="AJ31" s="606"/>
      <c r="AK31" s="606"/>
      <c r="AL31" s="617" t="s">
        <v>128</v>
      </c>
      <c r="AM31" s="618"/>
      <c r="AN31" s="618"/>
      <c r="AO31" s="619"/>
      <c r="AP31" s="668" t="s">
        <v>309</v>
      </c>
      <c r="AQ31" s="669"/>
      <c r="AR31" s="669"/>
      <c r="AS31" s="669"/>
      <c r="AT31" s="674" t="s">
        <v>310</v>
      </c>
      <c r="AU31" s="356"/>
      <c r="AV31" s="356"/>
      <c r="AW31" s="356"/>
      <c r="AX31" s="620" t="s">
        <v>188</v>
      </c>
      <c r="AY31" s="621"/>
      <c r="AZ31" s="621"/>
      <c r="BA31" s="621"/>
      <c r="BB31" s="621"/>
      <c r="BC31" s="621"/>
      <c r="BD31" s="621"/>
      <c r="BE31" s="621"/>
      <c r="BF31" s="622"/>
      <c r="BG31" s="667">
        <v>99.9</v>
      </c>
      <c r="BH31" s="665"/>
      <c r="BI31" s="665"/>
      <c r="BJ31" s="665"/>
      <c r="BK31" s="665"/>
      <c r="BL31" s="665"/>
      <c r="BM31" s="629">
        <v>99.4</v>
      </c>
      <c r="BN31" s="665"/>
      <c r="BO31" s="665"/>
      <c r="BP31" s="665"/>
      <c r="BQ31" s="666"/>
      <c r="BR31" s="667">
        <v>99.9</v>
      </c>
      <c r="BS31" s="665"/>
      <c r="BT31" s="665"/>
      <c r="BU31" s="665"/>
      <c r="BV31" s="665"/>
      <c r="BW31" s="665"/>
      <c r="BX31" s="629">
        <v>99.3</v>
      </c>
      <c r="BY31" s="665"/>
      <c r="BZ31" s="665"/>
      <c r="CA31" s="665"/>
      <c r="CB31" s="666"/>
      <c r="CD31" s="661"/>
      <c r="CE31" s="662"/>
      <c r="CF31" s="612" t="s">
        <v>311</v>
      </c>
      <c r="CG31" s="613"/>
      <c r="CH31" s="613"/>
      <c r="CI31" s="613"/>
      <c r="CJ31" s="613"/>
      <c r="CK31" s="613"/>
      <c r="CL31" s="613"/>
      <c r="CM31" s="613"/>
      <c r="CN31" s="613"/>
      <c r="CO31" s="613"/>
      <c r="CP31" s="613"/>
      <c r="CQ31" s="614"/>
      <c r="CR31" s="615">
        <v>2855</v>
      </c>
      <c r="CS31" s="654"/>
      <c r="CT31" s="654"/>
      <c r="CU31" s="654"/>
      <c r="CV31" s="654"/>
      <c r="CW31" s="654"/>
      <c r="CX31" s="654"/>
      <c r="CY31" s="655"/>
      <c r="CZ31" s="617">
        <v>0.1</v>
      </c>
      <c r="DA31" s="650"/>
      <c r="DB31" s="650"/>
      <c r="DC31" s="653"/>
      <c r="DD31" s="608">
        <v>2744</v>
      </c>
      <c r="DE31" s="654"/>
      <c r="DF31" s="654"/>
      <c r="DG31" s="654"/>
      <c r="DH31" s="654"/>
      <c r="DI31" s="654"/>
      <c r="DJ31" s="654"/>
      <c r="DK31" s="655"/>
      <c r="DL31" s="608">
        <v>2744</v>
      </c>
      <c r="DM31" s="654"/>
      <c r="DN31" s="654"/>
      <c r="DO31" s="654"/>
      <c r="DP31" s="654"/>
      <c r="DQ31" s="654"/>
      <c r="DR31" s="654"/>
      <c r="DS31" s="654"/>
      <c r="DT31" s="654"/>
      <c r="DU31" s="654"/>
      <c r="DV31" s="655"/>
      <c r="DW31" s="617">
        <v>0.2</v>
      </c>
      <c r="DX31" s="650"/>
      <c r="DY31" s="650"/>
      <c r="DZ31" s="650"/>
      <c r="EA31" s="650"/>
      <c r="EB31" s="650"/>
      <c r="EC31" s="651"/>
    </row>
    <row r="32" spans="2:133" ht="11.25" customHeight="1" x14ac:dyDescent="0.15">
      <c r="B32" s="612" t="s">
        <v>312</v>
      </c>
      <c r="C32" s="613"/>
      <c r="D32" s="613"/>
      <c r="E32" s="613"/>
      <c r="F32" s="613"/>
      <c r="G32" s="613"/>
      <c r="H32" s="613"/>
      <c r="I32" s="613"/>
      <c r="J32" s="613"/>
      <c r="K32" s="613"/>
      <c r="L32" s="613"/>
      <c r="M32" s="613"/>
      <c r="N32" s="613"/>
      <c r="O32" s="613"/>
      <c r="P32" s="613"/>
      <c r="Q32" s="614"/>
      <c r="R32" s="615">
        <v>218797</v>
      </c>
      <c r="S32" s="609"/>
      <c r="T32" s="609"/>
      <c r="U32" s="609"/>
      <c r="V32" s="609"/>
      <c r="W32" s="609"/>
      <c r="X32" s="609"/>
      <c r="Y32" s="616"/>
      <c r="Z32" s="611">
        <v>10.4</v>
      </c>
      <c r="AA32" s="611"/>
      <c r="AB32" s="611"/>
      <c r="AC32" s="611"/>
      <c r="AD32" s="606" t="s">
        <v>128</v>
      </c>
      <c r="AE32" s="606"/>
      <c r="AF32" s="606"/>
      <c r="AG32" s="606"/>
      <c r="AH32" s="606"/>
      <c r="AI32" s="606"/>
      <c r="AJ32" s="606"/>
      <c r="AK32" s="606"/>
      <c r="AL32" s="617" t="s">
        <v>128</v>
      </c>
      <c r="AM32" s="618"/>
      <c r="AN32" s="618"/>
      <c r="AO32" s="619"/>
      <c r="AP32" s="670"/>
      <c r="AQ32" s="671"/>
      <c r="AR32" s="671"/>
      <c r="AS32" s="671"/>
      <c r="AT32" s="675"/>
      <c r="AU32" s="211" t="s">
        <v>313</v>
      </c>
      <c r="AX32" s="612" t="s">
        <v>314</v>
      </c>
      <c r="AY32" s="613"/>
      <c r="AZ32" s="613"/>
      <c r="BA32" s="613"/>
      <c r="BB32" s="613"/>
      <c r="BC32" s="613"/>
      <c r="BD32" s="613"/>
      <c r="BE32" s="613"/>
      <c r="BF32" s="614"/>
      <c r="BG32" s="677">
        <v>99.9</v>
      </c>
      <c r="BH32" s="654"/>
      <c r="BI32" s="654"/>
      <c r="BJ32" s="654"/>
      <c r="BK32" s="654"/>
      <c r="BL32" s="654"/>
      <c r="BM32" s="618">
        <v>99.6</v>
      </c>
      <c r="BN32" s="654"/>
      <c r="BO32" s="654"/>
      <c r="BP32" s="654"/>
      <c r="BQ32" s="658"/>
      <c r="BR32" s="677">
        <v>100</v>
      </c>
      <c r="BS32" s="654"/>
      <c r="BT32" s="654"/>
      <c r="BU32" s="654"/>
      <c r="BV32" s="654"/>
      <c r="BW32" s="654"/>
      <c r="BX32" s="618">
        <v>99.2</v>
      </c>
      <c r="BY32" s="654"/>
      <c r="BZ32" s="654"/>
      <c r="CA32" s="654"/>
      <c r="CB32" s="658"/>
      <c r="CD32" s="663"/>
      <c r="CE32" s="664"/>
      <c r="CF32" s="612" t="s">
        <v>315</v>
      </c>
      <c r="CG32" s="613"/>
      <c r="CH32" s="613"/>
      <c r="CI32" s="613"/>
      <c r="CJ32" s="613"/>
      <c r="CK32" s="613"/>
      <c r="CL32" s="613"/>
      <c r="CM32" s="613"/>
      <c r="CN32" s="613"/>
      <c r="CO32" s="613"/>
      <c r="CP32" s="613"/>
      <c r="CQ32" s="614"/>
      <c r="CR32" s="615" t="s">
        <v>128</v>
      </c>
      <c r="CS32" s="609"/>
      <c r="CT32" s="609"/>
      <c r="CU32" s="609"/>
      <c r="CV32" s="609"/>
      <c r="CW32" s="609"/>
      <c r="CX32" s="609"/>
      <c r="CY32" s="616"/>
      <c r="CZ32" s="617" t="s">
        <v>128</v>
      </c>
      <c r="DA32" s="650"/>
      <c r="DB32" s="650"/>
      <c r="DC32" s="653"/>
      <c r="DD32" s="608" t="s">
        <v>128</v>
      </c>
      <c r="DE32" s="609"/>
      <c r="DF32" s="609"/>
      <c r="DG32" s="609"/>
      <c r="DH32" s="609"/>
      <c r="DI32" s="609"/>
      <c r="DJ32" s="609"/>
      <c r="DK32" s="616"/>
      <c r="DL32" s="608" t="s">
        <v>128</v>
      </c>
      <c r="DM32" s="609"/>
      <c r="DN32" s="609"/>
      <c r="DO32" s="609"/>
      <c r="DP32" s="609"/>
      <c r="DQ32" s="609"/>
      <c r="DR32" s="609"/>
      <c r="DS32" s="609"/>
      <c r="DT32" s="609"/>
      <c r="DU32" s="609"/>
      <c r="DV32" s="616"/>
      <c r="DW32" s="617" t="s">
        <v>128</v>
      </c>
      <c r="DX32" s="650"/>
      <c r="DY32" s="650"/>
      <c r="DZ32" s="650"/>
      <c r="EA32" s="650"/>
      <c r="EB32" s="650"/>
      <c r="EC32" s="651"/>
    </row>
    <row r="33" spans="2:133" ht="11.25" customHeight="1" x14ac:dyDescent="0.15">
      <c r="B33" s="641" t="s">
        <v>316</v>
      </c>
      <c r="C33" s="642"/>
      <c r="D33" s="642"/>
      <c r="E33" s="642"/>
      <c r="F33" s="642"/>
      <c r="G33" s="642"/>
      <c r="H33" s="642"/>
      <c r="I33" s="642"/>
      <c r="J33" s="642"/>
      <c r="K33" s="642"/>
      <c r="L33" s="642"/>
      <c r="M33" s="642"/>
      <c r="N33" s="642"/>
      <c r="O33" s="642"/>
      <c r="P33" s="642"/>
      <c r="Q33" s="643"/>
      <c r="R33" s="615" t="s">
        <v>128</v>
      </c>
      <c r="S33" s="609"/>
      <c r="T33" s="609"/>
      <c r="U33" s="609"/>
      <c r="V33" s="609"/>
      <c r="W33" s="609"/>
      <c r="X33" s="609"/>
      <c r="Y33" s="616"/>
      <c r="Z33" s="611" t="s">
        <v>128</v>
      </c>
      <c r="AA33" s="611"/>
      <c r="AB33" s="611"/>
      <c r="AC33" s="611"/>
      <c r="AD33" s="606" t="s">
        <v>128</v>
      </c>
      <c r="AE33" s="606"/>
      <c r="AF33" s="606"/>
      <c r="AG33" s="606"/>
      <c r="AH33" s="606"/>
      <c r="AI33" s="606"/>
      <c r="AJ33" s="606"/>
      <c r="AK33" s="606"/>
      <c r="AL33" s="617" t="s">
        <v>128</v>
      </c>
      <c r="AM33" s="618"/>
      <c r="AN33" s="618"/>
      <c r="AO33" s="619"/>
      <c r="AP33" s="672"/>
      <c r="AQ33" s="673"/>
      <c r="AR33" s="673"/>
      <c r="AS33" s="673"/>
      <c r="AT33" s="676"/>
      <c r="AU33" s="355"/>
      <c r="AV33" s="355"/>
      <c r="AW33" s="355"/>
      <c r="AX33" s="644" t="s">
        <v>317</v>
      </c>
      <c r="AY33" s="645"/>
      <c r="AZ33" s="645"/>
      <c r="BA33" s="645"/>
      <c r="BB33" s="645"/>
      <c r="BC33" s="645"/>
      <c r="BD33" s="645"/>
      <c r="BE33" s="645"/>
      <c r="BF33" s="646"/>
      <c r="BG33" s="678">
        <v>100</v>
      </c>
      <c r="BH33" s="679"/>
      <c r="BI33" s="679"/>
      <c r="BJ33" s="679"/>
      <c r="BK33" s="679"/>
      <c r="BL33" s="679"/>
      <c r="BM33" s="680">
        <v>99.3</v>
      </c>
      <c r="BN33" s="679"/>
      <c r="BO33" s="679"/>
      <c r="BP33" s="679"/>
      <c r="BQ33" s="681"/>
      <c r="BR33" s="678">
        <v>99.8</v>
      </c>
      <c r="BS33" s="679"/>
      <c r="BT33" s="679"/>
      <c r="BU33" s="679"/>
      <c r="BV33" s="679"/>
      <c r="BW33" s="679"/>
      <c r="BX33" s="680">
        <v>99.3</v>
      </c>
      <c r="BY33" s="679"/>
      <c r="BZ33" s="679"/>
      <c r="CA33" s="679"/>
      <c r="CB33" s="681"/>
      <c r="CD33" s="612" t="s">
        <v>318</v>
      </c>
      <c r="CE33" s="613"/>
      <c r="CF33" s="613"/>
      <c r="CG33" s="613"/>
      <c r="CH33" s="613"/>
      <c r="CI33" s="613"/>
      <c r="CJ33" s="613"/>
      <c r="CK33" s="613"/>
      <c r="CL33" s="613"/>
      <c r="CM33" s="613"/>
      <c r="CN33" s="613"/>
      <c r="CO33" s="613"/>
      <c r="CP33" s="613"/>
      <c r="CQ33" s="614"/>
      <c r="CR33" s="615">
        <v>992612</v>
      </c>
      <c r="CS33" s="654"/>
      <c r="CT33" s="654"/>
      <c r="CU33" s="654"/>
      <c r="CV33" s="654"/>
      <c r="CW33" s="654"/>
      <c r="CX33" s="654"/>
      <c r="CY33" s="655"/>
      <c r="CZ33" s="617">
        <v>49.3</v>
      </c>
      <c r="DA33" s="650"/>
      <c r="DB33" s="650"/>
      <c r="DC33" s="653"/>
      <c r="DD33" s="608">
        <v>793224</v>
      </c>
      <c r="DE33" s="654"/>
      <c r="DF33" s="654"/>
      <c r="DG33" s="654"/>
      <c r="DH33" s="654"/>
      <c r="DI33" s="654"/>
      <c r="DJ33" s="654"/>
      <c r="DK33" s="655"/>
      <c r="DL33" s="608">
        <v>463564</v>
      </c>
      <c r="DM33" s="654"/>
      <c r="DN33" s="654"/>
      <c r="DO33" s="654"/>
      <c r="DP33" s="654"/>
      <c r="DQ33" s="654"/>
      <c r="DR33" s="654"/>
      <c r="DS33" s="654"/>
      <c r="DT33" s="654"/>
      <c r="DU33" s="654"/>
      <c r="DV33" s="655"/>
      <c r="DW33" s="617">
        <v>36.9</v>
      </c>
      <c r="DX33" s="650"/>
      <c r="DY33" s="650"/>
      <c r="DZ33" s="650"/>
      <c r="EA33" s="650"/>
      <c r="EB33" s="650"/>
      <c r="EC33" s="651"/>
    </row>
    <row r="34" spans="2:133" ht="11.25" customHeight="1" x14ac:dyDescent="0.15">
      <c r="B34" s="612" t="s">
        <v>319</v>
      </c>
      <c r="C34" s="613"/>
      <c r="D34" s="613"/>
      <c r="E34" s="613"/>
      <c r="F34" s="613"/>
      <c r="G34" s="613"/>
      <c r="H34" s="613"/>
      <c r="I34" s="613"/>
      <c r="J34" s="613"/>
      <c r="K34" s="613"/>
      <c r="L34" s="613"/>
      <c r="M34" s="613"/>
      <c r="N34" s="613"/>
      <c r="O34" s="613"/>
      <c r="P34" s="613"/>
      <c r="Q34" s="614"/>
      <c r="R34" s="615">
        <v>60512</v>
      </c>
      <c r="S34" s="609"/>
      <c r="T34" s="609"/>
      <c r="U34" s="609"/>
      <c r="V34" s="609"/>
      <c r="W34" s="609"/>
      <c r="X34" s="609"/>
      <c r="Y34" s="616"/>
      <c r="Z34" s="611">
        <v>2.9</v>
      </c>
      <c r="AA34" s="611"/>
      <c r="AB34" s="611"/>
      <c r="AC34" s="611"/>
      <c r="AD34" s="606" t="s">
        <v>128</v>
      </c>
      <c r="AE34" s="606"/>
      <c r="AF34" s="606"/>
      <c r="AG34" s="606"/>
      <c r="AH34" s="606"/>
      <c r="AI34" s="606"/>
      <c r="AJ34" s="606"/>
      <c r="AK34" s="606"/>
      <c r="AL34" s="617" t="s">
        <v>128</v>
      </c>
      <c r="AM34" s="618"/>
      <c r="AN34" s="618"/>
      <c r="AO34" s="619"/>
      <c r="AP34" s="214"/>
      <c r="AQ34" s="215"/>
      <c r="AS34" s="356"/>
      <c r="AT34" s="356"/>
      <c r="AU34" s="356"/>
      <c r="AV34" s="356"/>
      <c r="AW34" s="356"/>
      <c r="AX34" s="356"/>
      <c r="AY34" s="356"/>
      <c r="AZ34" s="356"/>
      <c r="BA34" s="356"/>
      <c r="BB34" s="356"/>
      <c r="BC34" s="356"/>
      <c r="BD34" s="356"/>
      <c r="BE34" s="356"/>
      <c r="BF34" s="356"/>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D34" s="612" t="s">
        <v>320</v>
      </c>
      <c r="CE34" s="613"/>
      <c r="CF34" s="613"/>
      <c r="CG34" s="613"/>
      <c r="CH34" s="613"/>
      <c r="CI34" s="613"/>
      <c r="CJ34" s="613"/>
      <c r="CK34" s="613"/>
      <c r="CL34" s="613"/>
      <c r="CM34" s="613"/>
      <c r="CN34" s="613"/>
      <c r="CO34" s="613"/>
      <c r="CP34" s="613"/>
      <c r="CQ34" s="614"/>
      <c r="CR34" s="615">
        <v>310180</v>
      </c>
      <c r="CS34" s="609"/>
      <c r="CT34" s="609"/>
      <c r="CU34" s="609"/>
      <c r="CV34" s="609"/>
      <c r="CW34" s="609"/>
      <c r="CX34" s="609"/>
      <c r="CY34" s="616"/>
      <c r="CZ34" s="617">
        <v>15.4</v>
      </c>
      <c r="DA34" s="650"/>
      <c r="DB34" s="650"/>
      <c r="DC34" s="653"/>
      <c r="DD34" s="608">
        <v>245484</v>
      </c>
      <c r="DE34" s="609"/>
      <c r="DF34" s="609"/>
      <c r="DG34" s="609"/>
      <c r="DH34" s="609"/>
      <c r="DI34" s="609"/>
      <c r="DJ34" s="609"/>
      <c r="DK34" s="616"/>
      <c r="DL34" s="608">
        <v>190982</v>
      </c>
      <c r="DM34" s="609"/>
      <c r="DN34" s="609"/>
      <c r="DO34" s="609"/>
      <c r="DP34" s="609"/>
      <c r="DQ34" s="609"/>
      <c r="DR34" s="609"/>
      <c r="DS34" s="609"/>
      <c r="DT34" s="609"/>
      <c r="DU34" s="609"/>
      <c r="DV34" s="616"/>
      <c r="DW34" s="617">
        <v>15.2</v>
      </c>
      <c r="DX34" s="650"/>
      <c r="DY34" s="650"/>
      <c r="DZ34" s="650"/>
      <c r="EA34" s="650"/>
      <c r="EB34" s="650"/>
      <c r="EC34" s="651"/>
    </row>
    <row r="35" spans="2:133" ht="11.25" customHeight="1" x14ac:dyDescent="0.15">
      <c r="B35" s="612" t="s">
        <v>321</v>
      </c>
      <c r="C35" s="613"/>
      <c r="D35" s="613"/>
      <c r="E35" s="613"/>
      <c r="F35" s="613"/>
      <c r="G35" s="613"/>
      <c r="H35" s="613"/>
      <c r="I35" s="613"/>
      <c r="J35" s="613"/>
      <c r="K35" s="613"/>
      <c r="L35" s="613"/>
      <c r="M35" s="613"/>
      <c r="N35" s="613"/>
      <c r="O35" s="613"/>
      <c r="P35" s="613"/>
      <c r="Q35" s="614"/>
      <c r="R35" s="615">
        <v>14375</v>
      </c>
      <c r="S35" s="609"/>
      <c r="T35" s="609"/>
      <c r="U35" s="609"/>
      <c r="V35" s="609"/>
      <c r="W35" s="609"/>
      <c r="X35" s="609"/>
      <c r="Y35" s="616"/>
      <c r="Z35" s="611">
        <v>0.7</v>
      </c>
      <c r="AA35" s="611"/>
      <c r="AB35" s="611"/>
      <c r="AC35" s="611"/>
      <c r="AD35" s="606">
        <v>6995</v>
      </c>
      <c r="AE35" s="606"/>
      <c r="AF35" s="606"/>
      <c r="AG35" s="606"/>
      <c r="AH35" s="606"/>
      <c r="AI35" s="606"/>
      <c r="AJ35" s="606"/>
      <c r="AK35" s="606"/>
      <c r="AL35" s="617">
        <v>0.6</v>
      </c>
      <c r="AM35" s="618"/>
      <c r="AN35" s="618"/>
      <c r="AO35" s="619"/>
      <c r="AP35" s="216"/>
      <c r="AQ35" s="600" t="s">
        <v>322</v>
      </c>
      <c r="AR35" s="601"/>
      <c r="AS35" s="601"/>
      <c r="AT35" s="601"/>
      <c r="AU35" s="601"/>
      <c r="AV35" s="601"/>
      <c r="AW35" s="601"/>
      <c r="AX35" s="601"/>
      <c r="AY35" s="601"/>
      <c r="AZ35" s="601"/>
      <c r="BA35" s="601"/>
      <c r="BB35" s="601"/>
      <c r="BC35" s="601"/>
      <c r="BD35" s="601"/>
      <c r="BE35" s="601"/>
      <c r="BF35" s="602"/>
      <c r="BG35" s="600" t="s">
        <v>323</v>
      </c>
      <c r="BH35" s="601"/>
      <c r="BI35" s="601"/>
      <c r="BJ35" s="601"/>
      <c r="BK35" s="601"/>
      <c r="BL35" s="601"/>
      <c r="BM35" s="601"/>
      <c r="BN35" s="601"/>
      <c r="BO35" s="601"/>
      <c r="BP35" s="601"/>
      <c r="BQ35" s="601"/>
      <c r="BR35" s="601"/>
      <c r="BS35" s="601"/>
      <c r="BT35" s="601"/>
      <c r="BU35" s="601"/>
      <c r="BV35" s="601"/>
      <c r="BW35" s="601"/>
      <c r="BX35" s="601"/>
      <c r="BY35" s="601"/>
      <c r="BZ35" s="601"/>
      <c r="CA35" s="601"/>
      <c r="CB35" s="602"/>
      <c r="CD35" s="612" t="s">
        <v>324</v>
      </c>
      <c r="CE35" s="613"/>
      <c r="CF35" s="613"/>
      <c r="CG35" s="613"/>
      <c r="CH35" s="613"/>
      <c r="CI35" s="613"/>
      <c r="CJ35" s="613"/>
      <c r="CK35" s="613"/>
      <c r="CL35" s="613"/>
      <c r="CM35" s="613"/>
      <c r="CN35" s="613"/>
      <c r="CO35" s="613"/>
      <c r="CP35" s="613"/>
      <c r="CQ35" s="614"/>
      <c r="CR35" s="615">
        <v>28449</v>
      </c>
      <c r="CS35" s="654"/>
      <c r="CT35" s="654"/>
      <c r="CU35" s="654"/>
      <c r="CV35" s="654"/>
      <c r="CW35" s="654"/>
      <c r="CX35" s="654"/>
      <c r="CY35" s="655"/>
      <c r="CZ35" s="617">
        <v>1.4</v>
      </c>
      <c r="DA35" s="650"/>
      <c r="DB35" s="650"/>
      <c r="DC35" s="653"/>
      <c r="DD35" s="608">
        <v>19121</v>
      </c>
      <c r="DE35" s="654"/>
      <c r="DF35" s="654"/>
      <c r="DG35" s="654"/>
      <c r="DH35" s="654"/>
      <c r="DI35" s="654"/>
      <c r="DJ35" s="654"/>
      <c r="DK35" s="655"/>
      <c r="DL35" s="608">
        <v>14736</v>
      </c>
      <c r="DM35" s="654"/>
      <c r="DN35" s="654"/>
      <c r="DO35" s="654"/>
      <c r="DP35" s="654"/>
      <c r="DQ35" s="654"/>
      <c r="DR35" s="654"/>
      <c r="DS35" s="654"/>
      <c r="DT35" s="654"/>
      <c r="DU35" s="654"/>
      <c r="DV35" s="655"/>
      <c r="DW35" s="617">
        <v>1.2</v>
      </c>
      <c r="DX35" s="650"/>
      <c r="DY35" s="650"/>
      <c r="DZ35" s="650"/>
      <c r="EA35" s="650"/>
      <c r="EB35" s="650"/>
      <c r="EC35" s="651"/>
    </row>
    <row r="36" spans="2:133" ht="11.25" customHeight="1" x14ac:dyDescent="0.15">
      <c r="B36" s="612" t="s">
        <v>325</v>
      </c>
      <c r="C36" s="613"/>
      <c r="D36" s="613"/>
      <c r="E36" s="613"/>
      <c r="F36" s="613"/>
      <c r="G36" s="613"/>
      <c r="H36" s="613"/>
      <c r="I36" s="613"/>
      <c r="J36" s="613"/>
      <c r="K36" s="613"/>
      <c r="L36" s="613"/>
      <c r="M36" s="613"/>
      <c r="N36" s="613"/>
      <c r="O36" s="613"/>
      <c r="P36" s="613"/>
      <c r="Q36" s="614"/>
      <c r="R36" s="615">
        <v>39706</v>
      </c>
      <c r="S36" s="609"/>
      <c r="T36" s="609"/>
      <c r="U36" s="609"/>
      <c r="V36" s="609"/>
      <c r="W36" s="609"/>
      <c r="X36" s="609"/>
      <c r="Y36" s="616"/>
      <c r="Z36" s="611">
        <v>1.9</v>
      </c>
      <c r="AA36" s="611"/>
      <c r="AB36" s="611"/>
      <c r="AC36" s="611"/>
      <c r="AD36" s="606" t="s">
        <v>128</v>
      </c>
      <c r="AE36" s="606"/>
      <c r="AF36" s="606"/>
      <c r="AG36" s="606"/>
      <c r="AH36" s="606"/>
      <c r="AI36" s="606"/>
      <c r="AJ36" s="606"/>
      <c r="AK36" s="606"/>
      <c r="AL36" s="617" t="s">
        <v>128</v>
      </c>
      <c r="AM36" s="618"/>
      <c r="AN36" s="618"/>
      <c r="AO36" s="619"/>
      <c r="AP36" s="216"/>
      <c r="AQ36" s="682" t="s">
        <v>326</v>
      </c>
      <c r="AR36" s="683"/>
      <c r="AS36" s="683"/>
      <c r="AT36" s="683"/>
      <c r="AU36" s="683"/>
      <c r="AV36" s="683"/>
      <c r="AW36" s="683"/>
      <c r="AX36" s="683"/>
      <c r="AY36" s="684"/>
      <c r="AZ36" s="623">
        <v>150074</v>
      </c>
      <c r="BA36" s="624"/>
      <c r="BB36" s="624"/>
      <c r="BC36" s="624"/>
      <c r="BD36" s="624"/>
      <c r="BE36" s="624"/>
      <c r="BF36" s="685"/>
      <c r="BG36" s="620" t="s">
        <v>327</v>
      </c>
      <c r="BH36" s="621"/>
      <c r="BI36" s="621"/>
      <c r="BJ36" s="621"/>
      <c r="BK36" s="621"/>
      <c r="BL36" s="621"/>
      <c r="BM36" s="621"/>
      <c r="BN36" s="621"/>
      <c r="BO36" s="621"/>
      <c r="BP36" s="621"/>
      <c r="BQ36" s="621"/>
      <c r="BR36" s="621"/>
      <c r="BS36" s="621"/>
      <c r="BT36" s="621"/>
      <c r="BU36" s="622"/>
      <c r="BV36" s="623">
        <v>774</v>
      </c>
      <c r="BW36" s="624"/>
      <c r="BX36" s="624"/>
      <c r="BY36" s="624"/>
      <c r="BZ36" s="624"/>
      <c r="CA36" s="624"/>
      <c r="CB36" s="685"/>
      <c r="CD36" s="612" t="s">
        <v>328</v>
      </c>
      <c r="CE36" s="613"/>
      <c r="CF36" s="613"/>
      <c r="CG36" s="613"/>
      <c r="CH36" s="613"/>
      <c r="CI36" s="613"/>
      <c r="CJ36" s="613"/>
      <c r="CK36" s="613"/>
      <c r="CL36" s="613"/>
      <c r="CM36" s="613"/>
      <c r="CN36" s="613"/>
      <c r="CO36" s="613"/>
      <c r="CP36" s="613"/>
      <c r="CQ36" s="614"/>
      <c r="CR36" s="615">
        <v>221667</v>
      </c>
      <c r="CS36" s="609"/>
      <c r="CT36" s="609"/>
      <c r="CU36" s="609"/>
      <c r="CV36" s="609"/>
      <c r="CW36" s="609"/>
      <c r="CX36" s="609"/>
      <c r="CY36" s="616"/>
      <c r="CZ36" s="617">
        <v>11</v>
      </c>
      <c r="DA36" s="650"/>
      <c r="DB36" s="650"/>
      <c r="DC36" s="653"/>
      <c r="DD36" s="608">
        <v>163738</v>
      </c>
      <c r="DE36" s="609"/>
      <c r="DF36" s="609"/>
      <c r="DG36" s="609"/>
      <c r="DH36" s="609"/>
      <c r="DI36" s="609"/>
      <c r="DJ36" s="609"/>
      <c r="DK36" s="616"/>
      <c r="DL36" s="608">
        <v>140035</v>
      </c>
      <c r="DM36" s="609"/>
      <c r="DN36" s="609"/>
      <c r="DO36" s="609"/>
      <c r="DP36" s="609"/>
      <c r="DQ36" s="609"/>
      <c r="DR36" s="609"/>
      <c r="DS36" s="609"/>
      <c r="DT36" s="609"/>
      <c r="DU36" s="609"/>
      <c r="DV36" s="616"/>
      <c r="DW36" s="617">
        <v>11.1</v>
      </c>
      <c r="DX36" s="650"/>
      <c r="DY36" s="650"/>
      <c r="DZ36" s="650"/>
      <c r="EA36" s="650"/>
      <c r="EB36" s="650"/>
      <c r="EC36" s="651"/>
    </row>
    <row r="37" spans="2:133" ht="11.25" customHeight="1" x14ac:dyDescent="0.15">
      <c r="B37" s="612" t="s">
        <v>329</v>
      </c>
      <c r="C37" s="613"/>
      <c r="D37" s="613"/>
      <c r="E37" s="613"/>
      <c r="F37" s="613"/>
      <c r="G37" s="613"/>
      <c r="H37" s="613"/>
      <c r="I37" s="613"/>
      <c r="J37" s="613"/>
      <c r="K37" s="613"/>
      <c r="L37" s="613"/>
      <c r="M37" s="613"/>
      <c r="N37" s="613"/>
      <c r="O37" s="613"/>
      <c r="P37" s="613"/>
      <c r="Q37" s="614"/>
      <c r="R37" s="615">
        <v>39223</v>
      </c>
      <c r="S37" s="609"/>
      <c r="T37" s="609"/>
      <c r="U37" s="609"/>
      <c r="V37" s="609"/>
      <c r="W37" s="609"/>
      <c r="X37" s="609"/>
      <c r="Y37" s="616"/>
      <c r="Z37" s="611">
        <v>1.9</v>
      </c>
      <c r="AA37" s="611"/>
      <c r="AB37" s="611"/>
      <c r="AC37" s="611"/>
      <c r="AD37" s="606" t="s">
        <v>128</v>
      </c>
      <c r="AE37" s="606"/>
      <c r="AF37" s="606"/>
      <c r="AG37" s="606"/>
      <c r="AH37" s="606"/>
      <c r="AI37" s="606"/>
      <c r="AJ37" s="606"/>
      <c r="AK37" s="606"/>
      <c r="AL37" s="617" t="s">
        <v>128</v>
      </c>
      <c r="AM37" s="618"/>
      <c r="AN37" s="618"/>
      <c r="AO37" s="619"/>
      <c r="AQ37" s="686" t="s">
        <v>330</v>
      </c>
      <c r="AR37" s="687"/>
      <c r="AS37" s="687"/>
      <c r="AT37" s="687"/>
      <c r="AU37" s="687"/>
      <c r="AV37" s="687"/>
      <c r="AW37" s="687"/>
      <c r="AX37" s="687"/>
      <c r="AY37" s="688"/>
      <c r="AZ37" s="615">
        <v>34892</v>
      </c>
      <c r="BA37" s="609"/>
      <c r="BB37" s="609"/>
      <c r="BC37" s="609"/>
      <c r="BD37" s="654"/>
      <c r="BE37" s="654"/>
      <c r="BF37" s="658"/>
      <c r="BG37" s="612" t="s">
        <v>331</v>
      </c>
      <c r="BH37" s="613"/>
      <c r="BI37" s="613"/>
      <c r="BJ37" s="613"/>
      <c r="BK37" s="613"/>
      <c r="BL37" s="613"/>
      <c r="BM37" s="613"/>
      <c r="BN37" s="613"/>
      <c r="BO37" s="613"/>
      <c r="BP37" s="613"/>
      <c r="BQ37" s="613"/>
      <c r="BR37" s="613"/>
      <c r="BS37" s="613"/>
      <c r="BT37" s="613"/>
      <c r="BU37" s="614"/>
      <c r="BV37" s="615">
        <v>67</v>
      </c>
      <c r="BW37" s="609"/>
      <c r="BX37" s="609"/>
      <c r="BY37" s="609"/>
      <c r="BZ37" s="609"/>
      <c r="CA37" s="609"/>
      <c r="CB37" s="610"/>
      <c r="CD37" s="612" t="s">
        <v>332</v>
      </c>
      <c r="CE37" s="613"/>
      <c r="CF37" s="613"/>
      <c r="CG37" s="613"/>
      <c r="CH37" s="613"/>
      <c r="CI37" s="613"/>
      <c r="CJ37" s="613"/>
      <c r="CK37" s="613"/>
      <c r="CL37" s="613"/>
      <c r="CM37" s="613"/>
      <c r="CN37" s="613"/>
      <c r="CO37" s="613"/>
      <c r="CP37" s="613"/>
      <c r="CQ37" s="614"/>
      <c r="CR37" s="615">
        <v>117713</v>
      </c>
      <c r="CS37" s="654"/>
      <c r="CT37" s="654"/>
      <c r="CU37" s="654"/>
      <c r="CV37" s="654"/>
      <c r="CW37" s="654"/>
      <c r="CX37" s="654"/>
      <c r="CY37" s="655"/>
      <c r="CZ37" s="617">
        <v>5.9</v>
      </c>
      <c r="DA37" s="650"/>
      <c r="DB37" s="650"/>
      <c r="DC37" s="653"/>
      <c r="DD37" s="608">
        <v>99913</v>
      </c>
      <c r="DE37" s="654"/>
      <c r="DF37" s="654"/>
      <c r="DG37" s="654"/>
      <c r="DH37" s="654"/>
      <c r="DI37" s="654"/>
      <c r="DJ37" s="654"/>
      <c r="DK37" s="655"/>
      <c r="DL37" s="608">
        <v>99279</v>
      </c>
      <c r="DM37" s="654"/>
      <c r="DN37" s="654"/>
      <c r="DO37" s="654"/>
      <c r="DP37" s="654"/>
      <c r="DQ37" s="654"/>
      <c r="DR37" s="654"/>
      <c r="DS37" s="654"/>
      <c r="DT37" s="654"/>
      <c r="DU37" s="654"/>
      <c r="DV37" s="655"/>
      <c r="DW37" s="617">
        <v>7.9</v>
      </c>
      <c r="DX37" s="650"/>
      <c r="DY37" s="650"/>
      <c r="DZ37" s="650"/>
      <c r="EA37" s="650"/>
      <c r="EB37" s="650"/>
      <c r="EC37" s="651"/>
    </row>
    <row r="38" spans="2:133" ht="11.25" customHeight="1" x14ac:dyDescent="0.15">
      <c r="B38" s="612" t="s">
        <v>333</v>
      </c>
      <c r="C38" s="613"/>
      <c r="D38" s="613"/>
      <c r="E38" s="613"/>
      <c r="F38" s="613"/>
      <c r="G38" s="613"/>
      <c r="H38" s="613"/>
      <c r="I38" s="613"/>
      <c r="J38" s="613"/>
      <c r="K38" s="613"/>
      <c r="L38" s="613"/>
      <c r="M38" s="613"/>
      <c r="N38" s="613"/>
      <c r="O38" s="613"/>
      <c r="P38" s="613"/>
      <c r="Q38" s="614"/>
      <c r="R38" s="615">
        <v>101494</v>
      </c>
      <c r="S38" s="609"/>
      <c r="T38" s="609"/>
      <c r="U38" s="609"/>
      <c r="V38" s="609"/>
      <c r="W38" s="609"/>
      <c r="X38" s="609"/>
      <c r="Y38" s="616"/>
      <c r="Z38" s="611">
        <v>4.8</v>
      </c>
      <c r="AA38" s="611"/>
      <c r="AB38" s="611"/>
      <c r="AC38" s="611"/>
      <c r="AD38" s="606" t="s">
        <v>128</v>
      </c>
      <c r="AE38" s="606"/>
      <c r="AF38" s="606"/>
      <c r="AG38" s="606"/>
      <c r="AH38" s="606"/>
      <c r="AI38" s="606"/>
      <c r="AJ38" s="606"/>
      <c r="AK38" s="606"/>
      <c r="AL38" s="617" t="s">
        <v>128</v>
      </c>
      <c r="AM38" s="618"/>
      <c r="AN38" s="618"/>
      <c r="AO38" s="619"/>
      <c r="AQ38" s="686" t="s">
        <v>334</v>
      </c>
      <c r="AR38" s="687"/>
      <c r="AS38" s="687"/>
      <c r="AT38" s="687"/>
      <c r="AU38" s="687"/>
      <c r="AV38" s="687"/>
      <c r="AW38" s="687"/>
      <c r="AX38" s="687"/>
      <c r="AY38" s="688"/>
      <c r="AZ38" s="615">
        <v>12648</v>
      </c>
      <c r="BA38" s="609"/>
      <c r="BB38" s="609"/>
      <c r="BC38" s="609"/>
      <c r="BD38" s="654"/>
      <c r="BE38" s="654"/>
      <c r="BF38" s="658"/>
      <c r="BG38" s="612" t="s">
        <v>335</v>
      </c>
      <c r="BH38" s="613"/>
      <c r="BI38" s="613"/>
      <c r="BJ38" s="613"/>
      <c r="BK38" s="613"/>
      <c r="BL38" s="613"/>
      <c r="BM38" s="613"/>
      <c r="BN38" s="613"/>
      <c r="BO38" s="613"/>
      <c r="BP38" s="613"/>
      <c r="BQ38" s="613"/>
      <c r="BR38" s="613"/>
      <c r="BS38" s="613"/>
      <c r="BT38" s="613"/>
      <c r="BU38" s="614"/>
      <c r="BV38" s="615">
        <v>158</v>
      </c>
      <c r="BW38" s="609"/>
      <c r="BX38" s="609"/>
      <c r="BY38" s="609"/>
      <c r="BZ38" s="609"/>
      <c r="CA38" s="609"/>
      <c r="CB38" s="610"/>
      <c r="CD38" s="612" t="s">
        <v>336</v>
      </c>
      <c r="CE38" s="613"/>
      <c r="CF38" s="613"/>
      <c r="CG38" s="613"/>
      <c r="CH38" s="613"/>
      <c r="CI38" s="613"/>
      <c r="CJ38" s="613"/>
      <c r="CK38" s="613"/>
      <c r="CL38" s="613"/>
      <c r="CM38" s="613"/>
      <c r="CN38" s="613"/>
      <c r="CO38" s="613"/>
      <c r="CP38" s="613"/>
      <c r="CQ38" s="614"/>
      <c r="CR38" s="615">
        <v>137426</v>
      </c>
      <c r="CS38" s="609"/>
      <c r="CT38" s="609"/>
      <c r="CU38" s="609"/>
      <c r="CV38" s="609"/>
      <c r="CW38" s="609"/>
      <c r="CX38" s="609"/>
      <c r="CY38" s="616"/>
      <c r="CZ38" s="617">
        <v>6.8</v>
      </c>
      <c r="DA38" s="650"/>
      <c r="DB38" s="650"/>
      <c r="DC38" s="653"/>
      <c r="DD38" s="608">
        <v>120655</v>
      </c>
      <c r="DE38" s="609"/>
      <c r="DF38" s="609"/>
      <c r="DG38" s="609"/>
      <c r="DH38" s="609"/>
      <c r="DI38" s="609"/>
      <c r="DJ38" s="609"/>
      <c r="DK38" s="616"/>
      <c r="DL38" s="608">
        <v>117811</v>
      </c>
      <c r="DM38" s="609"/>
      <c r="DN38" s="609"/>
      <c r="DO38" s="609"/>
      <c r="DP38" s="609"/>
      <c r="DQ38" s="609"/>
      <c r="DR38" s="609"/>
      <c r="DS38" s="609"/>
      <c r="DT38" s="609"/>
      <c r="DU38" s="609"/>
      <c r="DV38" s="616"/>
      <c r="DW38" s="617">
        <v>9.4</v>
      </c>
      <c r="DX38" s="650"/>
      <c r="DY38" s="650"/>
      <c r="DZ38" s="650"/>
      <c r="EA38" s="650"/>
      <c r="EB38" s="650"/>
      <c r="EC38" s="651"/>
    </row>
    <row r="39" spans="2:133" ht="11.25" customHeight="1" x14ac:dyDescent="0.15">
      <c r="B39" s="612" t="s">
        <v>337</v>
      </c>
      <c r="C39" s="613"/>
      <c r="D39" s="613"/>
      <c r="E39" s="613"/>
      <c r="F39" s="613"/>
      <c r="G39" s="613"/>
      <c r="H39" s="613"/>
      <c r="I39" s="613"/>
      <c r="J39" s="613"/>
      <c r="K39" s="613"/>
      <c r="L39" s="613"/>
      <c r="M39" s="613"/>
      <c r="N39" s="613"/>
      <c r="O39" s="613"/>
      <c r="P39" s="613"/>
      <c r="Q39" s="614"/>
      <c r="R39" s="615">
        <v>31056</v>
      </c>
      <c r="S39" s="609"/>
      <c r="T39" s="609"/>
      <c r="U39" s="609"/>
      <c r="V39" s="609"/>
      <c r="W39" s="609"/>
      <c r="X39" s="609"/>
      <c r="Y39" s="616"/>
      <c r="Z39" s="611">
        <v>1.5</v>
      </c>
      <c r="AA39" s="611"/>
      <c r="AB39" s="611"/>
      <c r="AC39" s="611"/>
      <c r="AD39" s="606">
        <v>11605</v>
      </c>
      <c r="AE39" s="606"/>
      <c r="AF39" s="606"/>
      <c r="AG39" s="606"/>
      <c r="AH39" s="606"/>
      <c r="AI39" s="606"/>
      <c r="AJ39" s="606"/>
      <c r="AK39" s="606"/>
      <c r="AL39" s="617">
        <v>0.9</v>
      </c>
      <c r="AM39" s="618"/>
      <c r="AN39" s="618"/>
      <c r="AO39" s="619"/>
      <c r="AQ39" s="686" t="s">
        <v>338</v>
      </c>
      <c r="AR39" s="687"/>
      <c r="AS39" s="687"/>
      <c r="AT39" s="687"/>
      <c r="AU39" s="687"/>
      <c r="AV39" s="687"/>
      <c r="AW39" s="687"/>
      <c r="AX39" s="687"/>
      <c r="AY39" s="688"/>
      <c r="AZ39" s="615" t="s">
        <v>128</v>
      </c>
      <c r="BA39" s="609"/>
      <c r="BB39" s="609"/>
      <c r="BC39" s="609"/>
      <c r="BD39" s="654"/>
      <c r="BE39" s="654"/>
      <c r="BF39" s="658"/>
      <c r="BG39" s="612" t="s">
        <v>339</v>
      </c>
      <c r="BH39" s="613"/>
      <c r="BI39" s="613"/>
      <c r="BJ39" s="613"/>
      <c r="BK39" s="613"/>
      <c r="BL39" s="613"/>
      <c r="BM39" s="613"/>
      <c r="BN39" s="613"/>
      <c r="BO39" s="613"/>
      <c r="BP39" s="613"/>
      <c r="BQ39" s="613"/>
      <c r="BR39" s="613"/>
      <c r="BS39" s="613"/>
      <c r="BT39" s="613"/>
      <c r="BU39" s="614"/>
      <c r="BV39" s="615">
        <v>223</v>
      </c>
      <c r="BW39" s="609"/>
      <c r="BX39" s="609"/>
      <c r="BY39" s="609"/>
      <c r="BZ39" s="609"/>
      <c r="CA39" s="609"/>
      <c r="CB39" s="610"/>
      <c r="CD39" s="612" t="s">
        <v>340</v>
      </c>
      <c r="CE39" s="613"/>
      <c r="CF39" s="613"/>
      <c r="CG39" s="613"/>
      <c r="CH39" s="613"/>
      <c r="CI39" s="613"/>
      <c r="CJ39" s="613"/>
      <c r="CK39" s="613"/>
      <c r="CL39" s="613"/>
      <c r="CM39" s="613"/>
      <c r="CN39" s="613"/>
      <c r="CO39" s="613"/>
      <c r="CP39" s="613"/>
      <c r="CQ39" s="614"/>
      <c r="CR39" s="615">
        <v>294650</v>
      </c>
      <c r="CS39" s="654"/>
      <c r="CT39" s="654"/>
      <c r="CU39" s="654"/>
      <c r="CV39" s="654"/>
      <c r="CW39" s="654"/>
      <c r="CX39" s="654"/>
      <c r="CY39" s="655"/>
      <c r="CZ39" s="617">
        <v>14.6</v>
      </c>
      <c r="DA39" s="650"/>
      <c r="DB39" s="650"/>
      <c r="DC39" s="653"/>
      <c r="DD39" s="608">
        <v>244226</v>
      </c>
      <c r="DE39" s="654"/>
      <c r="DF39" s="654"/>
      <c r="DG39" s="654"/>
      <c r="DH39" s="654"/>
      <c r="DI39" s="654"/>
      <c r="DJ39" s="654"/>
      <c r="DK39" s="655"/>
      <c r="DL39" s="608" t="s">
        <v>128</v>
      </c>
      <c r="DM39" s="654"/>
      <c r="DN39" s="654"/>
      <c r="DO39" s="654"/>
      <c r="DP39" s="654"/>
      <c r="DQ39" s="654"/>
      <c r="DR39" s="654"/>
      <c r="DS39" s="654"/>
      <c r="DT39" s="654"/>
      <c r="DU39" s="654"/>
      <c r="DV39" s="655"/>
      <c r="DW39" s="617" t="s">
        <v>128</v>
      </c>
      <c r="DX39" s="650"/>
      <c r="DY39" s="650"/>
      <c r="DZ39" s="650"/>
      <c r="EA39" s="650"/>
      <c r="EB39" s="650"/>
      <c r="EC39" s="651"/>
    </row>
    <row r="40" spans="2:133" ht="11.25" customHeight="1" x14ac:dyDescent="0.15">
      <c r="B40" s="612" t="s">
        <v>341</v>
      </c>
      <c r="C40" s="613"/>
      <c r="D40" s="613"/>
      <c r="E40" s="613"/>
      <c r="F40" s="613"/>
      <c r="G40" s="613"/>
      <c r="H40" s="613"/>
      <c r="I40" s="613"/>
      <c r="J40" s="613"/>
      <c r="K40" s="613"/>
      <c r="L40" s="613"/>
      <c r="M40" s="613"/>
      <c r="N40" s="613"/>
      <c r="O40" s="613"/>
      <c r="P40" s="613"/>
      <c r="Q40" s="614"/>
      <c r="R40" s="615">
        <v>198100</v>
      </c>
      <c r="S40" s="609"/>
      <c r="T40" s="609"/>
      <c r="U40" s="609"/>
      <c r="V40" s="609"/>
      <c r="W40" s="609"/>
      <c r="X40" s="609"/>
      <c r="Y40" s="616"/>
      <c r="Z40" s="611">
        <v>9.4</v>
      </c>
      <c r="AA40" s="611"/>
      <c r="AB40" s="611"/>
      <c r="AC40" s="611"/>
      <c r="AD40" s="606" t="s">
        <v>128</v>
      </c>
      <c r="AE40" s="606"/>
      <c r="AF40" s="606"/>
      <c r="AG40" s="606"/>
      <c r="AH40" s="606"/>
      <c r="AI40" s="606"/>
      <c r="AJ40" s="606"/>
      <c r="AK40" s="606"/>
      <c r="AL40" s="617" t="s">
        <v>128</v>
      </c>
      <c r="AM40" s="618"/>
      <c r="AN40" s="618"/>
      <c r="AO40" s="619"/>
      <c r="AQ40" s="686" t="s">
        <v>342</v>
      </c>
      <c r="AR40" s="687"/>
      <c r="AS40" s="687"/>
      <c r="AT40" s="687"/>
      <c r="AU40" s="687"/>
      <c r="AV40" s="687"/>
      <c r="AW40" s="687"/>
      <c r="AX40" s="687"/>
      <c r="AY40" s="688"/>
      <c r="AZ40" s="615" t="s">
        <v>128</v>
      </c>
      <c r="BA40" s="609"/>
      <c r="BB40" s="609"/>
      <c r="BC40" s="609"/>
      <c r="BD40" s="654"/>
      <c r="BE40" s="654"/>
      <c r="BF40" s="658"/>
      <c r="BG40" s="670" t="s">
        <v>343</v>
      </c>
      <c r="BH40" s="671"/>
      <c r="BI40" s="671"/>
      <c r="BJ40" s="671"/>
      <c r="BK40" s="671"/>
      <c r="BL40" s="359"/>
      <c r="BM40" s="613" t="s">
        <v>344</v>
      </c>
      <c r="BN40" s="613"/>
      <c r="BO40" s="613"/>
      <c r="BP40" s="613"/>
      <c r="BQ40" s="613"/>
      <c r="BR40" s="613"/>
      <c r="BS40" s="613"/>
      <c r="BT40" s="613"/>
      <c r="BU40" s="614"/>
      <c r="BV40" s="615">
        <v>98</v>
      </c>
      <c r="BW40" s="609"/>
      <c r="BX40" s="609"/>
      <c r="BY40" s="609"/>
      <c r="BZ40" s="609"/>
      <c r="CA40" s="609"/>
      <c r="CB40" s="610"/>
      <c r="CD40" s="612" t="s">
        <v>345</v>
      </c>
      <c r="CE40" s="613"/>
      <c r="CF40" s="613"/>
      <c r="CG40" s="613"/>
      <c r="CH40" s="613"/>
      <c r="CI40" s="613"/>
      <c r="CJ40" s="613"/>
      <c r="CK40" s="613"/>
      <c r="CL40" s="613"/>
      <c r="CM40" s="613"/>
      <c r="CN40" s="613"/>
      <c r="CO40" s="613"/>
      <c r="CP40" s="613"/>
      <c r="CQ40" s="614"/>
      <c r="CR40" s="615">
        <v>240</v>
      </c>
      <c r="CS40" s="609"/>
      <c r="CT40" s="609"/>
      <c r="CU40" s="609"/>
      <c r="CV40" s="609"/>
      <c r="CW40" s="609"/>
      <c r="CX40" s="609"/>
      <c r="CY40" s="616"/>
      <c r="CZ40" s="617">
        <v>0</v>
      </c>
      <c r="DA40" s="650"/>
      <c r="DB40" s="650"/>
      <c r="DC40" s="653"/>
      <c r="DD40" s="608" t="s">
        <v>128</v>
      </c>
      <c r="DE40" s="609"/>
      <c r="DF40" s="609"/>
      <c r="DG40" s="609"/>
      <c r="DH40" s="609"/>
      <c r="DI40" s="609"/>
      <c r="DJ40" s="609"/>
      <c r="DK40" s="616"/>
      <c r="DL40" s="608" t="s">
        <v>128</v>
      </c>
      <c r="DM40" s="609"/>
      <c r="DN40" s="609"/>
      <c r="DO40" s="609"/>
      <c r="DP40" s="609"/>
      <c r="DQ40" s="609"/>
      <c r="DR40" s="609"/>
      <c r="DS40" s="609"/>
      <c r="DT40" s="609"/>
      <c r="DU40" s="609"/>
      <c r="DV40" s="616"/>
      <c r="DW40" s="617" t="s">
        <v>128</v>
      </c>
      <c r="DX40" s="650"/>
      <c r="DY40" s="650"/>
      <c r="DZ40" s="650"/>
      <c r="EA40" s="650"/>
      <c r="EB40" s="650"/>
      <c r="EC40" s="651"/>
    </row>
    <row r="41" spans="2:133" ht="11.25" customHeight="1" x14ac:dyDescent="0.15">
      <c r="B41" s="612" t="s">
        <v>346</v>
      </c>
      <c r="C41" s="613"/>
      <c r="D41" s="613"/>
      <c r="E41" s="613"/>
      <c r="F41" s="613"/>
      <c r="G41" s="613"/>
      <c r="H41" s="613"/>
      <c r="I41" s="613"/>
      <c r="J41" s="613"/>
      <c r="K41" s="613"/>
      <c r="L41" s="613"/>
      <c r="M41" s="613"/>
      <c r="N41" s="613"/>
      <c r="O41" s="613"/>
      <c r="P41" s="613"/>
      <c r="Q41" s="614"/>
      <c r="R41" s="615" t="s">
        <v>128</v>
      </c>
      <c r="S41" s="609"/>
      <c r="T41" s="609"/>
      <c r="U41" s="609"/>
      <c r="V41" s="609"/>
      <c r="W41" s="609"/>
      <c r="X41" s="609"/>
      <c r="Y41" s="616"/>
      <c r="Z41" s="611" t="s">
        <v>128</v>
      </c>
      <c r="AA41" s="611"/>
      <c r="AB41" s="611"/>
      <c r="AC41" s="611"/>
      <c r="AD41" s="606" t="s">
        <v>128</v>
      </c>
      <c r="AE41" s="606"/>
      <c r="AF41" s="606"/>
      <c r="AG41" s="606"/>
      <c r="AH41" s="606"/>
      <c r="AI41" s="606"/>
      <c r="AJ41" s="606"/>
      <c r="AK41" s="606"/>
      <c r="AL41" s="617" t="s">
        <v>128</v>
      </c>
      <c r="AM41" s="618"/>
      <c r="AN41" s="618"/>
      <c r="AO41" s="619"/>
      <c r="AQ41" s="686" t="s">
        <v>347</v>
      </c>
      <c r="AR41" s="687"/>
      <c r="AS41" s="687"/>
      <c r="AT41" s="687"/>
      <c r="AU41" s="687"/>
      <c r="AV41" s="687"/>
      <c r="AW41" s="687"/>
      <c r="AX41" s="687"/>
      <c r="AY41" s="688"/>
      <c r="AZ41" s="615">
        <v>21306</v>
      </c>
      <c r="BA41" s="609"/>
      <c r="BB41" s="609"/>
      <c r="BC41" s="609"/>
      <c r="BD41" s="654"/>
      <c r="BE41" s="654"/>
      <c r="BF41" s="658"/>
      <c r="BG41" s="670"/>
      <c r="BH41" s="671"/>
      <c r="BI41" s="671"/>
      <c r="BJ41" s="671"/>
      <c r="BK41" s="671"/>
      <c r="BL41" s="359"/>
      <c r="BM41" s="613" t="s">
        <v>348</v>
      </c>
      <c r="BN41" s="613"/>
      <c r="BO41" s="613"/>
      <c r="BP41" s="613"/>
      <c r="BQ41" s="613"/>
      <c r="BR41" s="613"/>
      <c r="BS41" s="613"/>
      <c r="BT41" s="613"/>
      <c r="BU41" s="614"/>
      <c r="BV41" s="615" t="s">
        <v>128</v>
      </c>
      <c r="BW41" s="609"/>
      <c r="BX41" s="609"/>
      <c r="BY41" s="609"/>
      <c r="BZ41" s="609"/>
      <c r="CA41" s="609"/>
      <c r="CB41" s="610"/>
      <c r="CD41" s="612" t="s">
        <v>349</v>
      </c>
      <c r="CE41" s="613"/>
      <c r="CF41" s="613"/>
      <c r="CG41" s="613"/>
      <c r="CH41" s="613"/>
      <c r="CI41" s="613"/>
      <c r="CJ41" s="613"/>
      <c r="CK41" s="613"/>
      <c r="CL41" s="613"/>
      <c r="CM41" s="613"/>
      <c r="CN41" s="613"/>
      <c r="CO41" s="613"/>
      <c r="CP41" s="613"/>
      <c r="CQ41" s="614"/>
      <c r="CR41" s="615" t="s">
        <v>128</v>
      </c>
      <c r="CS41" s="654"/>
      <c r="CT41" s="654"/>
      <c r="CU41" s="654"/>
      <c r="CV41" s="654"/>
      <c r="CW41" s="654"/>
      <c r="CX41" s="654"/>
      <c r="CY41" s="655"/>
      <c r="CZ41" s="617" t="s">
        <v>128</v>
      </c>
      <c r="DA41" s="650"/>
      <c r="DB41" s="650"/>
      <c r="DC41" s="653"/>
      <c r="DD41" s="608" t="s">
        <v>128</v>
      </c>
      <c r="DE41" s="654"/>
      <c r="DF41" s="654"/>
      <c r="DG41" s="654"/>
      <c r="DH41" s="654"/>
      <c r="DI41" s="654"/>
      <c r="DJ41" s="654"/>
      <c r="DK41" s="655"/>
      <c r="DL41" s="695"/>
      <c r="DM41" s="696"/>
      <c r="DN41" s="696"/>
      <c r="DO41" s="696"/>
      <c r="DP41" s="696"/>
      <c r="DQ41" s="696"/>
      <c r="DR41" s="696"/>
      <c r="DS41" s="696"/>
      <c r="DT41" s="696"/>
      <c r="DU41" s="696"/>
      <c r="DV41" s="697"/>
      <c r="DW41" s="689"/>
      <c r="DX41" s="690"/>
      <c r="DY41" s="690"/>
      <c r="DZ41" s="690"/>
      <c r="EA41" s="690"/>
      <c r="EB41" s="690"/>
      <c r="EC41" s="691"/>
    </row>
    <row r="42" spans="2:133" ht="11.25" customHeight="1" x14ac:dyDescent="0.15">
      <c r="B42" s="612" t="s">
        <v>350</v>
      </c>
      <c r="C42" s="613"/>
      <c r="D42" s="613"/>
      <c r="E42" s="613"/>
      <c r="F42" s="613"/>
      <c r="G42" s="613"/>
      <c r="H42" s="613"/>
      <c r="I42" s="613"/>
      <c r="J42" s="613"/>
      <c r="K42" s="613"/>
      <c r="L42" s="613"/>
      <c r="M42" s="613"/>
      <c r="N42" s="613"/>
      <c r="O42" s="613"/>
      <c r="P42" s="613"/>
      <c r="Q42" s="614"/>
      <c r="R42" s="615" t="s">
        <v>128</v>
      </c>
      <c r="S42" s="609"/>
      <c r="T42" s="609"/>
      <c r="U42" s="609"/>
      <c r="V42" s="609"/>
      <c r="W42" s="609"/>
      <c r="X42" s="609"/>
      <c r="Y42" s="616"/>
      <c r="Z42" s="611" t="s">
        <v>128</v>
      </c>
      <c r="AA42" s="611"/>
      <c r="AB42" s="611"/>
      <c r="AC42" s="611"/>
      <c r="AD42" s="606" t="s">
        <v>128</v>
      </c>
      <c r="AE42" s="606"/>
      <c r="AF42" s="606"/>
      <c r="AG42" s="606"/>
      <c r="AH42" s="606"/>
      <c r="AI42" s="606"/>
      <c r="AJ42" s="606"/>
      <c r="AK42" s="606"/>
      <c r="AL42" s="617" t="s">
        <v>128</v>
      </c>
      <c r="AM42" s="618"/>
      <c r="AN42" s="618"/>
      <c r="AO42" s="619"/>
      <c r="AQ42" s="692" t="s">
        <v>351</v>
      </c>
      <c r="AR42" s="693"/>
      <c r="AS42" s="693"/>
      <c r="AT42" s="693"/>
      <c r="AU42" s="693"/>
      <c r="AV42" s="693"/>
      <c r="AW42" s="693"/>
      <c r="AX42" s="693"/>
      <c r="AY42" s="694"/>
      <c r="AZ42" s="698">
        <v>81228</v>
      </c>
      <c r="BA42" s="699"/>
      <c r="BB42" s="699"/>
      <c r="BC42" s="699"/>
      <c r="BD42" s="679"/>
      <c r="BE42" s="679"/>
      <c r="BF42" s="681"/>
      <c r="BG42" s="672"/>
      <c r="BH42" s="673"/>
      <c r="BI42" s="673"/>
      <c r="BJ42" s="673"/>
      <c r="BK42" s="673"/>
      <c r="BL42" s="357"/>
      <c r="BM42" s="645" t="s">
        <v>352</v>
      </c>
      <c r="BN42" s="645"/>
      <c r="BO42" s="645"/>
      <c r="BP42" s="645"/>
      <c r="BQ42" s="645"/>
      <c r="BR42" s="645"/>
      <c r="BS42" s="645"/>
      <c r="BT42" s="645"/>
      <c r="BU42" s="646"/>
      <c r="BV42" s="698">
        <v>366</v>
      </c>
      <c r="BW42" s="699"/>
      <c r="BX42" s="699"/>
      <c r="BY42" s="699"/>
      <c r="BZ42" s="699"/>
      <c r="CA42" s="699"/>
      <c r="CB42" s="700"/>
      <c r="CD42" s="612" t="s">
        <v>353</v>
      </c>
      <c r="CE42" s="613"/>
      <c r="CF42" s="613"/>
      <c r="CG42" s="613"/>
      <c r="CH42" s="613"/>
      <c r="CI42" s="613"/>
      <c r="CJ42" s="613"/>
      <c r="CK42" s="613"/>
      <c r="CL42" s="613"/>
      <c r="CM42" s="613"/>
      <c r="CN42" s="613"/>
      <c r="CO42" s="613"/>
      <c r="CP42" s="613"/>
      <c r="CQ42" s="614"/>
      <c r="CR42" s="615">
        <v>323103</v>
      </c>
      <c r="CS42" s="654"/>
      <c r="CT42" s="654"/>
      <c r="CU42" s="654"/>
      <c r="CV42" s="654"/>
      <c r="CW42" s="654"/>
      <c r="CX42" s="654"/>
      <c r="CY42" s="655"/>
      <c r="CZ42" s="617">
        <v>16.100000000000001</v>
      </c>
      <c r="DA42" s="650"/>
      <c r="DB42" s="650"/>
      <c r="DC42" s="653"/>
      <c r="DD42" s="608">
        <v>44844</v>
      </c>
      <c r="DE42" s="654"/>
      <c r="DF42" s="654"/>
      <c r="DG42" s="654"/>
      <c r="DH42" s="654"/>
      <c r="DI42" s="654"/>
      <c r="DJ42" s="654"/>
      <c r="DK42" s="655"/>
      <c r="DL42" s="695"/>
      <c r="DM42" s="696"/>
      <c r="DN42" s="696"/>
      <c r="DO42" s="696"/>
      <c r="DP42" s="696"/>
      <c r="DQ42" s="696"/>
      <c r="DR42" s="696"/>
      <c r="DS42" s="696"/>
      <c r="DT42" s="696"/>
      <c r="DU42" s="696"/>
      <c r="DV42" s="697"/>
      <c r="DW42" s="689"/>
      <c r="DX42" s="690"/>
      <c r="DY42" s="690"/>
      <c r="DZ42" s="690"/>
      <c r="EA42" s="690"/>
      <c r="EB42" s="690"/>
      <c r="EC42" s="691"/>
    </row>
    <row r="43" spans="2:133" ht="11.25" customHeight="1" x14ac:dyDescent="0.15">
      <c r="B43" s="612" t="s">
        <v>354</v>
      </c>
      <c r="C43" s="613"/>
      <c r="D43" s="613"/>
      <c r="E43" s="613"/>
      <c r="F43" s="613"/>
      <c r="G43" s="613"/>
      <c r="H43" s="613"/>
      <c r="I43" s="613"/>
      <c r="J43" s="613"/>
      <c r="K43" s="613"/>
      <c r="L43" s="613"/>
      <c r="M43" s="613"/>
      <c r="N43" s="613"/>
      <c r="O43" s="613"/>
      <c r="P43" s="613"/>
      <c r="Q43" s="614"/>
      <c r="R43" s="615">
        <v>29400</v>
      </c>
      <c r="S43" s="609"/>
      <c r="T43" s="609"/>
      <c r="U43" s="609"/>
      <c r="V43" s="609"/>
      <c r="W43" s="609"/>
      <c r="X43" s="609"/>
      <c r="Y43" s="616"/>
      <c r="Z43" s="611">
        <v>1.4</v>
      </c>
      <c r="AA43" s="611"/>
      <c r="AB43" s="611"/>
      <c r="AC43" s="611"/>
      <c r="AD43" s="606" t="s">
        <v>128</v>
      </c>
      <c r="AE43" s="606"/>
      <c r="AF43" s="606"/>
      <c r="AG43" s="606"/>
      <c r="AH43" s="606"/>
      <c r="AI43" s="606"/>
      <c r="AJ43" s="606"/>
      <c r="AK43" s="606"/>
      <c r="AL43" s="617" t="s">
        <v>128</v>
      </c>
      <c r="AM43" s="618"/>
      <c r="AN43" s="618"/>
      <c r="AO43" s="619"/>
      <c r="CD43" s="612" t="s">
        <v>355</v>
      </c>
      <c r="CE43" s="613"/>
      <c r="CF43" s="613"/>
      <c r="CG43" s="613"/>
      <c r="CH43" s="613"/>
      <c r="CI43" s="613"/>
      <c r="CJ43" s="613"/>
      <c r="CK43" s="613"/>
      <c r="CL43" s="613"/>
      <c r="CM43" s="613"/>
      <c r="CN43" s="613"/>
      <c r="CO43" s="613"/>
      <c r="CP43" s="613"/>
      <c r="CQ43" s="614"/>
      <c r="CR43" s="615">
        <v>7896</v>
      </c>
      <c r="CS43" s="654"/>
      <c r="CT43" s="654"/>
      <c r="CU43" s="654"/>
      <c r="CV43" s="654"/>
      <c r="CW43" s="654"/>
      <c r="CX43" s="654"/>
      <c r="CY43" s="655"/>
      <c r="CZ43" s="617">
        <v>0.4</v>
      </c>
      <c r="DA43" s="650"/>
      <c r="DB43" s="650"/>
      <c r="DC43" s="653"/>
      <c r="DD43" s="608">
        <v>7896</v>
      </c>
      <c r="DE43" s="654"/>
      <c r="DF43" s="654"/>
      <c r="DG43" s="654"/>
      <c r="DH43" s="654"/>
      <c r="DI43" s="654"/>
      <c r="DJ43" s="654"/>
      <c r="DK43" s="655"/>
      <c r="DL43" s="695"/>
      <c r="DM43" s="696"/>
      <c r="DN43" s="696"/>
      <c r="DO43" s="696"/>
      <c r="DP43" s="696"/>
      <c r="DQ43" s="696"/>
      <c r="DR43" s="696"/>
      <c r="DS43" s="696"/>
      <c r="DT43" s="696"/>
      <c r="DU43" s="696"/>
      <c r="DV43" s="697"/>
      <c r="DW43" s="689"/>
      <c r="DX43" s="690"/>
      <c r="DY43" s="690"/>
      <c r="DZ43" s="690"/>
      <c r="EA43" s="690"/>
      <c r="EB43" s="690"/>
      <c r="EC43" s="691"/>
    </row>
    <row r="44" spans="2:133" ht="11.25" customHeight="1" x14ac:dyDescent="0.15">
      <c r="B44" s="644" t="s">
        <v>356</v>
      </c>
      <c r="C44" s="645"/>
      <c r="D44" s="645"/>
      <c r="E44" s="645"/>
      <c r="F44" s="645"/>
      <c r="G44" s="645"/>
      <c r="H44" s="645"/>
      <c r="I44" s="645"/>
      <c r="J44" s="645"/>
      <c r="K44" s="645"/>
      <c r="L44" s="645"/>
      <c r="M44" s="645"/>
      <c r="N44" s="645"/>
      <c r="O44" s="645"/>
      <c r="P44" s="645"/>
      <c r="Q44" s="646"/>
      <c r="R44" s="698">
        <v>2100331</v>
      </c>
      <c r="S44" s="699"/>
      <c r="T44" s="699"/>
      <c r="U44" s="699"/>
      <c r="V44" s="699"/>
      <c r="W44" s="699"/>
      <c r="X44" s="699"/>
      <c r="Y44" s="701"/>
      <c r="Z44" s="702">
        <v>100</v>
      </c>
      <c r="AA44" s="702"/>
      <c r="AB44" s="702"/>
      <c r="AC44" s="702"/>
      <c r="AD44" s="703">
        <v>1227887</v>
      </c>
      <c r="AE44" s="703"/>
      <c r="AF44" s="703"/>
      <c r="AG44" s="703"/>
      <c r="AH44" s="703"/>
      <c r="AI44" s="703"/>
      <c r="AJ44" s="703"/>
      <c r="AK44" s="703"/>
      <c r="AL44" s="704">
        <v>100</v>
      </c>
      <c r="AM44" s="680"/>
      <c r="AN44" s="680"/>
      <c r="AO44" s="705"/>
      <c r="CD44" s="659" t="s">
        <v>303</v>
      </c>
      <c r="CE44" s="660"/>
      <c r="CF44" s="612" t="s">
        <v>357</v>
      </c>
      <c r="CG44" s="613"/>
      <c r="CH44" s="613"/>
      <c r="CI44" s="613"/>
      <c r="CJ44" s="613"/>
      <c r="CK44" s="613"/>
      <c r="CL44" s="613"/>
      <c r="CM44" s="613"/>
      <c r="CN44" s="613"/>
      <c r="CO44" s="613"/>
      <c r="CP44" s="613"/>
      <c r="CQ44" s="614"/>
      <c r="CR44" s="615">
        <v>323103</v>
      </c>
      <c r="CS44" s="609"/>
      <c r="CT44" s="609"/>
      <c r="CU44" s="609"/>
      <c r="CV44" s="609"/>
      <c r="CW44" s="609"/>
      <c r="CX44" s="609"/>
      <c r="CY44" s="616"/>
      <c r="CZ44" s="617">
        <v>16.100000000000001</v>
      </c>
      <c r="DA44" s="618"/>
      <c r="DB44" s="618"/>
      <c r="DC44" s="632"/>
      <c r="DD44" s="608">
        <v>44844</v>
      </c>
      <c r="DE44" s="609"/>
      <c r="DF44" s="609"/>
      <c r="DG44" s="609"/>
      <c r="DH44" s="609"/>
      <c r="DI44" s="609"/>
      <c r="DJ44" s="609"/>
      <c r="DK44" s="616"/>
      <c r="DL44" s="695"/>
      <c r="DM44" s="696"/>
      <c r="DN44" s="696"/>
      <c r="DO44" s="696"/>
      <c r="DP44" s="696"/>
      <c r="DQ44" s="696"/>
      <c r="DR44" s="696"/>
      <c r="DS44" s="696"/>
      <c r="DT44" s="696"/>
      <c r="DU44" s="696"/>
      <c r="DV44" s="697"/>
      <c r="DW44" s="689"/>
      <c r="DX44" s="690"/>
      <c r="DY44" s="690"/>
      <c r="DZ44" s="690"/>
      <c r="EA44" s="690"/>
      <c r="EB44" s="690"/>
      <c r="EC44" s="691"/>
    </row>
    <row r="45" spans="2:133" ht="11.25" customHeight="1" x14ac:dyDescent="0.15">
      <c r="CD45" s="661"/>
      <c r="CE45" s="662"/>
      <c r="CF45" s="612" t="s">
        <v>358</v>
      </c>
      <c r="CG45" s="613"/>
      <c r="CH45" s="613"/>
      <c r="CI45" s="613"/>
      <c r="CJ45" s="613"/>
      <c r="CK45" s="613"/>
      <c r="CL45" s="613"/>
      <c r="CM45" s="613"/>
      <c r="CN45" s="613"/>
      <c r="CO45" s="613"/>
      <c r="CP45" s="613"/>
      <c r="CQ45" s="614"/>
      <c r="CR45" s="615">
        <v>157561</v>
      </c>
      <c r="CS45" s="654"/>
      <c r="CT45" s="654"/>
      <c r="CU45" s="654"/>
      <c r="CV45" s="654"/>
      <c r="CW45" s="654"/>
      <c r="CX45" s="654"/>
      <c r="CY45" s="655"/>
      <c r="CZ45" s="617">
        <v>7.8</v>
      </c>
      <c r="DA45" s="650"/>
      <c r="DB45" s="650"/>
      <c r="DC45" s="653"/>
      <c r="DD45" s="608">
        <v>8256</v>
      </c>
      <c r="DE45" s="654"/>
      <c r="DF45" s="654"/>
      <c r="DG45" s="654"/>
      <c r="DH45" s="654"/>
      <c r="DI45" s="654"/>
      <c r="DJ45" s="654"/>
      <c r="DK45" s="655"/>
      <c r="DL45" s="695"/>
      <c r="DM45" s="696"/>
      <c r="DN45" s="696"/>
      <c r="DO45" s="696"/>
      <c r="DP45" s="696"/>
      <c r="DQ45" s="696"/>
      <c r="DR45" s="696"/>
      <c r="DS45" s="696"/>
      <c r="DT45" s="696"/>
      <c r="DU45" s="696"/>
      <c r="DV45" s="697"/>
      <c r="DW45" s="689"/>
      <c r="DX45" s="690"/>
      <c r="DY45" s="690"/>
      <c r="DZ45" s="690"/>
      <c r="EA45" s="690"/>
      <c r="EB45" s="690"/>
      <c r="EC45" s="691"/>
    </row>
    <row r="46" spans="2:133" ht="11.25" customHeight="1" x14ac:dyDescent="0.15">
      <c r="B46" s="211" t="s">
        <v>359</v>
      </c>
      <c r="CD46" s="661"/>
      <c r="CE46" s="662"/>
      <c r="CF46" s="612" t="s">
        <v>360</v>
      </c>
      <c r="CG46" s="613"/>
      <c r="CH46" s="613"/>
      <c r="CI46" s="613"/>
      <c r="CJ46" s="613"/>
      <c r="CK46" s="613"/>
      <c r="CL46" s="613"/>
      <c r="CM46" s="613"/>
      <c r="CN46" s="613"/>
      <c r="CO46" s="613"/>
      <c r="CP46" s="613"/>
      <c r="CQ46" s="614"/>
      <c r="CR46" s="615">
        <v>155490</v>
      </c>
      <c r="CS46" s="609"/>
      <c r="CT46" s="609"/>
      <c r="CU46" s="609"/>
      <c r="CV46" s="609"/>
      <c r="CW46" s="609"/>
      <c r="CX46" s="609"/>
      <c r="CY46" s="616"/>
      <c r="CZ46" s="617">
        <v>7.7</v>
      </c>
      <c r="DA46" s="618"/>
      <c r="DB46" s="618"/>
      <c r="DC46" s="632"/>
      <c r="DD46" s="608">
        <v>26536</v>
      </c>
      <c r="DE46" s="609"/>
      <c r="DF46" s="609"/>
      <c r="DG46" s="609"/>
      <c r="DH46" s="609"/>
      <c r="DI46" s="609"/>
      <c r="DJ46" s="609"/>
      <c r="DK46" s="616"/>
      <c r="DL46" s="695"/>
      <c r="DM46" s="696"/>
      <c r="DN46" s="696"/>
      <c r="DO46" s="696"/>
      <c r="DP46" s="696"/>
      <c r="DQ46" s="696"/>
      <c r="DR46" s="696"/>
      <c r="DS46" s="696"/>
      <c r="DT46" s="696"/>
      <c r="DU46" s="696"/>
      <c r="DV46" s="697"/>
      <c r="DW46" s="689"/>
      <c r="DX46" s="690"/>
      <c r="DY46" s="690"/>
      <c r="DZ46" s="690"/>
      <c r="EA46" s="690"/>
      <c r="EB46" s="690"/>
      <c r="EC46" s="691"/>
    </row>
    <row r="47" spans="2:133" ht="11.25" customHeight="1" x14ac:dyDescent="0.15">
      <c r="B47" s="706" t="s">
        <v>361</v>
      </c>
      <c r="C47" s="706"/>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6"/>
      <c r="AM47" s="706"/>
      <c r="AN47" s="706"/>
      <c r="AO47" s="706"/>
      <c r="AP47" s="706"/>
      <c r="AQ47" s="706"/>
      <c r="AR47" s="706"/>
      <c r="AS47" s="706"/>
      <c r="AT47" s="706"/>
      <c r="AU47" s="706"/>
      <c r="AV47" s="706"/>
      <c r="AW47" s="706"/>
      <c r="AX47" s="706"/>
      <c r="AY47" s="706"/>
      <c r="AZ47" s="706"/>
      <c r="BA47" s="706"/>
      <c r="BB47" s="706"/>
      <c r="BC47" s="706"/>
      <c r="BD47" s="706"/>
      <c r="BE47" s="706"/>
      <c r="BF47" s="706"/>
      <c r="BG47" s="706"/>
      <c r="BH47" s="706"/>
      <c r="BI47" s="706"/>
      <c r="BJ47" s="706"/>
      <c r="BK47" s="706"/>
      <c r="BL47" s="706"/>
      <c r="BM47" s="706"/>
      <c r="BN47" s="706"/>
      <c r="BO47" s="706"/>
      <c r="BP47" s="706"/>
      <c r="BQ47" s="706"/>
      <c r="BR47" s="706"/>
      <c r="BS47" s="706"/>
      <c r="BT47" s="706"/>
      <c r="BU47" s="706"/>
      <c r="BV47" s="706"/>
      <c r="BW47" s="706"/>
      <c r="BX47" s="706"/>
      <c r="BY47" s="706"/>
      <c r="BZ47" s="706"/>
      <c r="CA47" s="706"/>
      <c r="CB47" s="706"/>
      <c r="CD47" s="661"/>
      <c r="CE47" s="662"/>
      <c r="CF47" s="612" t="s">
        <v>362</v>
      </c>
      <c r="CG47" s="613"/>
      <c r="CH47" s="613"/>
      <c r="CI47" s="613"/>
      <c r="CJ47" s="613"/>
      <c r="CK47" s="613"/>
      <c r="CL47" s="613"/>
      <c r="CM47" s="613"/>
      <c r="CN47" s="613"/>
      <c r="CO47" s="613"/>
      <c r="CP47" s="613"/>
      <c r="CQ47" s="614"/>
      <c r="CR47" s="615" t="s">
        <v>128</v>
      </c>
      <c r="CS47" s="654"/>
      <c r="CT47" s="654"/>
      <c r="CU47" s="654"/>
      <c r="CV47" s="654"/>
      <c r="CW47" s="654"/>
      <c r="CX47" s="654"/>
      <c r="CY47" s="655"/>
      <c r="CZ47" s="617" t="s">
        <v>128</v>
      </c>
      <c r="DA47" s="650"/>
      <c r="DB47" s="650"/>
      <c r="DC47" s="653"/>
      <c r="DD47" s="608" t="s">
        <v>128</v>
      </c>
      <c r="DE47" s="654"/>
      <c r="DF47" s="654"/>
      <c r="DG47" s="654"/>
      <c r="DH47" s="654"/>
      <c r="DI47" s="654"/>
      <c r="DJ47" s="654"/>
      <c r="DK47" s="655"/>
      <c r="DL47" s="695"/>
      <c r="DM47" s="696"/>
      <c r="DN47" s="696"/>
      <c r="DO47" s="696"/>
      <c r="DP47" s="696"/>
      <c r="DQ47" s="696"/>
      <c r="DR47" s="696"/>
      <c r="DS47" s="696"/>
      <c r="DT47" s="696"/>
      <c r="DU47" s="696"/>
      <c r="DV47" s="697"/>
      <c r="DW47" s="689"/>
      <c r="DX47" s="690"/>
      <c r="DY47" s="690"/>
      <c r="DZ47" s="690"/>
      <c r="EA47" s="690"/>
      <c r="EB47" s="690"/>
      <c r="EC47" s="691"/>
    </row>
    <row r="48" spans="2:133" ht="11.25" x14ac:dyDescent="0.15">
      <c r="B48" s="706" t="s">
        <v>363</v>
      </c>
      <c r="C48" s="706"/>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6"/>
      <c r="AM48" s="706"/>
      <c r="AN48" s="706"/>
      <c r="AO48" s="706"/>
      <c r="AP48" s="706"/>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6"/>
      <c r="BZ48" s="706"/>
      <c r="CA48" s="706"/>
      <c r="CB48" s="706"/>
      <c r="CD48" s="663"/>
      <c r="CE48" s="664"/>
      <c r="CF48" s="612" t="s">
        <v>364</v>
      </c>
      <c r="CG48" s="613"/>
      <c r="CH48" s="613"/>
      <c r="CI48" s="613"/>
      <c r="CJ48" s="613"/>
      <c r="CK48" s="613"/>
      <c r="CL48" s="613"/>
      <c r="CM48" s="613"/>
      <c r="CN48" s="613"/>
      <c r="CO48" s="613"/>
      <c r="CP48" s="613"/>
      <c r="CQ48" s="614"/>
      <c r="CR48" s="615" t="s">
        <v>128</v>
      </c>
      <c r="CS48" s="609"/>
      <c r="CT48" s="609"/>
      <c r="CU48" s="609"/>
      <c r="CV48" s="609"/>
      <c r="CW48" s="609"/>
      <c r="CX48" s="609"/>
      <c r="CY48" s="616"/>
      <c r="CZ48" s="617" t="s">
        <v>128</v>
      </c>
      <c r="DA48" s="618"/>
      <c r="DB48" s="618"/>
      <c r="DC48" s="632"/>
      <c r="DD48" s="608" t="s">
        <v>128</v>
      </c>
      <c r="DE48" s="609"/>
      <c r="DF48" s="609"/>
      <c r="DG48" s="609"/>
      <c r="DH48" s="609"/>
      <c r="DI48" s="609"/>
      <c r="DJ48" s="609"/>
      <c r="DK48" s="616"/>
      <c r="DL48" s="695"/>
      <c r="DM48" s="696"/>
      <c r="DN48" s="696"/>
      <c r="DO48" s="696"/>
      <c r="DP48" s="696"/>
      <c r="DQ48" s="696"/>
      <c r="DR48" s="696"/>
      <c r="DS48" s="696"/>
      <c r="DT48" s="696"/>
      <c r="DU48" s="696"/>
      <c r="DV48" s="697"/>
      <c r="DW48" s="689"/>
      <c r="DX48" s="690"/>
      <c r="DY48" s="690"/>
      <c r="DZ48" s="690"/>
      <c r="EA48" s="690"/>
      <c r="EB48" s="690"/>
      <c r="EC48" s="691"/>
    </row>
    <row r="49" spans="2:133" ht="11.25" customHeight="1" x14ac:dyDescent="0.15">
      <c r="B49" s="358"/>
      <c r="CD49" s="644" t="s">
        <v>365</v>
      </c>
      <c r="CE49" s="645"/>
      <c r="CF49" s="645"/>
      <c r="CG49" s="645"/>
      <c r="CH49" s="645"/>
      <c r="CI49" s="645"/>
      <c r="CJ49" s="645"/>
      <c r="CK49" s="645"/>
      <c r="CL49" s="645"/>
      <c r="CM49" s="645"/>
      <c r="CN49" s="645"/>
      <c r="CO49" s="645"/>
      <c r="CP49" s="645"/>
      <c r="CQ49" s="646"/>
      <c r="CR49" s="698">
        <v>2011723</v>
      </c>
      <c r="CS49" s="679"/>
      <c r="CT49" s="679"/>
      <c r="CU49" s="679"/>
      <c r="CV49" s="679"/>
      <c r="CW49" s="679"/>
      <c r="CX49" s="679"/>
      <c r="CY49" s="707"/>
      <c r="CZ49" s="704">
        <v>100</v>
      </c>
      <c r="DA49" s="708"/>
      <c r="DB49" s="708"/>
      <c r="DC49" s="709"/>
      <c r="DD49" s="710">
        <v>1448611</v>
      </c>
      <c r="DE49" s="679"/>
      <c r="DF49" s="679"/>
      <c r="DG49" s="679"/>
      <c r="DH49" s="679"/>
      <c r="DI49" s="679"/>
      <c r="DJ49" s="679"/>
      <c r="DK49" s="707"/>
      <c r="DL49" s="711"/>
      <c r="DM49" s="712"/>
      <c r="DN49" s="712"/>
      <c r="DO49" s="712"/>
      <c r="DP49" s="712"/>
      <c r="DQ49" s="712"/>
      <c r="DR49" s="712"/>
      <c r="DS49" s="712"/>
      <c r="DT49" s="712"/>
      <c r="DU49" s="712"/>
      <c r="DV49" s="713"/>
      <c r="DW49" s="714"/>
      <c r="DX49" s="715"/>
      <c r="DY49" s="715"/>
      <c r="DZ49" s="715"/>
      <c r="EA49" s="715"/>
      <c r="EB49" s="715"/>
      <c r="EC49" s="716"/>
    </row>
    <row r="50" spans="2:133" ht="11.25" hidden="1" x14ac:dyDescent="0.15">
      <c r="B50" s="358"/>
    </row>
  </sheetData>
  <sheetProtection password="C5BB" sheet="1" objects="1" scenarios="1"/>
  <mergeCells count="618">
    <mergeCell ref="CD49:CQ49"/>
    <mergeCell ref="CR49:CY49"/>
    <mergeCell ref="CZ49:DC49"/>
    <mergeCell ref="DD49:DK49"/>
    <mergeCell ref="DL49:DV49"/>
    <mergeCell ref="DW49:EC49"/>
    <mergeCell ref="DD47:DK47"/>
    <mergeCell ref="DL47:DV47"/>
    <mergeCell ref="CF46:CQ46"/>
    <mergeCell ref="CR46:CY46"/>
    <mergeCell ref="CZ46:DC46"/>
    <mergeCell ref="DD46:DK46"/>
    <mergeCell ref="DL46:DV46"/>
    <mergeCell ref="DW47:EC47"/>
    <mergeCell ref="B48:CB48"/>
    <mergeCell ref="CF48:CQ48"/>
    <mergeCell ref="CR48:CY48"/>
    <mergeCell ref="CZ48:DC48"/>
    <mergeCell ref="DD48:DK48"/>
    <mergeCell ref="DL48:DV48"/>
    <mergeCell ref="DW48:EC48"/>
    <mergeCell ref="B47:CB47"/>
    <mergeCell ref="CF47:CQ47"/>
    <mergeCell ref="DD44:DK44"/>
    <mergeCell ref="DL44:DV44"/>
    <mergeCell ref="DW44:EC44"/>
    <mergeCell ref="DW46:EC46"/>
    <mergeCell ref="CF45:CQ45"/>
    <mergeCell ref="CR45:CY45"/>
    <mergeCell ref="CZ45:DC45"/>
    <mergeCell ref="DD45:DK45"/>
    <mergeCell ref="DL45:DV45"/>
    <mergeCell ref="DW45:EC45"/>
    <mergeCell ref="B44:Q44"/>
    <mergeCell ref="R44:Y44"/>
    <mergeCell ref="Z44:AC44"/>
    <mergeCell ref="AD44:AK44"/>
    <mergeCell ref="AL44:AO44"/>
    <mergeCell ref="CD44:CE48"/>
    <mergeCell ref="CF44:CQ44"/>
    <mergeCell ref="CR44:CY44"/>
    <mergeCell ref="CZ44:DC44"/>
    <mergeCell ref="CR47:CY47"/>
    <mergeCell ref="CZ47:DC47"/>
    <mergeCell ref="DW42:EC42"/>
    <mergeCell ref="B43:Q43"/>
    <mergeCell ref="R43:Y43"/>
    <mergeCell ref="Z43:AC43"/>
    <mergeCell ref="AD43:AK43"/>
    <mergeCell ref="AL43:AO43"/>
    <mergeCell ref="CD43:CQ43"/>
    <mergeCell ref="CR43:CY43"/>
    <mergeCell ref="CZ43:DC43"/>
    <mergeCell ref="DD43:DK43"/>
    <mergeCell ref="DL43:DV43"/>
    <mergeCell ref="DW43:EC43"/>
    <mergeCell ref="B42:Q42"/>
    <mergeCell ref="R42:Y42"/>
    <mergeCell ref="CD40:CQ40"/>
    <mergeCell ref="CR40:CY40"/>
    <mergeCell ref="CZ40:DC40"/>
    <mergeCell ref="DD40:DK40"/>
    <mergeCell ref="R41:Y41"/>
    <mergeCell ref="Z41:AC41"/>
    <mergeCell ref="AD41:AK41"/>
    <mergeCell ref="AL41:AO41"/>
    <mergeCell ref="AZ42:BF42"/>
    <mergeCell ref="BM42:BU42"/>
    <mergeCell ref="BV42:CB42"/>
    <mergeCell ref="CD42:CQ42"/>
    <mergeCell ref="CR42:CY42"/>
    <mergeCell ref="CZ42:DC42"/>
    <mergeCell ref="DD42:DK42"/>
    <mergeCell ref="Z42:AC42"/>
    <mergeCell ref="AD42:AK42"/>
    <mergeCell ref="AL42:AO42"/>
    <mergeCell ref="AQ42:AY42"/>
    <mergeCell ref="CD41:CQ41"/>
    <mergeCell ref="CR41:CY41"/>
    <mergeCell ref="CZ41:DC41"/>
    <mergeCell ref="DD41:DK41"/>
    <mergeCell ref="DL41:DV41"/>
    <mergeCell ref="DL42:DV42"/>
    <mergeCell ref="BM41:BU41"/>
    <mergeCell ref="BV41:CB41"/>
    <mergeCell ref="BV40:CB40"/>
    <mergeCell ref="BV38:CB38"/>
    <mergeCell ref="AQ40:AY40"/>
    <mergeCell ref="AZ40:BF40"/>
    <mergeCell ref="BG40:BK42"/>
    <mergeCell ref="BM40:BU40"/>
    <mergeCell ref="DL40:DV40"/>
    <mergeCell ref="DW41:EC41"/>
    <mergeCell ref="DW40:EC40"/>
    <mergeCell ref="B41:Q41"/>
    <mergeCell ref="B39:Q39"/>
    <mergeCell ref="R39:Y39"/>
    <mergeCell ref="Z39:AC39"/>
    <mergeCell ref="AD39:AK39"/>
    <mergeCell ref="AL39:AO39"/>
    <mergeCell ref="AQ39:AY39"/>
    <mergeCell ref="AZ39:BF39"/>
    <mergeCell ref="BV39:CB39"/>
    <mergeCell ref="CD39:CQ39"/>
    <mergeCell ref="CR39:CY39"/>
    <mergeCell ref="CZ39:DC39"/>
    <mergeCell ref="DD39:DK39"/>
    <mergeCell ref="DL39:DV39"/>
    <mergeCell ref="DW39:EC39"/>
    <mergeCell ref="B40:Q40"/>
    <mergeCell ref="R40:Y40"/>
    <mergeCell ref="Z40:AC40"/>
    <mergeCell ref="AD40:AK40"/>
    <mergeCell ref="AL40:AO40"/>
    <mergeCell ref="AQ41:AY41"/>
    <mergeCell ref="AZ41:BF41"/>
    <mergeCell ref="BG37:BU37"/>
    <mergeCell ref="BV37:CB37"/>
    <mergeCell ref="CD37:CQ37"/>
    <mergeCell ref="BG39:BU39"/>
    <mergeCell ref="BG38:BU38"/>
    <mergeCell ref="DD37:DK37"/>
    <mergeCell ref="DL37:DV37"/>
    <mergeCell ref="DW37:EC37"/>
    <mergeCell ref="B38:Q38"/>
    <mergeCell ref="R38:Y38"/>
    <mergeCell ref="Z38:AC38"/>
    <mergeCell ref="AD38:AK38"/>
    <mergeCell ref="AL38:AO38"/>
    <mergeCell ref="CD38:CQ38"/>
    <mergeCell ref="CR38:CY38"/>
    <mergeCell ref="CZ38:DC38"/>
    <mergeCell ref="DD38:DK38"/>
    <mergeCell ref="B37:Q37"/>
    <mergeCell ref="R37:Y37"/>
    <mergeCell ref="Z37:AC37"/>
    <mergeCell ref="AD37:AK37"/>
    <mergeCell ref="AL37:AO37"/>
    <mergeCell ref="AQ37:AY37"/>
    <mergeCell ref="AQ38:AY38"/>
    <mergeCell ref="AZ38:BF38"/>
    <mergeCell ref="AZ37:BF37"/>
    <mergeCell ref="DL38:DV38"/>
    <mergeCell ref="DW38:EC38"/>
    <mergeCell ref="CD36:CQ36"/>
    <mergeCell ref="CR36:CY36"/>
    <mergeCell ref="CZ36:DC36"/>
    <mergeCell ref="DD36:DK36"/>
    <mergeCell ref="DL36:DV36"/>
    <mergeCell ref="DW36:EC36"/>
    <mergeCell ref="CR37:CY37"/>
    <mergeCell ref="CZ37:DC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B35:Q35"/>
    <mergeCell ref="R35:Y35"/>
    <mergeCell ref="Z35:AC35"/>
    <mergeCell ref="AD35:AK35"/>
    <mergeCell ref="AL35:AO35"/>
    <mergeCell ref="AQ35:BF35"/>
    <mergeCell ref="BG35:CB35"/>
    <mergeCell ref="CD35:CQ35"/>
    <mergeCell ref="CR35:CY35"/>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2:Q32"/>
    <mergeCell ref="R32:Y32"/>
    <mergeCell ref="Z32:AC32"/>
    <mergeCell ref="AD32:AK32"/>
    <mergeCell ref="AL32:AO32"/>
    <mergeCell ref="B33:Q33"/>
    <mergeCell ref="R33:Y33"/>
    <mergeCell ref="Z33:AC33"/>
    <mergeCell ref="AD33:AK33"/>
    <mergeCell ref="AL33:AO33"/>
    <mergeCell ref="DL32:DV32"/>
    <mergeCell ref="DW32:EC32"/>
    <mergeCell ref="BX32:CB32"/>
    <mergeCell ref="CF32:CQ32"/>
    <mergeCell ref="CD29:CE32"/>
    <mergeCell ref="CF29:CQ29"/>
    <mergeCell ref="CR29:CY29"/>
    <mergeCell ref="CR31:CY31"/>
    <mergeCell ref="CZ31:DC31"/>
    <mergeCell ref="DD31:DK31"/>
    <mergeCell ref="DL31:DV31"/>
    <mergeCell ref="DW31:EC31"/>
    <mergeCell ref="BX31:CB31"/>
    <mergeCell ref="CF31:CQ31"/>
    <mergeCell ref="AD30:AK30"/>
    <mergeCell ref="AL30:AO30"/>
    <mergeCell ref="AP30:BF30"/>
    <mergeCell ref="BG30:BQ30"/>
    <mergeCell ref="BO29:BR29"/>
    <mergeCell ref="BS29:CB29"/>
    <mergeCell ref="CR32:CY32"/>
    <mergeCell ref="CZ32:DC32"/>
    <mergeCell ref="DD32:DK32"/>
    <mergeCell ref="AX31:BF31"/>
    <mergeCell ref="BG31:BL31"/>
    <mergeCell ref="BM31:BQ31"/>
    <mergeCell ref="BR31:BW31"/>
    <mergeCell ref="AD31:AK31"/>
    <mergeCell ref="AL31:AO31"/>
    <mergeCell ref="AP31:AS33"/>
    <mergeCell ref="AT31:AT33"/>
    <mergeCell ref="BG32:BL32"/>
    <mergeCell ref="BM32:BQ32"/>
    <mergeCell ref="BR32:BW32"/>
    <mergeCell ref="AX32:BF32"/>
    <mergeCell ref="AX33:BF33"/>
    <mergeCell ref="BG33:BL33"/>
    <mergeCell ref="BM33:BQ33"/>
    <mergeCell ref="BG29:BN29"/>
    <mergeCell ref="BG28:BN28"/>
    <mergeCell ref="AP28:BF28"/>
    <mergeCell ref="DL30:DV30"/>
    <mergeCell ref="DW30:EC30"/>
    <mergeCell ref="B31:Q31"/>
    <mergeCell ref="R31:Y31"/>
    <mergeCell ref="Z31:AC31"/>
    <mergeCell ref="DD28:DK28"/>
    <mergeCell ref="DL28:DV28"/>
    <mergeCell ref="DW28:EC28"/>
    <mergeCell ref="B29:Q29"/>
    <mergeCell ref="R29:Y29"/>
    <mergeCell ref="CZ29:DC29"/>
    <mergeCell ref="BR30:CB30"/>
    <mergeCell ref="CF30:CQ30"/>
    <mergeCell ref="CR30:CY30"/>
    <mergeCell ref="CZ30:DC30"/>
    <mergeCell ref="DD30:DK30"/>
    <mergeCell ref="DD29:DK29"/>
    <mergeCell ref="DW29:EC29"/>
    <mergeCell ref="B30:Q30"/>
    <mergeCell ref="R30:Y30"/>
    <mergeCell ref="Z30:AC30"/>
    <mergeCell ref="DL29:DV29"/>
    <mergeCell ref="DL27:DV27"/>
    <mergeCell ref="DW27:EC27"/>
    <mergeCell ref="DW26:EC26"/>
    <mergeCell ref="B27:Q27"/>
    <mergeCell ref="R27:Y27"/>
    <mergeCell ref="Z27:AC27"/>
    <mergeCell ref="AD27:AK27"/>
    <mergeCell ref="AL27:AO27"/>
    <mergeCell ref="AP27:BF27"/>
    <mergeCell ref="BO28:BR28"/>
    <mergeCell ref="BS28:CB28"/>
    <mergeCell ref="CD28:CQ28"/>
    <mergeCell ref="CR28:CY28"/>
    <mergeCell ref="CZ28:DC28"/>
    <mergeCell ref="B28:Q28"/>
    <mergeCell ref="R28:Y28"/>
    <mergeCell ref="Z28:AC28"/>
    <mergeCell ref="AD28:AK28"/>
    <mergeCell ref="AL28:AO28"/>
    <mergeCell ref="Z29:AC29"/>
    <mergeCell ref="AD29:AK29"/>
    <mergeCell ref="AL29:AO29"/>
    <mergeCell ref="AP29:BF29"/>
    <mergeCell ref="DL26:DV26"/>
    <mergeCell ref="BS25:CB25"/>
    <mergeCell ref="CD25:CQ25"/>
    <mergeCell ref="CR25:CY25"/>
    <mergeCell ref="CZ25:DC25"/>
    <mergeCell ref="DD25:DK25"/>
    <mergeCell ref="DL25:DV25"/>
    <mergeCell ref="BG27:BN27"/>
    <mergeCell ref="BO27:BR27"/>
    <mergeCell ref="BS27:CB27"/>
    <mergeCell ref="BS26:CB26"/>
    <mergeCell ref="CD26:CQ26"/>
    <mergeCell ref="CR26:CY26"/>
    <mergeCell ref="CD27:CQ27"/>
    <mergeCell ref="CR27:CY27"/>
    <mergeCell ref="CZ27:DC27"/>
    <mergeCell ref="DD27:DK27"/>
    <mergeCell ref="B26:Q26"/>
    <mergeCell ref="R26:Y26"/>
    <mergeCell ref="Z26:AC26"/>
    <mergeCell ref="AD26:AK26"/>
    <mergeCell ref="AL26:AO26"/>
    <mergeCell ref="AP26:BF26"/>
    <mergeCell ref="BG26:BN26"/>
    <mergeCell ref="BO26:BR26"/>
    <mergeCell ref="CZ26:DC26"/>
    <mergeCell ref="DD26:DK26"/>
    <mergeCell ref="DD24:DK24"/>
    <mergeCell ref="DL24:DV24"/>
    <mergeCell ref="DW24:EC24"/>
    <mergeCell ref="B25:Q25"/>
    <mergeCell ref="R25:Y25"/>
    <mergeCell ref="Z25:AC25"/>
    <mergeCell ref="AD25:AK25"/>
    <mergeCell ref="AL25:AO25"/>
    <mergeCell ref="AP25:BF25"/>
    <mergeCell ref="DW25:EC25"/>
    <mergeCell ref="DW23:EC23"/>
    <mergeCell ref="CD22:EC22"/>
    <mergeCell ref="B23:Q23"/>
    <mergeCell ref="R23:Y23"/>
    <mergeCell ref="Z23:AC23"/>
    <mergeCell ref="AD23:AK23"/>
    <mergeCell ref="AL23:AO23"/>
    <mergeCell ref="AP23:BF23"/>
    <mergeCell ref="BG23:BN23"/>
    <mergeCell ref="CZ24:DC24"/>
    <mergeCell ref="B24:Q24"/>
    <mergeCell ref="R24:Y24"/>
    <mergeCell ref="Z24:AC24"/>
    <mergeCell ref="AD24:AK24"/>
    <mergeCell ref="AL24:AO24"/>
    <mergeCell ref="AP24:BF24"/>
    <mergeCell ref="BG25:BN25"/>
    <mergeCell ref="BG24:BN24"/>
    <mergeCell ref="BO24:BR24"/>
    <mergeCell ref="BS24:CB24"/>
    <mergeCell ref="CD24:CQ24"/>
    <mergeCell ref="CR24:CY24"/>
    <mergeCell ref="BO25:BR25"/>
    <mergeCell ref="DL23:DV23"/>
    <mergeCell ref="B22:Q22"/>
    <mergeCell ref="R22:Y22"/>
    <mergeCell ref="Z22:AC22"/>
    <mergeCell ref="AD22:AK22"/>
    <mergeCell ref="AL22:AO22"/>
    <mergeCell ref="AP22:BF22"/>
    <mergeCell ref="BG22:BN22"/>
    <mergeCell ref="BO22:BR22"/>
    <mergeCell ref="BS22:CB22"/>
    <mergeCell ref="BO23:BR23"/>
    <mergeCell ref="BS23:CB23"/>
    <mergeCell ref="CD23:CQ23"/>
    <mergeCell ref="CR23:CY23"/>
    <mergeCell ref="CZ23:DC23"/>
    <mergeCell ref="DD23:DK23"/>
    <mergeCell ref="B21:Q21"/>
    <mergeCell ref="R21:Y21"/>
    <mergeCell ref="Z21:AC21"/>
    <mergeCell ref="AD21:AK21"/>
    <mergeCell ref="AL21:AO21"/>
    <mergeCell ref="AP21:BF21"/>
    <mergeCell ref="BG21:BN21"/>
    <mergeCell ref="AP20:BF20"/>
    <mergeCell ref="B20:Q20"/>
    <mergeCell ref="R20:Y20"/>
    <mergeCell ref="Z20:AC20"/>
    <mergeCell ref="AD20:AK20"/>
    <mergeCell ref="AL20:AO20"/>
    <mergeCell ref="BG20:BN20"/>
    <mergeCell ref="CR20:CY20"/>
    <mergeCell ref="DQ21:EC21"/>
    <mergeCell ref="BO21:BR21"/>
    <mergeCell ref="BS21:CB21"/>
    <mergeCell ref="CD18:CQ18"/>
    <mergeCell ref="CR18:CY18"/>
    <mergeCell ref="CZ18:DC18"/>
    <mergeCell ref="DD18:DP18"/>
    <mergeCell ref="CD19:CQ19"/>
    <mergeCell ref="CR19:CY19"/>
    <mergeCell ref="DD20:DP20"/>
    <mergeCell ref="DQ20:EC20"/>
    <mergeCell ref="CZ20:DC20"/>
    <mergeCell ref="BO20:BR20"/>
    <mergeCell ref="BS20:CB20"/>
    <mergeCell ref="CD20:CQ20"/>
    <mergeCell ref="CD21:CQ21"/>
    <mergeCell ref="CR21:CY21"/>
    <mergeCell ref="CZ21:DC21"/>
    <mergeCell ref="DD21:DP21"/>
    <mergeCell ref="DD19:DP19"/>
    <mergeCell ref="DQ19:EC19"/>
    <mergeCell ref="B19:Q19"/>
    <mergeCell ref="R19:Y19"/>
    <mergeCell ref="Z19:AC19"/>
    <mergeCell ref="AD19:AK19"/>
    <mergeCell ref="AL19:AO19"/>
    <mergeCell ref="AP19:BF19"/>
    <mergeCell ref="BG19:BN19"/>
    <mergeCell ref="B17:Q17"/>
    <mergeCell ref="R17:Y17"/>
    <mergeCell ref="Z17:AC17"/>
    <mergeCell ref="AD17:AK17"/>
    <mergeCell ref="AL17:AO17"/>
    <mergeCell ref="AP17:BF17"/>
    <mergeCell ref="BG17:BN17"/>
    <mergeCell ref="BO17:BR17"/>
    <mergeCell ref="CZ19:DC19"/>
    <mergeCell ref="B18:Q18"/>
    <mergeCell ref="R18:Y18"/>
    <mergeCell ref="Z18:AC18"/>
    <mergeCell ref="AD18:AK18"/>
    <mergeCell ref="AL18:AO18"/>
    <mergeCell ref="AP18:BF18"/>
    <mergeCell ref="BG18:BN18"/>
    <mergeCell ref="BO19:BR19"/>
    <mergeCell ref="BS19:CB19"/>
    <mergeCell ref="BS17:CB17"/>
    <mergeCell ref="CD17:CQ17"/>
    <mergeCell ref="CR17:CY17"/>
    <mergeCell ref="DQ18:EC18"/>
    <mergeCell ref="BO18:BR18"/>
    <mergeCell ref="BS18:CB18"/>
    <mergeCell ref="CZ17:DC17"/>
    <mergeCell ref="DD17:DP17"/>
    <mergeCell ref="DQ17:EC17"/>
    <mergeCell ref="DQ16:EC16"/>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B15:Q15"/>
    <mergeCell ref="R15:Y15"/>
    <mergeCell ref="Z15:AC15"/>
    <mergeCell ref="AD15:AK15"/>
    <mergeCell ref="AL15:AO15"/>
    <mergeCell ref="AP15:BF15"/>
    <mergeCell ref="BG15:BN15"/>
    <mergeCell ref="AP14:BF14"/>
    <mergeCell ref="B14:Q14"/>
    <mergeCell ref="R14:Y14"/>
    <mergeCell ref="Z14:AC14"/>
    <mergeCell ref="AD14:AK14"/>
    <mergeCell ref="AL14:AO14"/>
    <mergeCell ref="BG14:BN14"/>
    <mergeCell ref="CR14:CY14"/>
    <mergeCell ref="DQ15:EC15"/>
    <mergeCell ref="BO15:BR15"/>
    <mergeCell ref="BS15:CB15"/>
    <mergeCell ref="CD12:CQ12"/>
    <mergeCell ref="CR12:CY12"/>
    <mergeCell ref="CZ12:DC12"/>
    <mergeCell ref="DD12:DP12"/>
    <mergeCell ref="CD13:CQ13"/>
    <mergeCell ref="CR13:CY13"/>
    <mergeCell ref="DD14:DP14"/>
    <mergeCell ref="DQ14:EC14"/>
    <mergeCell ref="CZ14:DC14"/>
    <mergeCell ref="BO14:BR14"/>
    <mergeCell ref="BS14:CB14"/>
    <mergeCell ref="CD14:CQ14"/>
    <mergeCell ref="CD15:CQ15"/>
    <mergeCell ref="CR15:CY15"/>
    <mergeCell ref="CZ15:DC15"/>
    <mergeCell ref="DD15:DP15"/>
    <mergeCell ref="DD13:DP13"/>
    <mergeCell ref="DQ13:EC13"/>
    <mergeCell ref="B13:Q13"/>
    <mergeCell ref="R13:Y13"/>
    <mergeCell ref="Z13:AC13"/>
    <mergeCell ref="AD13:AK13"/>
    <mergeCell ref="AL13:AO13"/>
    <mergeCell ref="AP13:BF13"/>
    <mergeCell ref="BG13:BN13"/>
    <mergeCell ref="B11:Q11"/>
    <mergeCell ref="R11:Y11"/>
    <mergeCell ref="Z11:AC11"/>
    <mergeCell ref="AD11:AK11"/>
    <mergeCell ref="AL11:AO11"/>
    <mergeCell ref="AP11:BF11"/>
    <mergeCell ref="BG11:BN11"/>
    <mergeCell ref="BO11:BR11"/>
    <mergeCell ref="CZ13:DC13"/>
    <mergeCell ref="B12:Q12"/>
    <mergeCell ref="R12:Y12"/>
    <mergeCell ref="Z12:AC12"/>
    <mergeCell ref="AD12:AK12"/>
    <mergeCell ref="AL12:AO12"/>
    <mergeCell ref="AP12:BF12"/>
    <mergeCell ref="BG12:BN12"/>
    <mergeCell ref="BO13:BR13"/>
    <mergeCell ref="BS13:CB13"/>
    <mergeCell ref="BS11:CB11"/>
    <mergeCell ref="CD11:CQ11"/>
    <mergeCell ref="CR11:CY11"/>
    <mergeCell ref="DQ12:EC12"/>
    <mergeCell ref="BO12:BR12"/>
    <mergeCell ref="BS12:CB12"/>
    <mergeCell ref="CZ11:DC11"/>
    <mergeCell ref="DD11:DP11"/>
    <mergeCell ref="DQ11:EC11"/>
    <mergeCell ref="DQ10:EC10"/>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B9:Q9"/>
    <mergeCell ref="R9:Y9"/>
    <mergeCell ref="Z9:AC9"/>
    <mergeCell ref="AD9:AK9"/>
    <mergeCell ref="AL9:AO9"/>
    <mergeCell ref="AP9:BF9"/>
    <mergeCell ref="BG9:BN9"/>
    <mergeCell ref="AP8:BF8"/>
    <mergeCell ref="B8:Q8"/>
    <mergeCell ref="R8:Y8"/>
    <mergeCell ref="Z8:AC8"/>
    <mergeCell ref="AD8:AK8"/>
    <mergeCell ref="AL8:AO8"/>
    <mergeCell ref="BG8:BN8"/>
    <mergeCell ref="CR8:CY8"/>
    <mergeCell ref="DQ9:EC9"/>
    <mergeCell ref="BO9:BR9"/>
    <mergeCell ref="BS9:CB9"/>
    <mergeCell ref="CD6:CQ6"/>
    <mergeCell ref="CR6:CY6"/>
    <mergeCell ref="CZ6:DC6"/>
    <mergeCell ref="DD6:DP6"/>
    <mergeCell ref="CD7:CQ7"/>
    <mergeCell ref="CR7:CY7"/>
    <mergeCell ref="DD8:DP8"/>
    <mergeCell ref="DQ8:EC8"/>
    <mergeCell ref="CZ8:DC8"/>
    <mergeCell ref="BO8:BR8"/>
    <mergeCell ref="BS8:CB8"/>
    <mergeCell ref="CD8:CQ8"/>
    <mergeCell ref="CD9:CQ9"/>
    <mergeCell ref="CR9:CY9"/>
    <mergeCell ref="CZ9:DC9"/>
    <mergeCell ref="DD9:DP9"/>
    <mergeCell ref="DD7:DP7"/>
    <mergeCell ref="DQ7:EC7"/>
    <mergeCell ref="B7:Q7"/>
    <mergeCell ref="R7:Y7"/>
    <mergeCell ref="Z7:AC7"/>
    <mergeCell ref="AD7:AK7"/>
    <mergeCell ref="AL7:AO7"/>
    <mergeCell ref="AP7:BF7"/>
    <mergeCell ref="BG7:BN7"/>
    <mergeCell ref="B5:Q5"/>
    <mergeCell ref="R5:Y5"/>
    <mergeCell ref="Z5:AC5"/>
    <mergeCell ref="AD5:AK5"/>
    <mergeCell ref="AL5:AO5"/>
    <mergeCell ref="AP5:BF5"/>
    <mergeCell ref="BG5:BN5"/>
    <mergeCell ref="BO5:BR5"/>
    <mergeCell ref="CZ7:DC7"/>
    <mergeCell ref="B6:Q6"/>
    <mergeCell ref="R6:Y6"/>
    <mergeCell ref="Z6:AC6"/>
    <mergeCell ref="AD6:AK6"/>
    <mergeCell ref="AL6:AO6"/>
    <mergeCell ref="AP6:BF6"/>
    <mergeCell ref="BG6:BN6"/>
    <mergeCell ref="BO7:BR7"/>
    <mergeCell ref="BS7:CB7"/>
    <mergeCell ref="BS5:CB5"/>
    <mergeCell ref="CD5:CQ5"/>
    <mergeCell ref="CR5:CY5"/>
    <mergeCell ref="DQ6:EC6"/>
    <mergeCell ref="BO6:BR6"/>
    <mergeCell ref="BS6:CB6"/>
    <mergeCell ref="CZ5:DC5"/>
    <mergeCell ref="DD5:DP5"/>
    <mergeCell ref="DQ5:EC5"/>
    <mergeCell ref="AP4:BF4"/>
    <mergeCell ref="BG4:BN4"/>
    <mergeCell ref="BO4:BR4"/>
    <mergeCell ref="BS4:CB4"/>
    <mergeCell ref="CD4:EC4"/>
    <mergeCell ref="DH1:DN1"/>
    <mergeCell ref="DP1:EC1"/>
    <mergeCell ref="B3:AO3"/>
    <mergeCell ref="AP3:CB3"/>
    <mergeCell ref="CD3:EC3"/>
    <mergeCell ref="B4:Q4"/>
    <mergeCell ref="R4:Y4"/>
    <mergeCell ref="Z4:AC4"/>
    <mergeCell ref="AD4:AK4"/>
    <mergeCell ref="AL4:AO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22" customWidth="1"/>
    <col min="131" max="131" width="1.625" style="222" customWidth="1"/>
    <col min="132" max="16384" width="9" style="222" hidden="1"/>
  </cols>
  <sheetData>
    <row r="1" spans="1:131" ht="11.25" customHeight="1" thickBot="1" x14ac:dyDescent="0.2">
      <c r="A1" s="218"/>
      <c r="B1" s="218"/>
      <c r="C1" s="218"/>
      <c r="D1" s="218"/>
      <c r="E1" s="218"/>
      <c r="F1" s="218"/>
      <c r="G1" s="218"/>
      <c r="H1" s="218"/>
      <c r="I1" s="218"/>
      <c r="J1" s="218"/>
      <c r="K1" s="218"/>
      <c r="L1" s="218"/>
      <c r="M1" s="218"/>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20"/>
      <c r="DR1" s="220"/>
      <c r="DS1" s="220"/>
      <c r="DT1" s="220"/>
      <c r="DU1" s="220"/>
      <c r="DV1" s="220"/>
      <c r="DW1" s="220"/>
      <c r="DX1" s="220"/>
      <c r="DY1" s="220"/>
      <c r="DZ1" s="220"/>
      <c r="EA1" s="221"/>
    </row>
    <row r="2" spans="1:131" ht="26.25" customHeight="1" thickBot="1" x14ac:dyDescent="0.2">
      <c r="A2" s="1086" t="s">
        <v>366</v>
      </c>
      <c r="B2" s="1086"/>
      <c r="C2" s="1086"/>
      <c r="D2" s="1086"/>
      <c r="E2" s="1086"/>
      <c r="F2" s="1086"/>
      <c r="G2" s="1086"/>
      <c r="H2" s="1086"/>
      <c r="I2" s="1086"/>
      <c r="J2" s="1086"/>
      <c r="K2" s="1086"/>
      <c r="L2" s="1086"/>
      <c r="M2" s="1086"/>
      <c r="N2" s="1086"/>
      <c r="O2" s="1086"/>
      <c r="P2" s="1086"/>
      <c r="Q2" s="1086"/>
      <c r="R2" s="1086"/>
      <c r="S2" s="1086"/>
      <c r="T2" s="1086"/>
      <c r="U2" s="1086"/>
      <c r="V2" s="1086"/>
      <c r="W2" s="1086"/>
      <c r="X2" s="1086"/>
      <c r="Y2" s="1086"/>
      <c r="Z2" s="1086"/>
      <c r="AA2" s="1086"/>
      <c r="AB2" s="1086"/>
      <c r="AC2" s="1086"/>
      <c r="AD2" s="1086"/>
      <c r="AE2" s="1086"/>
      <c r="AF2" s="1086"/>
      <c r="AG2" s="1086"/>
      <c r="AH2" s="1086"/>
      <c r="AI2" s="1086"/>
      <c r="AJ2" s="1086"/>
      <c r="AK2" s="1086"/>
      <c r="AL2" s="1086"/>
      <c r="AM2" s="1086"/>
      <c r="AN2" s="1086"/>
      <c r="AO2" s="1086"/>
      <c r="AP2" s="1086"/>
      <c r="AQ2" s="1086"/>
      <c r="AR2" s="1086"/>
      <c r="AS2" s="1086"/>
      <c r="AT2" s="1086"/>
      <c r="AU2" s="1086"/>
      <c r="AV2" s="1086"/>
      <c r="AW2" s="1086"/>
      <c r="AX2" s="1086"/>
      <c r="AY2" s="1086"/>
      <c r="AZ2" s="1086"/>
      <c r="BA2" s="1086"/>
      <c r="BB2" s="1086"/>
      <c r="BC2" s="1086"/>
      <c r="BD2" s="1086"/>
      <c r="BE2" s="1086"/>
      <c r="BF2" s="1086"/>
      <c r="BG2" s="1086"/>
      <c r="BH2" s="1086"/>
      <c r="BI2" s="1086"/>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1087" t="s">
        <v>367</v>
      </c>
      <c r="DK2" s="1088"/>
      <c r="DL2" s="1088"/>
      <c r="DM2" s="1088"/>
      <c r="DN2" s="1088"/>
      <c r="DO2" s="1089"/>
      <c r="DP2" s="219"/>
      <c r="DQ2" s="1087" t="s">
        <v>368</v>
      </c>
      <c r="DR2" s="1088"/>
      <c r="DS2" s="1088"/>
      <c r="DT2" s="1088"/>
      <c r="DU2" s="1088"/>
      <c r="DV2" s="1088"/>
      <c r="DW2" s="1088"/>
      <c r="DX2" s="1088"/>
      <c r="DY2" s="1088"/>
      <c r="DZ2" s="1089"/>
      <c r="EA2" s="221"/>
    </row>
    <row r="3" spans="1:131" ht="11.25" customHeight="1" x14ac:dyDescent="0.1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21"/>
    </row>
    <row r="4" spans="1:131" s="226" customFormat="1" ht="26.25" customHeight="1" thickBot="1" x14ac:dyDescent="0.2">
      <c r="A4" s="1055" t="s">
        <v>369</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23"/>
      <c r="BA4" s="223"/>
      <c r="BB4" s="223"/>
      <c r="BC4" s="223"/>
      <c r="BD4" s="223"/>
      <c r="BE4" s="224"/>
      <c r="BF4" s="224"/>
      <c r="BG4" s="224"/>
      <c r="BH4" s="224"/>
      <c r="BI4" s="224"/>
      <c r="BJ4" s="224"/>
      <c r="BK4" s="224"/>
      <c r="BL4" s="224"/>
      <c r="BM4" s="224"/>
      <c r="BN4" s="224"/>
      <c r="BO4" s="224"/>
      <c r="BP4" s="224"/>
      <c r="BQ4" s="726" t="s">
        <v>370</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5"/>
    </row>
    <row r="5" spans="1:131" s="226" customFormat="1" ht="26.25" customHeight="1" x14ac:dyDescent="0.15">
      <c r="A5" s="991" t="s">
        <v>371</v>
      </c>
      <c r="B5" s="992"/>
      <c r="C5" s="992"/>
      <c r="D5" s="992"/>
      <c r="E5" s="992"/>
      <c r="F5" s="992"/>
      <c r="G5" s="992"/>
      <c r="H5" s="992"/>
      <c r="I5" s="992"/>
      <c r="J5" s="992"/>
      <c r="K5" s="992"/>
      <c r="L5" s="992"/>
      <c r="M5" s="992"/>
      <c r="N5" s="992"/>
      <c r="O5" s="992"/>
      <c r="P5" s="993"/>
      <c r="Q5" s="997" t="s">
        <v>372</v>
      </c>
      <c r="R5" s="998"/>
      <c r="S5" s="998"/>
      <c r="T5" s="998"/>
      <c r="U5" s="999"/>
      <c r="V5" s="997" t="s">
        <v>373</v>
      </c>
      <c r="W5" s="998"/>
      <c r="X5" s="998"/>
      <c r="Y5" s="998"/>
      <c r="Z5" s="999"/>
      <c r="AA5" s="997" t="s">
        <v>374</v>
      </c>
      <c r="AB5" s="998"/>
      <c r="AC5" s="998"/>
      <c r="AD5" s="998"/>
      <c r="AE5" s="998"/>
      <c r="AF5" s="1090" t="s">
        <v>375</v>
      </c>
      <c r="AG5" s="998"/>
      <c r="AH5" s="998"/>
      <c r="AI5" s="998"/>
      <c r="AJ5" s="1011"/>
      <c r="AK5" s="998" t="s">
        <v>376</v>
      </c>
      <c r="AL5" s="998"/>
      <c r="AM5" s="998"/>
      <c r="AN5" s="998"/>
      <c r="AO5" s="999"/>
      <c r="AP5" s="997" t="s">
        <v>377</v>
      </c>
      <c r="AQ5" s="998"/>
      <c r="AR5" s="998"/>
      <c r="AS5" s="998"/>
      <c r="AT5" s="999"/>
      <c r="AU5" s="997" t="s">
        <v>378</v>
      </c>
      <c r="AV5" s="998"/>
      <c r="AW5" s="998"/>
      <c r="AX5" s="998"/>
      <c r="AY5" s="1011"/>
      <c r="AZ5" s="223"/>
      <c r="BA5" s="223"/>
      <c r="BB5" s="223"/>
      <c r="BC5" s="223"/>
      <c r="BD5" s="223"/>
      <c r="BE5" s="224"/>
      <c r="BF5" s="224"/>
      <c r="BG5" s="224"/>
      <c r="BH5" s="224"/>
      <c r="BI5" s="224"/>
      <c r="BJ5" s="224"/>
      <c r="BK5" s="224"/>
      <c r="BL5" s="224"/>
      <c r="BM5" s="224"/>
      <c r="BN5" s="224"/>
      <c r="BO5" s="224"/>
      <c r="BP5" s="224"/>
      <c r="BQ5" s="991" t="s">
        <v>379</v>
      </c>
      <c r="BR5" s="992"/>
      <c r="BS5" s="992"/>
      <c r="BT5" s="992"/>
      <c r="BU5" s="992"/>
      <c r="BV5" s="992"/>
      <c r="BW5" s="992"/>
      <c r="BX5" s="992"/>
      <c r="BY5" s="992"/>
      <c r="BZ5" s="992"/>
      <c r="CA5" s="992"/>
      <c r="CB5" s="992"/>
      <c r="CC5" s="992"/>
      <c r="CD5" s="992"/>
      <c r="CE5" s="992"/>
      <c r="CF5" s="992"/>
      <c r="CG5" s="993"/>
      <c r="CH5" s="997" t="s">
        <v>380</v>
      </c>
      <c r="CI5" s="998"/>
      <c r="CJ5" s="998"/>
      <c r="CK5" s="998"/>
      <c r="CL5" s="999"/>
      <c r="CM5" s="997" t="s">
        <v>381</v>
      </c>
      <c r="CN5" s="998"/>
      <c r="CO5" s="998"/>
      <c r="CP5" s="998"/>
      <c r="CQ5" s="999"/>
      <c r="CR5" s="997" t="s">
        <v>382</v>
      </c>
      <c r="CS5" s="998"/>
      <c r="CT5" s="998"/>
      <c r="CU5" s="998"/>
      <c r="CV5" s="999"/>
      <c r="CW5" s="997" t="s">
        <v>383</v>
      </c>
      <c r="CX5" s="998"/>
      <c r="CY5" s="998"/>
      <c r="CZ5" s="998"/>
      <c r="DA5" s="999"/>
      <c r="DB5" s="997" t="s">
        <v>384</v>
      </c>
      <c r="DC5" s="998"/>
      <c r="DD5" s="998"/>
      <c r="DE5" s="998"/>
      <c r="DF5" s="999"/>
      <c r="DG5" s="1080" t="s">
        <v>385</v>
      </c>
      <c r="DH5" s="1081"/>
      <c r="DI5" s="1081"/>
      <c r="DJ5" s="1081"/>
      <c r="DK5" s="1082"/>
      <c r="DL5" s="1080" t="s">
        <v>386</v>
      </c>
      <c r="DM5" s="1081"/>
      <c r="DN5" s="1081"/>
      <c r="DO5" s="1081"/>
      <c r="DP5" s="1082"/>
      <c r="DQ5" s="997" t="s">
        <v>387</v>
      </c>
      <c r="DR5" s="998"/>
      <c r="DS5" s="998"/>
      <c r="DT5" s="998"/>
      <c r="DU5" s="999"/>
      <c r="DV5" s="997" t="s">
        <v>378</v>
      </c>
      <c r="DW5" s="998"/>
      <c r="DX5" s="998"/>
      <c r="DY5" s="998"/>
      <c r="DZ5" s="1011"/>
      <c r="EA5" s="225"/>
    </row>
    <row r="6" spans="1:131" s="22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091"/>
      <c r="AG6" s="1001"/>
      <c r="AH6" s="1001"/>
      <c r="AI6" s="1001"/>
      <c r="AJ6" s="1012"/>
      <c r="AK6" s="1001"/>
      <c r="AL6" s="1001"/>
      <c r="AM6" s="1001"/>
      <c r="AN6" s="1001"/>
      <c r="AO6" s="1002"/>
      <c r="AP6" s="1000"/>
      <c r="AQ6" s="1001"/>
      <c r="AR6" s="1001"/>
      <c r="AS6" s="1001"/>
      <c r="AT6" s="1002"/>
      <c r="AU6" s="1000"/>
      <c r="AV6" s="1001"/>
      <c r="AW6" s="1001"/>
      <c r="AX6" s="1001"/>
      <c r="AY6" s="1012"/>
      <c r="AZ6" s="223"/>
      <c r="BA6" s="223"/>
      <c r="BB6" s="223"/>
      <c r="BC6" s="223"/>
      <c r="BD6" s="223"/>
      <c r="BE6" s="224"/>
      <c r="BF6" s="224"/>
      <c r="BG6" s="224"/>
      <c r="BH6" s="224"/>
      <c r="BI6" s="224"/>
      <c r="BJ6" s="224"/>
      <c r="BK6" s="224"/>
      <c r="BL6" s="224"/>
      <c r="BM6" s="224"/>
      <c r="BN6" s="224"/>
      <c r="BO6" s="224"/>
      <c r="BP6" s="22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83"/>
      <c r="DH6" s="1084"/>
      <c r="DI6" s="1084"/>
      <c r="DJ6" s="1084"/>
      <c r="DK6" s="1085"/>
      <c r="DL6" s="1083"/>
      <c r="DM6" s="1084"/>
      <c r="DN6" s="1084"/>
      <c r="DO6" s="1084"/>
      <c r="DP6" s="1085"/>
      <c r="DQ6" s="1000"/>
      <c r="DR6" s="1001"/>
      <c r="DS6" s="1001"/>
      <c r="DT6" s="1001"/>
      <c r="DU6" s="1002"/>
      <c r="DV6" s="1000"/>
      <c r="DW6" s="1001"/>
      <c r="DX6" s="1001"/>
      <c r="DY6" s="1001"/>
      <c r="DZ6" s="1012"/>
      <c r="EA6" s="225"/>
    </row>
    <row r="7" spans="1:131" s="226" customFormat="1" ht="26.25" customHeight="1" thickTop="1" x14ac:dyDescent="0.15">
      <c r="A7" s="227">
        <v>1</v>
      </c>
      <c r="B7" s="1043" t="s">
        <v>388</v>
      </c>
      <c r="C7" s="1044"/>
      <c r="D7" s="1044"/>
      <c r="E7" s="1044"/>
      <c r="F7" s="1044"/>
      <c r="G7" s="1044"/>
      <c r="H7" s="1044"/>
      <c r="I7" s="1044"/>
      <c r="J7" s="1044"/>
      <c r="K7" s="1044"/>
      <c r="L7" s="1044"/>
      <c r="M7" s="1044"/>
      <c r="N7" s="1044"/>
      <c r="O7" s="1044"/>
      <c r="P7" s="1045"/>
      <c r="Q7" s="1098">
        <v>2097</v>
      </c>
      <c r="R7" s="1099"/>
      <c r="S7" s="1099"/>
      <c r="T7" s="1099"/>
      <c r="U7" s="1099"/>
      <c r="V7" s="1099">
        <v>2012</v>
      </c>
      <c r="W7" s="1099"/>
      <c r="X7" s="1099"/>
      <c r="Y7" s="1099"/>
      <c r="Z7" s="1099"/>
      <c r="AA7" s="1099">
        <v>85</v>
      </c>
      <c r="AB7" s="1099"/>
      <c r="AC7" s="1099"/>
      <c r="AD7" s="1099"/>
      <c r="AE7" s="1100"/>
      <c r="AF7" s="1101">
        <v>84</v>
      </c>
      <c r="AG7" s="1102"/>
      <c r="AH7" s="1102"/>
      <c r="AI7" s="1102"/>
      <c r="AJ7" s="1103"/>
      <c r="AK7" s="1104" t="s">
        <v>573</v>
      </c>
      <c r="AL7" s="1105"/>
      <c r="AM7" s="1105"/>
      <c r="AN7" s="1105"/>
      <c r="AO7" s="1105"/>
      <c r="AP7" s="1105">
        <v>3389</v>
      </c>
      <c r="AQ7" s="1105"/>
      <c r="AR7" s="1105"/>
      <c r="AS7" s="1105"/>
      <c r="AT7" s="1105"/>
      <c r="AU7" s="1106"/>
      <c r="AV7" s="1106"/>
      <c r="AW7" s="1106"/>
      <c r="AX7" s="1106"/>
      <c r="AY7" s="1107"/>
      <c r="AZ7" s="223"/>
      <c r="BA7" s="223"/>
      <c r="BB7" s="223"/>
      <c r="BC7" s="223"/>
      <c r="BD7" s="223"/>
      <c r="BE7" s="224"/>
      <c r="BF7" s="224"/>
      <c r="BG7" s="224"/>
      <c r="BH7" s="224"/>
      <c r="BI7" s="224"/>
      <c r="BJ7" s="224"/>
      <c r="BK7" s="224"/>
      <c r="BL7" s="224"/>
      <c r="BM7" s="224"/>
      <c r="BN7" s="224"/>
      <c r="BO7" s="224"/>
      <c r="BP7" s="224"/>
      <c r="BQ7" s="227">
        <v>1</v>
      </c>
      <c r="BR7" s="228"/>
      <c r="BS7" s="1095" t="s">
        <v>580</v>
      </c>
      <c r="BT7" s="1096"/>
      <c r="BU7" s="1096"/>
      <c r="BV7" s="1096"/>
      <c r="BW7" s="1096"/>
      <c r="BX7" s="1096"/>
      <c r="BY7" s="1096"/>
      <c r="BZ7" s="1096"/>
      <c r="CA7" s="1096"/>
      <c r="CB7" s="1096"/>
      <c r="CC7" s="1096"/>
      <c r="CD7" s="1096"/>
      <c r="CE7" s="1096"/>
      <c r="CF7" s="1096"/>
      <c r="CG7" s="1108"/>
      <c r="CH7" s="1092">
        <v>-1</v>
      </c>
      <c r="CI7" s="1093"/>
      <c r="CJ7" s="1093"/>
      <c r="CK7" s="1093"/>
      <c r="CL7" s="1094"/>
      <c r="CM7" s="1092">
        <v>110</v>
      </c>
      <c r="CN7" s="1093"/>
      <c r="CO7" s="1093"/>
      <c r="CP7" s="1093"/>
      <c r="CQ7" s="1094"/>
      <c r="CR7" s="1092">
        <v>100</v>
      </c>
      <c r="CS7" s="1093"/>
      <c r="CT7" s="1093"/>
      <c r="CU7" s="1093"/>
      <c r="CV7" s="1094"/>
      <c r="CW7" s="1092">
        <v>0</v>
      </c>
      <c r="CX7" s="1093"/>
      <c r="CY7" s="1093"/>
      <c r="CZ7" s="1093"/>
      <c r="DA7" s="1094"/>
      <c r="DB7" s="1092">
        <v>0</v>
      </c>
      <c r="DC7" s="1093"/>
      <c r="DD7" s="1093"/>
      <c r="DE7" s="1093"/>
      <c r="DF7" s="1094"/>
      <c r="DG7" s="1092">
        <v>0</v>
      </c>
      <c r="DH7" s="1093"/>
      <c r="DI7" s="1093"/>
      <c r="DJ7" s="1093"/>
      <c r="DK7" s="1094"/>
      <c r="DL7" s="1092">
        <v>0</v>
      </c>
      <c r="DM7" s="1093"/>
      <c r="DN7" s="1093"/>
      <c r="DO7" s="1093"/>
      <c r="DP7" s="1094"/>
      <c r="DQ7" s="1092">
        <v>0</v>
      </c>
      <c r="DR7" s="1093"/>
      <c r="DS7" s="1093"/>
      <c r="DT7" s="1093"/>
      <c r="DU7" s="1094"/>
      <c r="DV7" s="1095"/>
      <c r="DW7" s="1096"/>
      <c r="DX7" s="1096"/>
      <c r="DY7" s="1096"/>
      <c r="DZ7" s="1097"/>
      <c r="EA7" s="225"/>
    </row>
    <row r="8" spans="1:131" s="226" customFormat="1" ht="26.25" customHeight="1" x14ac:dyDescent="0.15">
      <c r="A8" s="229">
        <v>2</v>
      </c>
      <c r="B8" s="1026" t="s">
        <v>389</v>
      </c>
      <c r="C8" s="1027"/>
      <c r="D8" s="1027"/>
      <c r="E8" s="1027"/>
      <c r="F8" s="1027"/>
      <c r="G8" s="1027"/>
      <c r="H8" s="1027"/>
      <c r="I8" s="1027"/>
      <c r="J8" s="1027"/>
      <c r="K8" s="1027"/>
      <c r="L8" s="1027"/>
      <c r="M8" s="1027"/>
      <c r="N8" s="1027"/>
      <c r="O8" s="1027"/>
      <c r="P8" s="1028"/>
      <c r="Q8" s="1034">
        <v>13</v>
      </c>
      <c r="R8" s="1035"/>
      <c r="S8" s="1035"/>
      <c r="T8" s="1035"/>
      <c r="U8" s="1035"/>
      <c r="V8" s="1035">
        <v>13</v>
      </c>
      <c r="W8" s="1035"/>
      <c r="X8" s="1035"/>
      <c r="Y8" s="1035"/>
      <c r="Z8" s="1035"/>
      <c r="AA8" s="1035">
        <v>0</v>
      </c>
      <c r="AB8" s="1035"/>
      <c r="AC8" s="1035"/>
      <c r="AD8" s="1035"/>
      <c r="AE8" s="1036"/>
      <c r="AF8" s="1031">
        <v>0</v>
      </c>
      <c r="AG8" s="1032"/>
      <c r="AH8" s="1032"/>
      <c r="AI8" s="1032"/>
      <c r="AJ8" s="1033"/>
      <c r="AK8" s="1076" t="s">
        <v>573</v>
      </c>
      <c r="AL8" s="1077"/>
      <c r="AM8" s="1077"/>
      <c r="AN8" s="1077"/>
      <c r="AO8" s="1077"/>
      <c r="AP8" s="1077" t="s">
        <v>573</v>
      </c>
      <c r="AQ8" s="1077"/>
      <c r="AR8" s="1077"/>
      <c r="AS8" s="1077"/>
      <c r="AT8" s="1077"/>
      <c r="AU8" s="1078"/>
      <c r="AV8" s="1078"/>
      <c r="AW8" s="1078"/>
      <c r="AX8" s="1078"/>
      <c r="AY8" s="1079"/>
      <c r="AZ8" s="223"/>
      <c r="BA8" s="223"/>
      <c r="BB8" s="223"/>
      <c r="BC8" s="223"/>
      <c r="BD8" s="223"/>
      <c r="BE8" s="224"/>
      <c r="BF8" s="224"/>
      <c r="BG8" s="224"/>
      <c r="BH8" s="224"/>
      <c r="BI8" s="224"/>
      <c r="BJ8" s="224"/>
      <c r="BK8" s="224"/>
      <c r="BL8" s="224"/>
      <c r="BM8" s="224"/>
      <c r="BN8" s="224"/>
      <c r="BO8" s="224"/>
      <c r="BP8" s="224"/>
      <c r="BQ8" s="229">
        <v>2</v>
      </c>
      <c r="BR8" s="230"/>
      <c r="BS8" s="988"/>
      <c r="BT8" s="989"/>
      <c r="BU8" s="989"/>
      <c r="BV8" s="989"/>
      <c r="BW8" s="989"/>
      <c r="BX8" s="989"/>
      <c r="BY8" s="989"/>
      <c r="BZ8" s="989"/>
      <c r="CA8" s="989"/>
      <c r="CB8" s="989"/>
      <c r="CC8" s="989"/>
      <c r="CD8" s="989"/>
      <c r="CE8" s="989"/>
      <c r="CF8" s="989"/>
      <c r="CG8" s="1010"/>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25"/>
    </row>
    <row r="9" spans="1:131" s="226" customFormat="1" ht="26.25" customHeight="1" x14ac:dyDescent="0.15">
      <c r="A9" s="229">
        <v>3</v>
      </c>
      <c r="B9" s="1026" t="s">
        <v>390</v>
      </c>
      <c r="C9" s="1027"/>
      <c r="D9" s="1027"/>
      <c r="E9" s="1027"/>
      <c r="F9" s="1027"/>
      <c r="G9" s="1027"/>
      <c r="H9" s="1027"/>
      <c r="I9" s="1027"/>
      <c r="J9" s="1027"/>
      <c r="K9" s="1027"/>
      <c r="L9" s="1027"/>
      <c r="M9" s="1027"/>
      <c r="N9" s="1027"/>
      <c r="O9" s="1027"/>
      <c r="P9" s="1028"/>
      <c r="Q9" s="1034">
        <v>57</v>
      </c>
      <c r="R9" s="1035"/>
      <c r="S9" s="1035"/>
      <c r="T9" s="1035"/>
      <c r="U9" s="1035"/>
      <c r="V9" s="1035">
        <v>53</v>
      </c>
      <c r="W9" s="1035"/>
      <c r="X9" s="1035"/>
      <c r="Y9" s="1035"/>
      <c r="Z9" s="1035"/>
      <c r="AA9" s="1035">
        <v>4</v>
      </c>
      <c r="AB9" s="1035"/>
      <c r="AC9" s="1035"/>
      <c r="AD9" s="1035"/>
      <c r="AE9" s="1036"/>
      <c r="AF9" s="1031">
        <v>4</v>
      </c>
      <c r="AG9" s="1032"/>
      <c r="AH9" s="1032"/>
      <c r="AI9" s="1032"/>
      <c r="AJ9" s="1033"/>
      <c r="AK9" s="1076" t="s">
        <v>573</v>
      </c>
      <c r="AL9" s="1077"/>
      <c r="AM9" s="1077"/>
      <c r="AN9" s="1077"/>
      <c r="AO9" s="1077"/>
      <c r="AP9" s="1077" t="s">
        <v>573</v>
      </c>
      <c r="AQ9" s="1077"/>
      <c r="AR9" s="1077"/>
      <c r="AS9" s="1077"/>
      <c r="AT9" s="1077"/>
      <c r="AU9" s="1078"/>
      <c r="AV9" s="1078"/>
      <c r="AW9" s="1078"/>
      <c r="AX9" s="1078"/>
      <c r="AY9" s="1079"/>
      <c r="AZ9" s="223"/>
      <c r="BA9" s="223"/>
      <c r="BB9" s="223"/>
      <c r="BC9" s="223"/>
      <c r="BD9" s="223"/>
      <c r="BE9" s="224"/>
      <c r="BF9" s="224"/>
      <c r="BG9" s="224"/>
      <c r="BH9" s="224"/>
      <c r="BI9" s="224"/>
      <c r="BJ9" s="224"/>
      <c r="BK9" s="224"/>
      <c r="BL9" s="224"/>
      <c r="BM9" s="224"/>
      <c r="BN9" s="224"/>
      <c r="BO9" s="224"/>
      <c r="BP9" s="224"/>
      <c r="BQ9" s="229">
        <v>3</v>
      </c>
      <c r="BR9" s="230"/>
      <c r="BS9" s="988"/>
      <c r="BT9" s="989"/>
      <c r="BU9" s="989"/>
      <c r="BV9" s="989"/>
      <c r="BW9" s="989"/>
      <c r="BX9" s="989"/>
      <c r="BY9" s="989"/>
      <c r="BZ9" s="989"/>
      <c r="CA9" s="989"/>
      <c r="CB9" s="989"/>
      <c r="CC9" s="989"/>
      <c r="CD9" s="989"/>
      <c r="CE9" s="989"/>
      <c r="CF9" s="989"/>
      <c r="CG9" s="1010"/>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25"/>
    </row>
    <row r="10" spans="1:131" s="226" customFormat="1" ht="26.25" customHeight="1" x14ac:dyDescent="0.15">
      <c r="A10" s="229">
        <v>4</v>
      </c>
      <c r="B10" s="1026"/>
      <c r="C10" s="1027"/>
      <c r="D10" s="1027"/>
      <c r="E10" s="1027"/>
      <c r="F10" s="1027"/>
      <c r="G10" s="1027"/>
      <c r="H10" s="1027"/>
      <c r="I10" s="1027"/>
      <c r="J10" s="1027"/>
      <c r="K10" s="1027"/>
      <c r="L10" s="1027"/>
      <c r="M10" s="1027"/>
      <c r="N10" s="1027"/>
      <c r="O10" s="1027"/>
      <c r="P10" s="1028"/>
      <c r="Q10" s="1034"/>
      <c r="R10" s="1035"/>
      <c r="S10" s="1035"/>
      <c r="T10" s="1035"/>
      <c r="U10" s="1035"/>
      <c r="V10" s="1035"/>
      <c r="W10" s="1035"/>
      <c r="X10" s="1035"/>
      <c r="Y10" s="1035"/>
      <c r="Z10" s="1035"/>
      <c r="AA10" s="1035"/>
      <c r="AB10" s="1035"/>
      <c r="AC10" s="1035"/>
      <c r="AD10" s="1035"/>
      <c r="AE10" s="1036"/>
      <c r="AF10" s="1031"/>
      <c r="AG10" s="1032"/>
      <c r="AH10" s="1032"/>
      <c r="AI10" s="1032"/>
      <c r="AJ10" s="1033"/>
      <c r="AK10" s="1076"/>
      <c r="AL10" s="1077"/>
      <c r="AM10" s="1077"/>
      <c r="AN10" s="1077"/>
      <c r="AO10" s="1077"/>
      <c r="AP10" s="1077"/>
      <c r="AQ10" s="1077"/>
      <c r="AR10" s="1077"/>
      <c r="AS10" s="1077"/>
      <c r="AT10" s="1077"/>
      <c r="AU10" s="1078"/>
      <c r="AV10" s="1078"/>
      <c r="AW10" s="1078"/>
      <c r="AX10" s="1078"/>
      <c r="AY10" s="1079"/>
      <c r="AZ10" s="223"/>
      <c r="BA10" s="223"/>
      <c r="BB10" s="223"/>
      <c r="BC10" s="223"/>
      <c r="BD10" s="223"/>
      <c r="BE10" s="224"/>
      <c r="BF10" s="224"/>
      <c r="BG10" s="224"/>
      <c r="BH10" s="224"/>
      <c r="BI10" s="224"/>
      <c r="BJ10" s="224"/>
      <c r="BK10" s="224"/>
      <c r="BL10" s="224"/>
      <c r="BM10" s="224"/>
      <c r="BN10" s="224"/>
      <c r="BO10" s="224"/>
      <c r="BP10" s="224"/>
      <c r="BQ10" s="229">
        <v>4</v>
      </c>
      <c r="BR10" s="230"/>
      <c r="BS10" s="988"/>
      <c r="BT10" s="989"/>
      <c r="BU10" s="989"/>
      <c r="BV10" s="989"/>
      <c r="BW10" s="989"/>
      <c r="BX10" s="989"/>
      <c r="BY10" s="989"/>
      <c r="BZ10" s="989"/>
      <c r="CA10" s="989"/>
      <c r="CB10" s="989"/>
      <c r="CC10" s="989"/>
      <c r="CD10" s="989"/>
      <c r="CE10" s="989"/>
      <c r="CF10" s="989"/>
      <c r="CG10" s="1010"/>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25"/>
    </row>
    <row r="11" spans="1:131" s="226" customFormat="1" ht="26.25" customHeight="1" x14ac:dyDescent="0.15">
      <c r="A11" s="229">
        <v>5</v>
      </c>
      <c r="B11" s="1026"/>
      <c r="C11" s="1027"/>
      <c r="D11" s="1027"/>
      <c r="E11" s="1027"/>
      <c r="F11" s="1027"/>
      <c r="G11" s="1027"/>
      <c r="H11" s="1027"/>
      <c r="I11" s="1027"/>
      <c r="J11" s="1027"/>
      <c r="K11" s="1027"/>
      <c r="L11" s="1027"/>
      <c r="M11" s="1027"/>
      <c r="N11" s="1027"/>
      <c r="O11" s="1027"/>
      <c r="P11" s="1028"/>
      <c r="Q11" s="1034"/>
      <c r="R11" s="1035"/>
      <c r="S11" s="1035"/>
      <c r="T11" s="1035"/>
      <c r="U11" s="1035"/>
      <c r="V11" s="1035"/>
      <c r="W11" s="1035"/>
      <c r="X11" s="1035"/>
      <c r="Y11" s="1035"/>
      <c r="Z11" s="1035"/>
      <c r="AA11" s="1035"/>
      <c r="AB11" s="1035"/>
      <c r="AC11" s="1035"/>
      <c r="AD11" s="1035"/>
      <c r="AE11" s="1036"/>
      <c r="AF11" s="1031"/>
      <c r="AG11" s="1032"/>
      <c r="AH11" s="1032"/>
      <c r="AI11" s="1032"/>
      <c r="AJ11" s="1033"/>
      <c r="AK11" s="1076"/>
      <c r="AL11" s="1077"/>
      <c r="AM11" s="1077"/>
      <c r="AN11" s="1077"/>
      <c r="AO11" s="1077"/>
      <c r="AP11" s="1077"/>
      <c r="AQ11" s="1077"/>
      <c r="AR11" s="1077"/>
      <c r="AS11" s="1077"/>
      <c r="AT11" s="1077"/>
      <c r="AU11" s="1078"/>
      <c r="AV11" s="1078"/>
      <c r="AW11" s="1078"/>
      <c r="AX11" s="1078"/>
      <c r="AY11" s="1079"/>
      <c r="AZ11" s="223"/>
      <c r="BA11" s="223"/>
      <c r="BB11" s="223"/>
      <c r="BC11" s="223"/>
      <c r="BD11" s="223"/>
      <c r="BE11" s="224"/>
      <c r="BF11" s="224"/>
      <c r="BG11" s="224"/>
      <c r="BH11" s="224"/>
      <c r="BI11" s="224"/>
      <c r="BJ11" s="224"/>
      <c r="BK11" s="224"/>
      <c r="BL11" s="224"/>
      <c r="BM11" s="224"/>
      <c r="BN11" s="224"/>
      <c r="BO11" s="224"/>
      <c r="BP11" s="224"/>
      <c r="BQ11" s="229">
        <v>5</v>
      </c>
      <c r="BR11" s="230"/>
      <c r="BS11" s="988"/>
      <c r="BT11" s="989"/>
      <c r="BU11" s="989"/>
      <c r="BV11" s="989"/>
      <c r="BW11" s="989"/>
      <c r="BX11" s="989"/>
      <c r="BY11" s="989"/>
      <c r="BZ11" s="989"/>
      <c r="CA11" s="989"/>
      <c r="CB11" s="989"/>
      <c r="CC11" s="989"/>
      <c r="CD11" s="989"/>
      <c r="CE11" s="989"/>
      <c r="CF11" s="989"/>
      <c r="CG11" s="1010"/>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25"/>
    </row>
    <row r="12" spans="1:131" s="226" customFormat="1" ht="26.25" customHeight="1" x14ac:dyDescent="0.15">
      <c r="A12" s="229">
        <v>6</v>
      </c>
      <c r="B12" s="1026"/>
      <c r="C12" s="1027"/>
      <c r="D12" s="1027"/>
      <c r="E12" s="1027"/>
      <c r="F12" s="1027"/>
      <c r="G12" s="1027"/>
      <c r="H12" s="1027"/>
      <c r="I12" s="1027"/>
      <c r="J12" s="1027"/>
      <c r="K12" s="1027"/>
      <c r="L12" s="1027"/>
      <c r="M12" s="1027"/>
      <c r="N12" s="1027"/>
      <c r="O12" s="1027"/>
      <c r="P12" s="1028"/>
      <c r="Q12" s="1034"/>
      <c r="R12" s="1035"/>
      <c r="S12" s="1035"/>
      <c r="T12" s="1035"/>
      <c r="U12" s="1035"/>
      <c r="V12" s="1035"/>
      <c r="W12" s="1035"/>
      <c r="X12" s="1035"/>
      <c r="Y12" s="1035"/>
      <c r="Z12" s="1035"/>
      <c r="AA12" s="1035"/>
      <c r="AB12" s="1035"/>
      <c r="AC12" s="1035"/>
      <c r="AD12" s="1035"/>
      <c r="AE12" s="1036"/>
      <c r="AF12" s="1031"/>
      <c r="AG12" s="1032"/>
      <c r="AH12" s="1032"/>
      <c r="AI12" s="1032"/>
      <c r="AJ12" s="1033"/>
      <c r="AK12" s="1076"/>
      <c r="AL12" s="1077"/>
      <c r="AM12" s="1077"/>
      <c r="AN12" s="1077"/>
      <c r="AO12" s="1077"/>
      <c r="AP12" s="1077"/>
      <c r="AQ12" s="1077"/>
      <c r="AR12" s="1077"/>
      <c r="AS12" s="1077"/>
      <c r="AT12" s="1077"/>
      <c r="AU12" s="1078"/>
      <c r="AV12" s="1078"/>
      <c r="AW12" s="1078"/>
      <c r="AX12" s="1078"/>
      <c r="AY12" s="1079"/>
      <c r="AZ12" s="223"/>
      <c r="BA12" s="223"/>
      <c r="BB12" s="223"/>
      <c r="BC12" s="223"/>
      <c r="BD12" s="223"/>
      <c r="BE12" s="224"/>
      <c r="BF12" s="224"/>
      <c r="BG12" s="224"/>
      <c r="BH12" s="224"/>
      <c r="BI12" s="224"/>
      <c r="BJ12" s="224"/>
      <c r="BK12" s="224"/>
      <c r="BL12" s="224"/>
      <c r="BM12" s="224"/>
      <c r="BN12" s="224"/>
      <c r="BO12" s="224"/>
      <c r="BP12" s="224"/>
      <c r="BQ12" s="229">
        <v>6</v>
      </c>
      <c r="BR12" s="230"/>
      <c r="BS12" s="988"/>
      <c r="BT12" s="989"/>
      <c r="BU12" s="989"/>
      <c r="BV12" s="989"/>
      <c r="BW12" s="989"/>
      <c r="BX12" s="989"/>
      <c r="BY12" s="989"/>
      <c r="BZ12" s="989"/>
      <c r="CA12" s="989"/>
      <c r="CB12" s="989"/>
      <c r="CC12" s="989"/>
      <c r="CD12" s="989"/>
      <c r="CE12" s="989"/>
      <c r="CF12" s="989"/>
      <c r="CG12" s="1010"/>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25"/>
    </row>
    <row r="13" spans="1:131" s="226" customFormat="1" ht="26.25" customHeight="1" x14ac:dyDescent="0.15">
      <c r="A13" s="229">
        <v>7</v>
      </c>
      <c r="B13" s="1026"/>
      <c r="C13" s="1027"/>
      <c r="D13" s="1027"/>
      <c r="E13" s="1027"/>
      <c r="F13" s="1027"/>
      <c r="G13" s="1027"/>
      <c r="H13" s="1027"/>
      <c r="I13" s="1027"/>
      <c r="J13" s="1027"/>
      <c r="K13" s="1027"/>
      <c r="L13" s="1027"/>
      <c r="M13" s="1027"/>
      <c r="N13" s="1027"/>
      <c r="O13" s="1027"/>
      <c r="P13" s="1028"/>
      <c r="Q13" s="1034"/>
      <c r="R13" s="1035"/>
      <c r="S13" s="1035"/>
      <c r="T13" s="1035"/>
      <c r="U13" s="1035"/>
      <c r="V13" s="1035"/>
      <c r="W13" s="1035"/>
      <c r="X13" s="1035"/>
      <c r="Y13" s="1035"/>
      <c r="Z13" s="1035"/>
      <c r="AA13" s="1035"/>
      <c r="AB13" s="1035"/>
      <c r="AC13" s="1035"/>
      <c r="AD13" s="1035"/>
      <c r="AE13" s="1036"/>
      <c r="AF13" s="1031"/>
      <c r="AG13" s="1032"/>
      <c r="AH13" s="1032"/>
      <c r="AI13" s="1032"/>
      <c r="AJ13" s="1033"/>
      <c r="AK13" s="1076"/>
      <c r="AL13" s="1077"/>
      <c r="AM13" s="1077"/>
      <c r="AN13" s="1077"/>
      <c r="AO13" s="1077"/>
      <c r="AP13" s="1077"/>
      <c r="AQ13" s="1077"/>
      <c r="AR13" s="1077"/>
      <c r="AS13" s="1077"/>
      <c r="AT13" s="1077"/>
      <c r="AU13" s="1078"/>
      <c r="AV13" s="1078"/>
      <c r="AW13" s="1078"/>
      <c r="AX13" s="1078"/>
      <c r="AY13" s="1079"/>
      <c r="AZ13" s="223"/>
      <c r="BA13" s="223"/>
      <c r="BB13" s="223"/>
      <c r="BC13" s="223"/>
      <c r="BD13" s="223"/>
      <c r="BE13" s="224"/>
      <c r="BF13" s="224"/>
      <c r="BG13" s="224"/>
      <c r="BH13" s="224"/>
      <c r="BI13" s="224"/>
      <c r="BJ13" s="224"/>
      <c r="BK13" s="224"/>
      <c r="BL13" s="224"/>
      <c r="BM13" s="224"/>
      <c r="BN13" s="224"/>
      <c r="BO13" s="224"/>
      <c r="BP13" s="224"/>
      <c r="BQ13" s="229">
        <v>7</v>
      </c>
      <c r="BR13" s="230"/>
      <c r="BS13" s="988"/>
      <c r="BT13" s="989"/>
      <c r="BU13" s="989"/>
      <c r="BV13" s="989"/>
      <c r="BW13" s="989"/>
      <c r="BX13" s="989"/>
      <c r="BY13" s="989"/>
      <c r="BZ13" s="989"/>
      <c r="CA13" s="989"/>
      <c r="CB13" s="989"/>
      <c r="CC13" s="989"/>
      <c r="CD13" s="989"/>
      <c r="CE13" s="989"/>
      <c r="CF13" s="989"/>
      <c r="CG13" s="1010"/>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25"/>
    </row>
    <row r="14" spans="1:131" s="226" customFormat="1" ht="26.25" customHeight="1" x14ac:dyDescent="0.15">
      <c r="A14" s="229">
        <v>8</v>
      </c>
      <c r="B14" s="1026"/>
      <c r="C14" s="1027"/>
      <c r="D14" s="1027"/>
      <c r="E14" s="1027"/>
      <c r="F14" s="1027"/>
      <c r="G14" s="1027"/>
      <c r="H14" s="1027"/>
      <c r="I14" s="1027"/>
      <c r="J14" s="1027"/>
      <c r="K14" s="1027"/>
      <c r="L14" s="1027"/>
      <c r="M14" s="1027"/>
      <c r="N14" s="1027"/>
      <c r="O14" s="1027"/>
      <c r="P14" s="1028"/>
      <c r="Q14" s="1034"/>
      <c r="R14" s="1035"/>
      <c r="S14" s="1035"/>
      <c r="T14" s="1035"/>
      <c r="U14" s="1035"/>
      <c r="V14" s="1035"/>
      <c r="W14" s="1035"/>
      <c r="X14" s="1035"/>
      <c r="Y14" s="1035"/>
      <c r="Z14" s="1035"/>
      <c r="AA14" s="1035"/>
      <c r="AB14" s="1035"/>
      <c r="AC14" s="1035"/>
      <c r="AD14" s="1035"/>
      <c r="AE14" s="1036"/>
      <c r="AF14" s="1031"/>
      <c r="AG14" s="1032"/>
      <c r="AH14" s="1032"/>
      <c r="AI14" s="1032"/>
      <c r="AJ14" s="1033"/>
      <c r="AK14" s="1076"/>
      <c r="AL14" s="1077"/>
      <c r="AM14" s="1077"/>
      <c r="AN14" s="1077"/>
      <c r="AO14" s="1077"/>
      <c r="AP14" s="1077"/>
      <c r="AQ14" s="1077"/>
      <c r="AR14" s="1077"/>
      <c r="AS14" s="1077"/>
      <c r="AT14" s="1077"/>
      <c r="AU14" s="1078"/>
      <c r="AV14" s="1078"/>
      <c r="AW14" s="1078"/>
      <c r="AX14" s="1078"/>
      <c r="AY14" s="1079"/>
      <c r="AZ14" s="223"/>
      <c r="BA14" s="223"/>
      <c r="BB14" s="223"/>
      <c r="BC14" s="223"/>
      <c r="BD14" s="223"/>
      <c r="BE14" s="224"/>
      <c r="BF14" s="224"/>
      <c r="BG14" s="224"/>
      <c r="BH14" s="224"/>
      <c r="BI14" s="224"/>
      <c r="BJ14" s="224"/>
      <c r="BK14" s="224"/>
      <c r="BL14" s="224"/>
      <c r="BM14" s="224"/>
      <c r="BN14" s="224"/>
      <c r="BO14" s="224"/>
      <c r="BP14" s="224"/>
      <c r="BQ14" s="229">
        <v>8</v>
      </c>
      <c r="BR14" s="230"/>
      <c r="BS14" s="988"/>
      <c r="BT14" s="989"/>
      <c r="BU14" s="989"/>
      <c r="BV14" s="989"/>
      <c r="BW14" s="989"/>
      <c r="BX14" s="989"/>
      <c r="BY14" s="989"/>
      <c r="BZ14" s="989"/>
      <c r="CA14" s="989"/>
      <c r="CB14" s="989"/>
      <c r="CC14" s="989"/>
      <c r="CD14" s="989"/>
      <c r="CE14" s="989"/>
      <c r="CF14" s="989"/>
      <c r="CG14" s="1010"/>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25"/>
    </row>
    <row r="15" spans="1:131" s="226" customFormat="1" ht="26.25" customHeight="1" x14ac:dyDescent="0.15">
      <c r="A15" s="229">
        <v>9</v>
      </c>
      <c r="B15" s="1026"/>
      <c r="C15" s="1027"/>
      <c r="D15" s="1027"/>
      <c r="E15" s="1027"/>
      <c r="F15" s="1027"/>
      <c r="G15" s="1027"/>
      <c r="H15" s="1027"/>
      <c r="I15" s="1027"/>
      <c r="J15" s="1027"/>
      <c r="K15" s="1027"/>
      <c r="L15" s="1027"/>
      <c r="M15" s="1027"/>
      <c r="N15" s="1027"/>
      <c r="O15" s="1027"/>
      <c r="P15" s="1028"/>
      <c r="Q15" s="1034"/>
      <c r="R15" s="1035"/>
      <c r="S15" s="1035"/>
      <c r="T15" s="1035"/>
      <c r="U15" s="1035"/>
      <c r="V15" s="1035"/>
      <c r="W15" s="1035"/>
      <c r="X15" s="1035"/>
      <c r="Y15" s="1035"/>
      <c r="Z15" s="1035"/>
      <c r="AA15" s="1035"/>
      <c r="AB15" s="1035"/>
      <c r="AC15" s="1035"/>
      <c r="AD15" s="1035"/>
      <c r="AE15" s="1036"/>
      <c r="AF15" s="1031"/>
      <c r="AG15" s="1032"/>
      <c r="AH15" s="1032"/>
      <c r="AI15" s="1032"/>
      <c r="AJ15" s="1033"/>
      <c r="AK15" s="1076"/>
      <c r="AL15" s="1077"/>
      <c r="AM15" s="1077"/>
      <c r="AN15" s="1077"/>
      <c r="AO15" s="1077"/>
      <c r="AP15" s="1077"/>
      <c r="AQ15" s="1077"/>
      <c r="AR15" s="1077"/>
      <c r="AS15" s="1077"/>
      <c r="AT15" s="1077"/>
      <c r="AU15" s="1078"/>
      <c r="AV15" s="1078"/>
      <c r="AW15" s="1078"/>
      <c r="AX15" s="1078"/>
      <c r="AY15" s="1079"/>
      <c r="AZ15" s="223"/>
      <c r="BA15" s="223"/>
      <c r="BB15" s="223"/>
      <c r="BC15" s="223"/>
      <c r="BD15" s="223"/>
      <c r="BE15" s="224"/>
      <c r="BF15" s="224"/>
      <c r="BG15" s="224"/>
      <c r="BH15" s="224"/>
      <c r="BI15" s="224"/>
      <c r="BJ15" s="224"/>
      <c r="BK15" s="224"/>
      <c r="BL15" s="224"/>
      <c r="BM15" s="224"/>
      <c r="BN15" s="224"/>
      <c r="BO15" s="224"/>
      <c r="BP15" s="224"/>
      <c r="BQ15" s="229">
        <v>9</v>
      </c>
      <c r="BR15" s="230"/>
      <c r="BS15" s="988"/>
      <c r="BT15" s="989"/>
      <c r="BU15" s="989"/>
      <c r="BV15" s="989"/>
      <c r="BW15" s="989"/>
      <c r="BX15" s="989"/>
      <c r="BY15" s="989"/>
      <c r="BZ15" s="989"/>
      <c r="CA15" s="989"/>
      <c r="CB15" s="989"/>
      <c r="CC15" s="989"/>
      <c r="CD15" s="989"/>
      <c r="CE15" s="989"/>
      <c r="CF15" s="989"/>
      <c r="CG15" s="1010"/>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25"/>
    </row>
    <row r="16" spans="1:131" s="226" customFormat="1" ht="26.25" customHeight="1" x14ac:dyDescent="0.15">
      <c r="A16" s="229">
        <v>10</v>
      </c>
      <c r="B16" s="1026"/>
      <c r="C16" s="1027"/>
      <c r="D16" s="1027"/>
      <c r="E16" s="1027"/>
      <c r="F16" s="1027"/>
      <c r="G16" s="1027"/>
      <c r="H16" s="1027"/>
      <c r="I16" s="1027"/>
      <c r="J16" s="1027"/>
      <c r="K16" s="1027"/>
      <c r="L16" s="1027"/>
      <c r="M16" s="1027"/>
      <c r="N16" s="1027"/>
      <c r="O16" s="1027"/>
      <c r="P16" s="1028"/>
      <c r="Q16" s="1034"/>
      <c r="R16" s="1035"/>
      <c r="S16" s="1035"/>
      <c r="T16" s="1035"/>
      <c r="U16" s="1035"/>
      <c r="V16" s="1035"/>
      <c r="W16" s="1035"/>
      <c r="X16" s="1035"/>
      <c r="Y16" s="1035"/>
      <c r="Z16" s="1035"/>
      <c r="AA16" s="1035"/>
      <c r="AB16" s="1035"/>
      <c r="AC16" s="1035"/>
      <c r="AD16" s="1035"/>
      <c r="AE16" s="1036"/>
      <c r="AF16" s="1031"/>
      <c r="AG16" s="1032"/>
      <c r="AH16" s="1032"/>
      <c r="AI16" s="1032"/>
      <c r="AJ16" s="1033"/>
      <c r="AK16" s="1076"/>
      <c r="AL16" s="1077"/>
      <c r="AM16" s="1077"/>
      <c r="AN16" s="1077"/>
      <c r="AO16" s="1077"/>
      <c r="AP16" s="1077"/>
      <c r="AQ16" s="1077"/>
      <c r="AR16" s="1077"/>
      <c r="AS16" s="1077"/>
      <c r="AT16" s="1077"/>
      <c r="AU16" s="1078"/>
      <c r="AV16" s="1078"/>
      <c r="AW16" s="1078"/>
      <c r="AX16" s="1078"/>
      <c r="AY16" s="1079"/>
      <c r="AZ16" s="223"/>
      <c r="BA16" s="223"/>
      <c r="BB16" s="223"/>
      <c r="BC16" s="223"/>
      <c r="BD16" s="223"/>
      <c r="BE16" s="224"/>
      <c r="BF16" s="224"/>
      <c r="BG16" s="224"/>
      <c r="BH16" s="224"/>
      <c r="BI16" s="224"/>
      <c r="BJ16" s="224"/>
      <c r="BK16" s="224"/>
      <c r="BL16" s="224"/>
      <c r="BM16" s="224"/>
      <c r="BN16" s="224"/>
      <c r="BO16" s="224"/>
      <c r="BP16" s="224"/>
      <c r="BQ16" s="229">
        <v>10</v>
      </c>
      <c r="BR16" s="230"/>
      <c r="BS16" s="988"/>
      <c r="BT16" s="989"/>
      <c r="BU16" s="989"/>
      <c r="BV16" s="989"/>
      <c r="BW16" s="989"/>
      <c r="BX16" s="989"/>
      <c r="BY16" s="989"/>
      <c r="BZ16" s="989"/>
      <c r="CA16" s="989"/>
      <c r="CB16" s="989"/>
      <c r="CC16" s="989"/>
      <c r="CD16" s="989"/>
      <c r="CE16" s="989"/>
      <c r="CF16" s="989"/>
      <c r="CG16" s="1010"/>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25"/>
    </row>
    <row r="17" spans="1:131" s="226" customFormat="1" ht="26.25" customHeight="1" x14ac:dyDescent="0.15">
      <c r="A17" s="229">
        <v>11</v>
      </c>
      <c r="B17" s="1026"/>
      <c r="C17" s="1027"/>
      <c r="D17" s="1027"/>
      <c r="E17" s="1027"/>
      <c r="F17" s="1027"/>
      <c r="G17" s="1027"/>
      <c r="H17" s="1027"/>
      <c r="I17" s="1027"/>
      <c r="J17" s="1027"/>
      <c r="K17" s="1027"/>
      <c r="L17" s="1027"/>
      <c r="M17" s="1027"/>
      <c r="N17" s="1027"/>
      <c r="O17" s="1027"/>
      <c r="P17" s="1028"/>
      <c r="Q17" s="1034"/>
      <c r="R17" s="1035"/>
      <c r="S17" s="1035"/>
      <c r="T17" s="1035"/>
      <c r="U17" s="1035"/>
      <c r="V17" s="1035"/>
      <c r="W17" s="1035"/>
      <c r="X17" s="1035"/>
      <c r="Y17" s="1035"/>
      <c r="Z17" s="1035"/>
      <c r="AA17" s="1035"/>
      <c r="AB17" s="1035"/>
      <c r="AC17" s="1035"/>
      <c r="AD17" s="1035"/>
      <c r="AE17" s="1036"/>
      <c r="AF17" s="1031"/>
      <c r="AG17" s="1032"/>
      <c r="AH17" s="1032"/>
      <c r="AI17" s="1032"/>
      <c r="AJ17" s="1033"/>
      <c r="AK17" s="1076"/>
      <c r="AL17" s="1077"/>
      <c r="AM17" s="1077"/>
      <c r="AN17" s="1077"/>
      <c r="AO17" s="1077"/>
      <c r="AP17" s="1077"/>
      <c r="AQ17" s="1077"/>
      <c r="AR17" s="1077"/>
      <c r="AS17" s="1077"/>
      <c r="AT17" s="1077"/>
      <c r="AU17" s="1078"/>
      <c r="AV17" s="1078"/>
      <c r="AW17" s="1078"/>
      <c r="AX17" s="1078"/>
      <c r="AY17" s="1079"/>
      <c r="AZ17" s="223"/>
      <c r="BA17" s="223"/>
      <c r="BB17" s="223"/>
      <c r="BC17" s="223"/>
      <c r="BD17" s="223"/>
      <c r="BE17" s="224"/>
      <c r="BF17" s="224"/>
      <c r="BG17" s="224"/>
      <c r="BH17" s="224"/>
      <c r="BI17" s="224"/>
      <c r="BJ17" s="224"/>
      <c r="BK17" s="224"/>
      <c r="BL17" s="224"/>
      <c r="BM17" s="224"/>
      <c r="BN17" s="224"/>
      <c r="BO17" s="224"/>
      <c r="BP17" s="224"/>
      <c r="BQ17" s="229">
        <v>11</v>
      </c>
      <c r="BR17" s="230"/>
      <c r="BS17" s="988"/>
      <c r="BT17" s="989"/>
      <c r="BU17" s="989"/>
      <c r="BV17" s="989"/>
      <c r="BW17" s="989"/>
      <c r="BX17" s="989"/>
      <c r="BY17" s="989"/>
      <c r="BZ17" s="989"/>
      <c r="CA17" s="989"/>
      <c r="CB17" s="989"/>
      <c r="CC17" s="989"/>
      <c r="CD17" s="989"/>
      <c r="CE17" s="989"/>
      <c r="CF17" s="989"/>
      <c r="CG17" s="1010"/>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25"/>
    </row>
    <row r="18" spans="1:131" s="226" customFormat="1" ht="26.25" customHeight="1" x14ac:dyDescent="0.15">
      <c r="A18" s="229">
        <v>12</v>
      </c>
      <c r="B18" s="1026"/>
      <c r="C18" s="1027"/>
      <c r="D18" s="1027"/>
      <c r="E18" s="1027"/>
      <c r="F18" s="1027"/>
      <c r="G18" s="1027"/>
      <c r="H18" s="1027"/>
      <c r="I18" s="1027"/>
      <c r="J18" s="1027"/>
      <c r="K18" s="1027"/>
      <c r="L18" s="1027"/>
      <c r="M18" s="1027"/>
      <c r="N18" s="1027"/>
      <c r="O18" s="1027"/>
      <c r="P18" s="1028"/>
      <c r="Q18" s="1034"/>
      <c r="R18" s="1035"/>
      <c r="S18" s="1035"/>
      <c r="T18" s="1035"/>
      <c r="U18" s="1035"/>
      <c r="V18" s="1035"/>
      <c r="W18" s="1035"/>
      <c r="X18" s="1035"/>
      <c r="Y18" s="1035"/>
      <c r="Z18" s="1035"/>
      <c r="AA18" s="1035"/>
      <c r="AB18" s="1035"/>
      <c r="AC18" s="1035"/>
      <c r="AD18" s="1035"/>
      <c r="AE18" s="1036"/>
      <c r="AF18" s="1031"/>
      <c r="AG18" s="1032"/>
      <c r="AH18" s="1032"/>
      <c r="AI18" s="1032"/>
      <c r="AJ18" s="1033"/>
      <c r="AK18" s="1076"/>
      <c r="AL18" s="1077"/>
      <c r="AM18" s="1077"/>
      <c r="AN18" s="1077"/>
      <c r="AO18" s="1077"/>
      <c r="AP18" s="1077"/>
      <c r="AQ18" s="1077"/>
      <c r="AR18" s="1077"/>
      <c r="AS18" s="1077"/>
      <c r="AT18" s="1077"/>
      <c r="AU18" s="1078"/>
      <c r="AV18" s="1078"/>
      <c r="AW18" s="1078"/>
      <c r="AX18" s="1078"/>
      <c r="AY18" s="1079"/>
      <c r="AZ18" s="223"/>
      <c r="BA18" s="223"/>
      <c r="BB18" s="223"/>
      <c r="BC18" s="223"/>
      <c r="BD18" s="223"/>
      <c r="BE18" s="224"/>
      <c r="BF18" s="224"/>
      <c r="BG18" s="224"/>
      <c r="BH18" s="224"/>
      <c r="BI18" s="224"/>
      <c r="BJ18" s="224"/>
      <c r="BK18" s="224"/>
      <c r="BL18" s="224"/>
      <c r="BM18" s="224"/>
      <c r="BN18" s="224"/>
      <c r="BO18" s="224"/>
      <c r="BP18" s="224"/>
      <c r="BQ18" s="229">
        <v>12</v>
      </c>
      <c r="BR18" s="230"/>
      <c r="BS18" s="988"/>
      <c r="BT18" s="989"/>
      <c r="BU18" s="989"/>
      <c r="BV18" s="989"/>
      <c r="BW18" s="989"/>
      <c r="BX18" s="989"/>
      <c r="BY18" s="989"/>
      <c r="BZ18" s="989"/>
      <c r="CA18" s="989"/>
      <c r="CB18" s="989"/>
      <c r="CC18" s="989"/>
      <c r="CD18" s="989"/>
      <c r="CE18" s="989"/>
      <c r="CF18" s="989"/>
      <c r="CG18" s="1010"/>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25"/>
    </row>
    <row r="19" spans="1:131" s="226" customFormat="1" ht="26.25" customHeight="1" x14ac:dyDescent="0.15">
      <c r="A19" s="229">
        <v>13</v>
      </c>
      <c r="B19" s="1026"/>
      <c r="C19" s="1027"/>
      <c r="D19" s="1027"/>
      <c r="E19" s="1027"/>
      <c r="F19" s="1027"/>
      <c r="G19" s="1027"/>
      <c r="H19" s="1027"/>
      <c r="I19" s="1027"/>
      <c r="J19" s="1027"/>
      <c r="K19" s="1027"/>
      <c r="L19" s="1027"/>
      <c r="M19" s="1027"/>
      <c r="N19" s="1027"/>
      <c r="O19" s="1027"/>
      <c r="P19" s="1028"/>
      <c r="Q19" s="1034"/>
      <c r="R19" s="1035"/>
      <c r="S19" s="1035"/>
      <c r="T19" s="1035"/>
      <c r="U19" s="1035"/>
      <c r="V19" s="1035"/>
      <c r="W19" s="1035"/>
      <c r="X19" s="1035"/>
      <c r="Y19" s="1035"/>
      <c r="Z19" s="1035"/>
      <c r="AA19" s="1035"/>
      <c r="AB19" s="1035"/>
      <c r="AC19" s="1035"/>
      <c r="AD19" s="1035"/>
      <c r="AE19" s="1036"/>
      <c r="AF19" s="1031"/>
      <c r="AG19" s="1032"/>
      <c r="AH19" s="1032"/>
      <c r="AI19" s="1032"/>
      <c r="AJ19" s="1033"/>
      <c r="AK19" s="1076"/>
      <c r="AL19" s="1077"/>
      <c r="AM19" s="1077"/>
      <c r="AN19" s="1077"/>
      <c r="AO19" s="1077"/>
      <c r="AP19" s="1077"/>
      <c r="AQ19" s="1077"/>
      <c r="AR19" s="1077"/>
      <c r="AS19" s="1077"/>
      <c r="AT19" s="1077"/>
      <c r="AU19" s="1078"/>
      <c r="AV19" s="1078"/>
      <c r="AW19" s="1078"/>
      <c r="AX19" s="1078"/>
      <c r="AY19" s="1079"/>
      <c r="AZ19" s="223"/>
      <c r="BA19" s="223"/>
      <c r="BB19" s="223"/>
      <c r="BC19" s="223"/>
      <c r="BD19" s="223"/>
      <c r="BE19" s="224"/>
      <c r="BF19" s="224"/>
      <c r="BG19" s="224"/>
      <c r="BH19" s="224"/>
      <c r="BI19" s="224"/>
      <c r="BJ19" s="224"/>
      <c r="BK19" s="224"/>
      <c r="BL19" s="224"/>
      <c r="BM19" s="224"/>
      <c r="BN19" s="224"/>
      <c r="BO19" s="224"/>
      <c r="BP19" s="224"/>
      <c r="BQ19" s="229">
        <v>13</v>
      </c>
      <c r="BR19" s="230"/>
      <c r="BS19" s="988"/>
      <c r="BT19" s="989"/>
      <c r="BU19" s="989"/>
      <c r="BV19" s="989"/>
      <c r="BW19" s="989"/>
      <c r="BX19" s="989"/>
      <c r="BY19" s="989"/>
      <c r="BZ19" s="989"/>
      <c r="CA19" s="989"/>
      <c r="CB19" s="989"/>
      <c r="CC19" s="989"/>
      <c r="CD19" s="989"/>
      <c r="CE19" s="989"/>
      <c r="CF19" s="989"/>
      <c r="CG19" s="1010"/>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25"/>
    </row>
    <row r="20" spans="1:131" s="226" customFormat="1" ht="26.25" customHeight="1" x14ac:dyDescent="0.15">
      <c r="A20" s="229">
        <v>14</v>
      </c>
      <c r="B20" s="1026"/>
      <c r="C20" s="1027"/>
      <c r="D20" s="1027"/>
      <c r="E20" s="1027"/>
      <c r="F20" s="1027"/>
      <c r="G20" s="1027"/>
      <c r="H20" s="1027"/>
      <c r="I20" s="1027"/>
      <c r="J20" s="1027"/>
      <c r="K20" s="1027"/>
      <c r="L20" s="1027"/>
      <c r="M20" s="1027"/>
      <c r="N20" s="1027"/>
      <c r="O20" s="1027"/>
      <c r="P20" s="1028"/>
      <c r="Q20" s="1034"/>
      <c r="R20" s="1035"/>
      <c r="S20" s="1035"/>
      <c r="T20" s="1035"/>
      <c r="U20" s="1035"/>
      <c r="V20" s="1035"/>
      <c r="W20" s="1035"/>
      <c r="X20" s="1035"/>
      <c r="Y20" s="1035"/>
      <c r="Z20" s="1035"/>
      <c r="AA20" s="1035"/>
      <c r="AB20" s="1035"/>
      <c r="AC20" s="1035"/>
      <c r="AD20" s="1035"/>
      <c r="AE20" s="1036"/>
      <c r="AF20" s="1031"/>
      <c r="AG20" s="1032"/>
      <c r="AH20" s="1032"/>
      <c r="AI20" s="1032"/>
      <c r="AJ20" s="1033"/>
      <c r="AK20" s="1076"/>
      <c r="AL20" s="1077"/>
      <c r="AM20" s="1077"/>
      <c r="AN20" s="1077"/>
      <c r="AO20" s="1077"/>
      <c r="AP20" s="1077"/>
      <c r="AQ20" s="1077"/>
      <c r="AR20" s="1077"/>
      <c r="AS20" s="1077"/>
      <c r="AT20" s="1077"/>
      <c r="AU20" s="1078"/>
      <c r="AV20" s="1078"/>
      <c r="AW20" s="1078"/>
      <c r="AX20" s="1078"/>
      <c r="AY20" s="1079"/>
      <c r="AZ20" s="223"/>
      <c r="BA20" s="223"/>
      <c r="BB20" s="223"/>
      <c r="BC20" s="223"/>
      <c r="BD20" s="223"/>
      <c r="BE20" s="224"/>
      <c r="BF20" s="224"/>
      <c r="BG20" s="224"/>
      <c r="BH20" s="224"/>
      <c r="BI20" s="224"/>
      <c r="BJ20" s="224"/>
      <c r="BK20" s="224"/>
      <c r="BL20" s="224"/>
      <c r="BM20" s="224"/>
      <c r="BN20" s="224"/>
      <c r="BO20" s="224"/>
      <c r="BP20" s="224"/>
      <c r="BQ20" s="229">
        <v>14</v>
      </c>
      <c r="BR20" s="230"/>
      <c r="BS20" s="988"/>
      <c r="BT20" s="989"/>
      <c r="BU20" s="989"/>
      <c r="BV20" s="989"/>
      <c r="BW20" s="989"/>
      <c r="BX20" s="989"/>
      <c r="BY20" s="989"/>
      <c r="BZ20" s="989"/>
      <c r="CA20" s="989"/>
      <c r="CB20" s="989"/>
      <c r="CC20" s="989"/>
      <c r="CD20" s="989"/>
      <c r="CE20" s="989"/>
      <c r="CF20" s="989"/>
      <c r="CG20" s="1010"/>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25"/>
    </row>
    <row r="21" spans="1:131" s="226" customFormat="1" ht="26.25" customHeight="1" thickBot="1" x14ac:dyDescent="0.2">
      <c r="A21" s="229">
        <v>15</v>
      </c>
      <c r="B21" s="1026"/>
      <c r="C21" s="1027"/>
      <c r="D21" s="1027"/>
      <c r="E21" s="1027"/>
      <c r="F21" s="1027"/>
      <c r="G21" s="1027"/>
      <c r="H21" s="1027"/>
      <c r="I21" s="1027"/>
      <c r="J21" s="1027"/>
      <c r="K21" s="1027"/>
      <c r="L21" s="1027"/>
      <c r="M21" s="1027"/>
      <c r="N21" s="1027"/>
      <c r="O21" s="1027"/>
      <c r="P21" s="1028"/>
      <c r="Q21" s="1034"/>
      <c r="R21" s="1035"/>
      <c r="S21" s="1035"/>
      <c r="T21" s="1035"/>
      <c r="U21" s="1035"/>
      <c r="V21" s="1035"/>
      <c r="W21" s="1035"/>
      <c r="X21" s="1035"/>
      <c r="Y21" s="1035"/>
      <c r="Z21" s="1035"/>
      <c r="AA21" s="1035"/>
      <c r="AB21" s="1035"/>
      <c r="AC21" s="1035"/>
      <c r="AD21" s="1035"/>
      <c r="AE21" s="1036"/>
      <c r="AF21" s="1031"/>
      <c r="AG21" s="1032"/>
      <c r="AH21" s="1032"/>
      <c r="AI21" s="1032"/>
      <c r="AJ21" s="1033"/>
      <c r="AK21" s="1076"/>
      <c r="AL21" s="1077"/>
      <c r="AM21" s="1077"/>
      <c r="AN21" s="1077"/>
      <c r="AO21" s="1077"/>
      <c r="AP21" s="1077"/>
      <c r="AQ21" s="1077"/>
      <c r="AR21" s="1077"/>
      <c r="AS21" s="1077"/>
      <c r="AT21" s="1077"/>
      <c r="AU21" s="1078"/>
      <c r="AV21" s="1078"/>
      <c r="AW21" s="1078"/>
      <c r="AX21" s="1078"/>
      <c r="AY21" s="1079"/>
      <c r="AZ21" s="223"/>
      <c r="BA21" s="223"/>
      <c r="BB21" s="223"/>
      <c r="BC21" s="223"/>
      <c r="BD21" s="223"/>
      <c r="BE21" s="224"/>
      <c r="BF21" s="224"/>
      <c r="BG21" s="224"/>
      <c r="BH21" s="224"/>
      <c r="BI21" s="224"/>
      <c r="BJ21" s="224"/>
      <c r="BK21" s="224"/>
      <c r="BL21" s="224"/>
      <c r="BM21" s="224"/>
      <c r="BN21" s="224"/>
      <c r="BO21" s="224"/>
      <c r="BP21" s="224"/>
      <c r="BQ21" s="229">
        <v>15</v>
      </c>
      <c r="BR21" s="230"/>
      <c r="BS21" s="988"/>
      <c r="BT21" s="989"/>
      <c r="BU21" s="989"/>
      <c r="BV21" s="989"/>
      <c r="BW21" s="989"/>
      <c r="BX21" s="989"/>
      <c r="BY21" s="989"/>
      <c r="BZ21" s="989"/>
      <c r="CA21" s="989"/>
      <c r="CB21" s="989"/>
      <c r="CC21" s="989"/>
      <c r="CD21" s="989"/>
      <c r="CE21" s="989"/>
      <c r="CF21" s="989"/>
      <c r="CG21" s="1010"/>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25"/>
    </row>
    <row r="22" spans="1:131" s="226" customFormat="1" ht="26.25" customHeight="1" x14ac:dyDescent="0.15">
      <c r="A22" s="229">
        <v>16</v>
      </c>
      <c r="B22" s="1026"/>
      <c r="C22" s="1027"/>
      <c r="D22" s="1027"/>
      <c r="E22" s="1027"/>
      <c r="F22" s="1027"/>
      <c r="G22" s="1027"/>
      <c r="H22" s="1027"/>
      <c r="I22" s="1027"/>
      <c r="J22" s="1027"/>
      <c r="K22" s="1027"/>
      <c r="L22" s="1027"/>
      <c r="M22" s="1027"/>
      <c r="N22" s="1027"/>
      <c r="O22" s="1027"/>
      <c r="P22" s="1028"/>
      <c r="Q22" s="1069"/>
      <c r="R22" s="1070"/>
      <c r="S22" s="1070"/>
      <c r="T22" s="1070"/>
      <c r="U22" s="1070"/>
      <c r="V22" s="1070"/>
      <c r="W22" s="1070"/>
      <c r="X22" s="1070"/>
      <c r="Y22" s="1070"/>
      <c r="Z22" s="1070"/>
      <c r="AA22" s="1070"/>
      <c r="AB22" s="1070"/>
      <c r="AC22" s="1070"/>
      <c r="AD22" s="1070"/>
      <c r="AE22" s="1071"/>
      <c r="AF22" s="1031"/>
      <c r="AG22" s="1032"/>
      <c r="AH22" s="1032"/>
      <c r="AI22" s="1032"/>
      <c r="AJ22" s="1033"/>
      <c r="AK22" s="1072"/>
      <c r="AL22" s="1073"/>
      <c r="AM22" s="1073"/>
      <c r="AN22" s="1073"/>
      <c r="AO22" s="1073"/>
      <c r="AP22" s="1073"/>
      <c r="AQ22" s="1073"/>
      <c r="AR22" s="1073"/>
      <c r="AS22" s="1073"/>
      <c r="AT22" s="1073"/>
      <c r="AU22" s="1074"/>
      <c r="AV22" s="1074"/>
      <c r="AW22" s="1074"/>
      <c r="AX22" s="1074"/>
      <c r="AY22" s="1075"/>
      <c r="AZ22" s="1024" t="s">
        <v>391</v>
      </c>
      <c r="BA22" s="1024"/>
      <c r="BB22" s="1024"/>
      <c r="BC22" s="1024"/>
      <c r="BD22" s="1025"/>
      <c r="BE22" s="224"/>
      <c r="BF22" s="224"/>
      <c r="BG22" s="224"/>
      <c r="BH22" s="224"/>
      <c r="BI22" s="224"/>
      <c r="BJ22" s="224"/>
      <c r="BK22" s="224"/>
      <c r="BL22" s="224"/>
      <c r="BM22" s="224"/>
      <c r="BN22" s="224"/>
      <c r="BO22" s="224"/>
      <c r="BP22" s="224"/>
      <c r="BQ22" s="229">
        <v>16</v>
      </c>
      <c r="BR22" s="230"/>
      <c r="BS22" s="988"/>
      <c r="BT22" s="989"/>
      <c r="BU22" s="989"/>
      <c r="BV22" s="989"/>
      <c r="BW22" s="989"/>
      <c r="BX22" s="989"/>
      <c r="BY22" s="989"/>
      <c r="BZ22" s="989"/>
      <c r="CA22" s="989"/>
      <c r="CB22" s="989"/>
      <c r="CC22" s="989"/>
      <c r="CD22" s="989"/>
      <c r="CE22" s="989"/>
      <c r="CF22" s="989"/>
      <c r="CG22" s="1010"/>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25"/>
    </row>
    <row r="23" spans="1:131" s="226" customFormat="1" ht="26.25" customHeight="1" thickBot="1" x14ac:dyDescent="0.2">
      <c r="A23" s="231" t="s">
        <v>392</v>
      </c>
      <c r="B23" s="933" t="s">
        <v>393</v>
      </c>
      <c r="C23" s="934"/>
      <c r="D23" s="934"/>
      <c r="E23" s="934"/>
      <c r="F23" s="934"/>
      <c r="G23" s="934"/>
      <c r="H23" s="934"/>
      <c r="I23" s="934"/>
      <c r="J23" s="934"/>
      <c r="K23" s="934"/>
      <c r="L23" s="934"/>
      <c r="M23" s="934"/>
      <c r="N23" s="934"/>
      <c r="O23" s="934"/>
      <c r="P23" s="944"/>
      <c r="Q23" s="1063">
        <v>2167</v>
      </c>
      <c r="R23" s="1057"/>
      <c r="S23" s="1057"/>
      <c r="T23" s="1057"/>
      <c r="U23" s="1057"/>
      <c r="V23" s="1057">
        <v>2078</v>
      </c>
      <c r="W23" s="1057"/>
      <c r="X23" s="1057"/>
      <c r="Y23" s="1057"/>
      <c r="Z23" s="1057"/>
      <c r="AA23" s="1057">
        <v>89</v>
      </c>
      <c r="AB23" s="1057"/>
      <c r="AC23" s="1057"/>
      <c r="AD23" s="1057"/>
      <c r="AE23" s="1064"/>
      <c r="AF23" s="1065">
        <v>88</v>
      </c>
      <c r="AG23" s="1057"/>
      <c r="AH23" s="1057"/>
      <c r="AI23" s="1057"/>
      <c r="AJ23" s="1066"/>
      <c r="AK23" s="1067"/>
      <c r="AL23" s="1068"/>
      <c r="AM23" s="1068"/>
      <c r="AN23" s="1068"/>
      <c r="AO23" s="1068"/>
      <c r="AP23" s="1057">
        <v>3389</v>
      </c>
      <c r="AQ23" s="1057"/>
      <c r="AR23" s="1057"/>
      <c r="AS23" s="1057"/>
      <c r="AT23" s="1057"/>
      <c r="AU23" s="1058"/>
      <c r="AV23" s="1058"/>
      <c r="AW23" s="1058"/>
      <c r="AX23" s="1058"/>
      <c r="AY23" s="1059"/>
      <c r="AZ23" s="1060" t="s">
        <v>394</v>
      </c>
      <c r="BA23" s="1061"/>
      <c r="BB23" s="1061"/>
      <c r="BC23" s="1061"/>
      <c r="BD23" s="1062"/>
      <c r="BE23" s="224"/>
      <c r="BF23" s="224"/>
      <c r="BG23" s="224"/>
      <c r="BH23" s="224"/>
      <c r="BI23" s="224"/>
      <c r="BJ23" s="224"/>
      <c r="BK23" s="224"/>
      <c r="BL23" s="224"/>
      <c r="BM23" s="224"/>
      <c r="BN23" s="224"/>
      <c r="BO23" s="224"/>
      <c r="BP23" s="224"/>
      <c r="BQ23" s="229">
        <v>17</v>
      </c>
      <c r="BR23" s="230"/>
      <c r="BS23" s="988"/>
      <c r="BT23" s="989"/>
      <c r="BU23" s="989"/>
      <c r="BV23" s="989"/>
      <c r="BW23" s="989"/>
      <c r="BX23" s="989"/>
      <c r="BY23" s="989"/>
      <c r="BZ23" s="989"/>
      <c r="CA23" s="989"/>
      <c r="CB23" s="989"/>
      <c r="CC23" s="989"/>
      <c r="CD23" s="989"/>
      <c r="CE23" s="989"/>
      <c r="CF23" s="989"/>
      <c r="CG23" s="1010"/>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25"/>
    </row>
    <row r="24" spans="1:131" s="226" customFormat="1" ht="26.25" customHeight="1" x14ac:dyDescent="0.15">
      <c r="A24" s="1056" t="s">
        <v>395</v>
      </c>
      <c r="B24" s="1056"/>
      <c r="C24" s="1056"/>
      <c r="D24" s="1056"/>
      <c r="E24" s="1056"/>
      <c r="F24" s="1056"/>
      <c r="G24" s="1056"/>
      <c r="H24" s="1056"/>
      <c r="I24" s="1056"/>
      <c r="J24" s="1056"/>
      <c r="K24" s="1056"/>
      <c r="L24" s="1056"/>
      <c r="M24" s="1056"/>
      <c r="N24" s="1056"/>
      <c r="O24" s="1056"/>
      <c r="P24" s="1056"/>
      <c r="Q24" s="1056"/>
      <c r="R24" s="1056"/>
      <c r="S24" s="1056"/>
      <c r="T24" s="1056"/>
      <c r="U24" s="1056"/>
      <c r="V24" s="1056"/>
      <c r="W24" s="1056"/>
      <c r="X24" s="1056"/>
      <c r="Y24" s="1056"/>
      <c r="Z24" s="1056"/>
      <c r="AA24" s="1056"/>
      <c r="AB24" s="1056"/>
      <c r="AC24" s="1056"/>
      <c r="AD24" s="1056"/>
      <c r="AE24" s="1056"/>
      <c r="AF24" s="1056"/>
      <c r="AG24" s="1056"/>
      <c r="AH24" s="1056"/>
      <c r="AI24" s="1056"/>
      <c r="AJ24" s="1056"/>
      <c r="AK24" s="1056"/>
      <c r="AL24" s="1056"/>
      <c r="AM24" s="1056"/>
      <c r="AN24" s="1056"/>
      <c r="AO24" s="1056"/>
      <c r="AP24" s="1056"/>
      <c r="AQ24" s="1056"/>
      <c r="AR24" s="1056"/>
      <c r="AS24" s="1056"/>
      <c r="AT24" s="1056"/>
      <c r="AU24" s="1056"/>
      <c r="AV24" s="1056"/>
      <c r="AW24" s="1056"/>
      <c r="AX24" s="1056"/>
      <c r="AY24" s="1056"/>
      <c r="AZ24" s="223"/>
      <c r="BA24" s="223"/>
      <c r="BB24" s="223"/>
      <c r="BC24" s="223"/>
      <c r="BD24" s="223"/>
      <c r="BE24" s="224"/>
      <c r="BF24" s="224"/>
      <c r="BG24" s="224"/>
      <c r="BH24" s="224"/>
      <c r="BI24" s="224"/>
      <c r="BJ24" s="224"/>
      <c r="BK24" s="224"/>
      <c r="BL24" s="224"/>
      <c r="BM24" s="224"/>
      <c r="BN24" s="224"/>
      <c r="BO24" s="224"/>
      <c r="BP24" s="224"/>
      <c r="BQ24" s="229">
        <v>18</v>
      </c>
      <c r="BR24" s="230"/>
      <c r="BS24" s="988"/>
      <c r="BT24" s="989"/>
      <c r="BU24" s="989"/>
      <c r="BV24" s="989"/>
      <c r="BW24" s="989"/>
      <c r="BX24" s="989"/>
      <c r="BY24" s="989"/>
      <c r="BZ24" s="989"/>
      <c r="CA24" s="989"/>
      <c r="CB24" s="989"/>
      <c r="CC24" s="989"/>
      <c r="CD24" s="989"/>
      <c r="CE24" s="989"/>
      <c r="CF24" s="989"/>
      <c r="CG24" s="1010"/>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25"/>
    </row>
    <row r="25" spans="1:131" ht="26.25" customHeight="1" thickBot="1" x14ac:dyDescent="0.2">
      <c r="A25" s="1055" t="s">
        <v>396</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23"/>
      <c r="BK25" s="223"/>
      <c r="BL25" s="223"/>
      <c r="BM25" s="223"/>
      <c r="BN25" s="223"/>
      <c r="BO25" s="232"/>
      <c r="BP25" s="232"/>
      <c r="BQ25" s="229">
        <v>19</v>
      </c>
      <c r="BR25" s="230"/>
      <c r="BS25" s="988"/>
      <c r="BT25" s="989"/>
      <c r="BU25" s="989"/>
      <c r="BV25" s="989"/>
      <c r="BW25" s="989"/>
      <c r="BX25" s="989"/>
      <c r="BY25" s="989"/>
      <c r="BZ25" s="989"/>
      <c r="CA25" s="989"/>
      <c r="CB25" s="989"/>
      <c r="CC25" s="989"/>
      <c r="CD25" s="989"/>
      <c r="CE25" s="989"/>
      <c r="CF25" s="989"/>
      <c r="CG25" s="1010"/>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221"/>
    </row>
    <row r="26" spans="1:131" ht="26.25" customHeight="1" x14ac:dyDescent="0.15">
      <c r="A26" s="991" t="s">
        <v>371</v>
      </c>
      <c r="B26" s="992"/>
      <c r="C26" s="992"/>
      <c r="D26" s="992"/>
      <c r="E26" s="992"/>
      <c r="F26" s="992"/>
      <c r="G26" s="992"/>
      <c r="H26" s="992"/>
      <c r="I26" s="992"/>
      <c r="J26" s="992"/>
      <c r="K26" s="992"/>
      <c r="L26" s="992"/>
      <c r="M26" s="992"/>
      <c r="N26" s="992"/>
      <c r="O26" s="992"/>
      <c r="P26" s="993"/>
      <c r="Q26" s="997" t="s">
        <v>397</v>
      </c>
      <c r="R26" s="998"/>
      <c r="S26" s="998"/>
      <c r="T26" s="998"/>
      <c r="U26" s="999"/>
      <c r="V26" s="997" t="s">
        <v>398</v>
      </c>
      <c r="W26" s="998"/>
      <c r="X26" s="998"/>
      <c r="Y26" s="998"/>
      <c r="Z26" s="999"/>
      <c r="AA26" s="997" t="s">
        <v>399</v>
      </c>
      <c r="AB26" s="998"/>
      <c r="AC26" s="998"/>
      <c r="AD26" s="998"/>
      <c r="AE26" s="998"/>
      <c r="AF26" s="1051" t="s">
        <v>400</v>
      </c>
      <c r="AG26" s="1004"/>
      <c r="AH26" s="1004"/>
      <c r="AI26" s="1004"/>
      <c r="AJ26" s="1052"/>
      <c r="AK26" s="998" t="s">
        <v>401</v>
      </c>
      <c r="AL26" s="998"/>
      <c r="AM26" s="998"/>
      <c r="AN26" s="998"/>
      <c r="AO26" s="999"/>
      <c r="AP26" s="997" t="s">
        <v>402</v>
      </c>
      <c r="AQ26" s="998"/>
      <c r="AR26" s="998"/>
      <c r="AS26" s="998"/>
      <c r="AT26" s="999"/>
      <c r="AU26" s="997" t="s">
        <v>403</v>
      </c>
      <c r="AV26" s="998"/>
      <c r="AW26" s="998"/>
      <c r="AX26" s="998"/>
      <c r="AY26" s="999"/>
      <c r="AZ26" s="997" t="s">
        <v>404</v>
      </c>
      <c r="BA26" s="998"/>
      <c r="BB26" s="998"/>
      <c r="BC26" s="998"/>
      <c r="BD26" s="999"/>
      <c r="BE26" s="997" t="s">
        <v>378</v>
      </c>
      <c r="BF26" s="998"/>
      <c r="BG26" s="998"/>
      <c r="BH26" s="998"/>
      <c r="BI26" s="1011"/>
      <c r="BJ26" s="223"/>
      <c r="BK26" s="223"/>
      <c r="BL26" s="223"/>
      <c r="BM26" s="223"/>
      <c r="BN26" s="223"/>
      <c r="BO26" s="232"/>
      <c r="BP26" s="232"/>
      <c r="BQ26" s="229">
        <v>20</v>
      </c>
      <c r="BR26" s="230"/>
      <c r="BS26" s="988"/>
      <c r="BT26" s="989"/>
      <c r="BU26" s="989"/>
      <c r="BV26" s="989"/>
      <c r="BW26" s="989"/>
      <c r="BX26" s="989"/>
      <c r="BY26" s="989"/>
      <c r="BZ26" s="989"/>
      <c r="CA26" s="989"/>
      <c r="CB26" s="989"/>
      <c r="CC26" s="989"/>
      <c r="CD26" s="989"/>
      <c r="CE26" s="989"/>
      <c r="CF26" s="989"/>
      <c r="CG26" s="1010"/>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221"/>
    </row>
    <row r="27" spans="1:13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3"/>
      <c r="AG27" s="1007"/>
      <c r="AH27" s="1007"/>
      <c r="AI27" s="1007"/>
      <c r="AJ27" s="1054"/>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2"/>
      <c r="BJ27" s="223"/>
      <c r="BK27" s="223"/>
      <c r="BL27" s="223"/>
      <c r="BM27" s="223"/>
      <c r="BN27" s="223"/>
      <c r="BO27" s="232"/>
      <c r="BP27" s="232"/>
      <c r="BQ27" s="229">
        <v>21</v>
      </c>
      <c r="BR27" s="230"/>
      <c r="BS27" s="988"/>
      <c r="BT27" s="989"/>
      <c r="BU27" s="989"/>
      <c r="BV27" s="989"/>
      <c r="BW27" s="989"/>
      <c r="BX27" s="989"/>
      <c r="BY27" s="989"/>
      <c r="BZ27" s="989"/>
      <c r="CA27" s="989"/>
      <c r="CB27" s="989"/>
      <c r="CC27" s="989"/>
      <c r="CD27" s="989"/>
      <c r="CE27" s="989"/>
      <c r="CF27" s="989"/>
      <c r="CG27" s="1010"/>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221"/>
    </row>
    <row r="28" spans="1:131" ht="26.25" customHeight="1" thickTop="1" x14ac:dyDescent="0.15">
      <c r="A28" s="233">
        <v>1</v>
      </c>
      <c r="B28" s="1043" t="s">
        <v>405</v>
      </c>
      <c r="C28" s="1044"/>
      <c r="D28" s="1044"/>
      <c r="E28" s="1044"/>
      <c r="F28" s="1044"/>
      <c r="G28" s="1044"/>
      <c r="H28" s="1044"/>
      <c r="I28" s="1044"/>
      <c r="J28" s="1044"/>
      <c r="K28" s="1044"/>
      <c r="L28" s="1044"/>
      <c r="M28" s="1044"/>
      <c r="N28" s="1044"/>
      <c r="O28" s="1044"/>
      <c r="P28" s="1045"/>
      <c r="Q28" s="1046">
        <v>132</v>
      </c>
      <c r="R28" s="1047"/>
      <c r="S28" s="1047"/>
      <c r="T28" s="1047"/>
      <c r="U28" s="1047"/>
      <c r="V28" s="1047">
        <v>131</v>
      </c>
      <c r="W28" s="1047"/>
      <c r="X28" s="1047"/>
      <c r="Y28" s="1047"/>
      <c r="Z28" s="1047"/>
      <c r="AA28" s="1047">
        <v>1</v>
      </c>
      <c r="AB28" s="1047"/>
      <c r="AC28" s="1047"/>
      <c r="AD28" s="1047"/>
      <c r="AE28" s="1048"/>
      <c r="AF28" s="1049">
        <v>1</v>
      </c>
      <c r="AG28" s="1047"/>
      <c r="AH28" s="1047"/>
      <c r="AI28" s="1047"/>
      <c r="AJ28" s="1050"/>
      <c r="AK28" s="1038">
        <v>13</v>
      </c>
      <c r="AL28" s="1039"/>
      <c r="AM28" s="1039"/>
      <c r="AN28" s="1039"/>
      <c r="AO28" s="1039"/>
      <c r="AP28" s="1039" t="s">
        <v>573</v>
      </c>
      <c r="AQ28" s="1039"/>
      <c r="AR28" s="1039"/>
      <c r="AS28" s="1039"/>
      <c r="AT28" s="1039"/>
      <c r="AU28" s="1039" t="s">
        <v>573</v>
      </c>
      <c r="AV28" s="1039"/>
      <c r="AW28" s="1039"/>
      <c r="AX28" s="1039"/>
      <c r="AY28" s="1039"/>
      <c r="AZ28" s="1040" t="s">
        <v>573</v>
      </c>
      <c r="BA28" s="1040"/>
      <c r="BB28" s="1040"/>
      <c r="BC28" s="1040"/>
      <c r="BD28" s="1040"/>
      <c r="BE28" s="1041"/>
      <c r="BF28" s="1041"/>
      <c r="BG28" s="1041"/>
      <c r="BH28" s="1041"/>
      <c r="BI28" s="1042"/>
      <c r="BJ28" s="223"/>
      <c r="BK28" s="223"/>
      <c r="BL28" s="223"/>
      <c r="BM28" s="223"/>
      <c r="BN28" s="223"/>
      <c r="BO28" s="232"/>
      <c r="BP28" s="232"/>
      <c r="BQ28" s="229">
        <v>22</v>
      </c>
      <c r="BR28" s="230"/>
      <c r="BS28" s="988"/>
      <c r="BT28" s="989"/>
      <c r="BU28" s="989"/>
      <c r="BV28" s="989"/>
      <c r="BW28" s="989"/>
      <c r="BX28" s="989"/>
      <c r="BY28" s="989"/>
      <c r="BZ28" s="989"/>
      <c r="CA28" s="989"/>
      <c r="CB28" s="989"/>
      <c r="CC28" s="989"/>
      <c r="CD28" s="989"/>
      <c r="CE28" s="989"/>
      <c r="CF28" s="989"/>
      <c r="CG28" s="1010"/>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221"/>
    </row>
    <row r="29" spans="1:131" ht="26.25" customHeight="1" x14ac:dyDescent="0.15">
      <c r="A29" s="233">
        <v>2</v>
      </c>
      <c r="B29" s="1026" t="s">
        <v>406</v>
      </c>
      <c r="C29" s="1027"/>
      <c r="D29" s="1027"/>
      <c r="E29" s="1027"/>
      <c r="F29" s="1027"/>
      <c r="G29" s="1027"/>
      <c r="H29" s="1027"/>
      <c r="I29" s="1027"/>
      <c r="J29" s="1027"/>
      <c r="K29" s="1027"/>
      <c r="L29" s="1027"/>
      <c r="M29" s="1027"/>
      <c r="N29" s="1027"/>
      <c r="O29" s="1027"/>
      <c r="P29" s="1028"/>
      <c r="Q29" s="1034">
        <v>110</v>
      </c>
      <c r="R29" s="1035"/>
      <c r="S29" s="1035"/>
      <c r="T29" s="1035"/>
      <c r="U29" s="1035"/>
      <c r="V29" s="1035">
        <v>102</v>
      </c>
      <c r="W29" s="1035"/>
      <c r="X29" s="1035"/>
      <c r="Y29" s="1035"/>
      <c r="Z29" s="1035"/>
      <c r="AA29" s="1035">
        <v>8</v>
      </c>
      <c r="AB29" s="1035"/>
      <c r="AC29" s="1035"/>
      <c r="AD29" s="1035"/>
      <c r="AE29" s="1036"/>
      <c r="AF29" s="1031">
        <v>8</v>
      </c>
      <c r="AG29" s="1032"/>
      <c r="AH29" s="1032"/>
      <c r="AI29" s="1032"/>
      <c r="AJ29" s="1033"/>
      <c r="AK29" s="976">
        <v>8</v>
      </c>
      <c r="AL29" s="967"/>
      <c r="AM29" s="967"/>
      <c r="AN29" s="967"/>
      <c r="AO29" s="967"/>
      <c r="AP29" s="967">
        <v>87</v>
      </c>
      <c r="AQ29" s="967"/>
      <c r="AR29" s="967"/>
      <c r="AS29" s="967"/>
      <c r="AT29" s="967"/>
      <c r="AU29" s="967">
        <v>9</v>
      </c>
      <c r="AV29" s="967"/>
      <c r="AW29" s="967"/>
      <c r="AX29" s="967"/>
      <c r="AY29" s="967"/>
      <c r="AZ29" s="1037" t="s">
        <v>573</v>
      </c>
      <c r="BA29" s="1037"/>
      <c r="BB29" s="1037"/>
      <c r="BC29" s="1037"/>
      <c r="BD29" s="1037"/>
      <c r="BE29" s="968"/>
      <c r="BF29" s="968"/>
      <c r="BG29" s="968"/>
      <c r="BH29" s="968"/>
      <c r="BI29" s="969"/>
      <c r="BJ29" s="223"/>
      <c r="BK29" s="223"/>
      <c r="BL29" s="223"/>
      <c r="BM29" s="223"/>
      <c r="BN29" s="223"/>
      <c r="BO29" s="232"/>
      <c r="BP29" s="232"/>
      <c r="BQ29" s="229">
        <v>23</v>
      </c>
      <c r="BR29" s="230"/>
      <c r="BS29" s="988"/>
      <c r="BT29" s="989"/>
      <c r="BU29" s="989"/>
      <c r="BV29" s="989"/>
      <c r="BW29" s="989"/>
      <c r="BX29" s="989"/>
      <c r="BY29" s="989"/>
      <c r="BZ29" s="989"/>
      <c r="CA29" s="989"/>
      <c r="CB29" s="989"/>
      <c r="CC29" s="989"/>
      <c r="CD29" s="989"/>
      <c r="CE29" s="989"/>
      <c r="CF29" s="989"/>
      <c r="CG29" s="1010"/>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221"/>
    </row>
    <row r="30" spans="1:131" ht="26.25" customHeight="1" x14ac:dyDescent="0.15">
      <c r="A30" s="233">
        <v>3</v>
      </c>
      <c r="B30" s="1026" t="s">
        <v>407</v>
      </c>
      <c r="C30" s="1027"/>
      <c r="D30" s="1027"/>
      <c r="E30" s="1027"/>
      <c r="F30" s="1027"/>
      <c r="G30" s="1027"/>
      <c r="H30" s="1027"/>
      <c r="I30" s="1027"/>
      <c r="J30" s="1027"/>
      <c r="K30" s="1027"/>
      <c r="L30" s="1027"/>
      <c r="M30" s="1027"/>
      <c r="N30" s="1027"/>
      <c r="O30" s="1027"/>
      <c r="P30" s="1028"/>
      <c r="Q30" s="1034">
        <v>228</v>
      </c>
      <c r="R30" s="1035"/>
      <c r="S30" s="1035"/>
      <c r="T30" s="1035"/>
      <c r="U30" s="1035"/>
      <c r="V30" s="1035">
        <v>217</v>
      </c>
      <c r="W30" s="1035"/>
      <c r="X30" s="1035"/>
      <c r="Y30" s="1035"/>
      <c r="Z30" s="1035"/>
      <c r="AA30" s="1035">
        <v>11</v>
      </c>
      <c r="AB30" s="1035"/>
      <c r="AC30" s="1035"/>
      <c r="AD30" s="1035"/>
      <c r="AE30" s="1036"/>
      <c r="AF30" s="1031">
        <v>11</v>
      </c>
      <c r="AG30" s="1032"/>
      <c r="AH30" s="1032"/>
      <c r="AI30" s="1032"/>
      <c r="AJ30" s="1033"/>
      <c r="AK30" s="976">
        <v>41</v>
      </c>
      <c r="AL30" s="967"/>
      <c r="AM30" s="967"/>
      <c r="AN30" s="967"/>
      <c r="AO30" s="967"/>
      <c r="AP30" s="967" t="s">
        <v>573</v>
      </c>
      <c r="AQ30" s="967"/>
      <c r="AR30" s="967"/>
      <c r="AS30" s="967"/>
      <c r="AT30" s="967"/>
      <c r="AU30" s="967" t="s">
        <v>573</v>
      </c>
      <c r="AV30" s="967"/>
      <c r="AW30" s="967"/>
      <c r="AX30" s="967"/>
      <c r="AY30" s="967"/>
      <c r="AZ30" s="1037" t="s">
        <v>573</v>
      </c>
      <c r="BA30" s="1037"/>
      <c r="BB30" s="1037"/>
      <c r="BC30" s="1037"/>
      <c r="BD30" s="1037"/>
      <c r="BE30" s="968"/>
      <c r="BF30" s="968"/>
      <c r="BG30" s="968"/>
      <c r="BH30" s="968"/>
      <c r="BI30" s="969"/>
      <c r="BJ30" s="223"/>
      <c r="BK30" s="223"/>
      <c r="BL30" s="223"/>
      <c r="BM30" s="223"/>
      <c r="BN30" s="223"/>
      <c r="BO30" s="232"/>
      <c r="BP30" s="232"/>
      <c r="BQ30" s="229">
        <v>24</v>
      </c>
      <c r="BR30" s="230"/>
      <c r="BS30" s="988"/>
      <c r="BT30" s="989"/>
      <c r="BU30" s="989"/>
      <c r="BV30" s="989"/>
      <c r="BW30" s="989"/>
      <c r="BX30" s="989"/>
      <c r="BY30" s="989"/>
      <c r="BZ30" s="989"/>
      <c r="CA30" s="989"/>
      <c r="CB30" s="989"/>
      <c r="CC30" s="989"/>
      <c r="CD30" s="989"/>
      <c r="CE30" s="989"/>
      <c r="CF30" s="989"/>
      <c r="CG30" s="1010"/>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221"/>
    </row>
    <row r="31" spans="1:131" ht="26.25" customHeight="1" x14ac:dyDescent="0.15">
      <c r="A31" s="233">
        <v>4</v>
      </c>
      <c r="B31" s="1026" t="s">
        <v>408</v>
      </c>
      <c r="C31" s="1027"/>
      <c r="D31" s="1027"/>
      <c r="E31" s="1027"/>
      <c r="F31" s="1027"/>
      <c r="G31" s="1027"/>
      <c r="H31" s="1027"/>
      <c r="I31" s="1027"/>
      <c r="J31" s="1027"/>
      <c r="K31" s="1027"/>
      <c r="L31" s="1027"/>
      <c r="M31" s="1027"/>
      <c r="N31" s="1027"/>
      <c r="O31" s="1027"/>
      <c r="P31" s="1028"/>
      <c r="Q31" s="1034">
        <v>21</v>
      </c>
      <c r="R31" s="1035"/>
      <c r="S31" s="1035"/>
      <c r="T31" s="1035"/>
      <c r="U31" s="1035"/>
      <c r="V31" s="1035">
        <v>21</v>
      </c>
      <c r="W31" s="1035"/>
      <c r="X31" s="1035"/>
      <c r="Y31" s="1035"/>
      <c r="Z31" s="1035"/>
      <c r="AA31" s="1035">
        <v>0</v>
      </c>
      <c r="AB31" s="1035"/>
      <c r="AC31" s="1035"/>
      <c r="AD31" s="1035"/>
      <c r="AE31" s="1036"/>
      <c r="AF31" s="1031">
        <v>0</v>
      </c>
      <c r="AG31" s="1032"/>
      <c r="AH31" s="1032"/>
      <c r="AI31" s="1032"/>
      <c r="AJ31" s="1033"/>
      <c r="AK31" s="976">
        <v>40</v>
      </c>
      <c r="AL31" s="967"/>
      <c r="AM31" s="967"/>
      <c r="AN31" s="967"/>
      <c r="AO31" s="967"/>
      <c r="AP31" s="967" t="s">
        <v>573</v>
      </c>
      <c r="AQ31" s="967"/>
      <c r="AR31" s="967"/>
      <c r="AS31" s="967"/>
      <c r="AT31" s="967"/>
      <c r="AU31" s="967" t="s">
        <v>573</v>
      </c>
      <c r="AV31" s="967"/>
      <c r="AW31" s="967"/>
      <c r="AX31" s="967"/>
      <c r="AY31" s="967"/>
      <c r="AZ31" s="1037" t="s">
        <v>573</v>
      </c>
      <c r="BA31" s="1037"/>
      <c r="BB31" s="1037"/>
      <c r="BC31" s="1037"/>
      <c r="BD31" s="1037"/>
      <c r="BE31" s="968"/>
      <c r="BF31" s="968"/>
      <c r="BG31" s="968"/>
      <c r="BH31" s="968"/>
      <c r="BI31" s="969"/>
      <c r="BJ31" s="223"/>
      <c r="BK31" s="223"/>
      <c r="BL31" s="223"/>
      <c r="BM31" s="223"/>
      <c r="BN31" s="223"/>
      <c r="BO31" s="232"/>
      <c r="BP31" s="232"/>
      <c r="BQ31" s="229">
        <v>25</v>
      </c>
      <c r="BR31" s="230"/>
      <c r="BS31" s="988"/>
      <c r="BT31" s="989"/>
      <c r="BU31" s="989"/>
      <c r="BV31" s="989"/>
      <c r="BW31" s="989"/>
      <c r="BX31" s="989"/>
      <c r="BY31" s="989"/>
      <c r="BZ31" s="989"/>
      <c r="CA31" s="989"/>
      <c r="CB31" s="989"/>
      <c r="CC31" s="989"/>
      <c r="CD31" s="989"/>
      <c r="CE31" s="989"/>
      <c r="CF31" s="989"/>
      <c r="CG31" s="1010"/>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221"/>
    </row>
    <row r="32" spans="1:131" ht="26.25" customHeight="1" x14ac:dyDescent="0.15">
      <c r="A32" s="233">
        <v>5</v>
      </c>
      <c r="B32" s="1026" t="s">
        <v>409</v>
      </c>
      <c r="C32" s="1027"/>
      <c r="D32" s="1027"/>
      <c r="E32" s="1027"/>
      <c r="F32" s="1027"/>
      <c r="G32" s="1027"/>
      <c r="H32" s="1027"/>
      <c r="I32" s="1027"/>
      <c r="J32" s="1027"/>
      <c r="K32" s="1027"/>
      <c r="L32" s="1027"/>
      <c r="M32" s="1027"/>
      <c r="N32" s="1027"/>
      <c r="O32" s="1027"/>
      <c r="P32" s="1028"/>
      <c r="Q32" s="1034">
        <v>62</v>
      </c>
      <c r="R32" s="1035"/>
      <c r="S32" s="1035"/>
      <c r="T32" s="1035"/>
      <c r="U32" s="1035"/>
      <c r="V32" s="1035">
        <v>61</v>
      </c>
      <c r="W32" s="1035"/>
      <c r="X32" s="1035"/>
      <c r="Y32" s="1035"/>
      <c r="Z32" s="1035"/>
      <c r="AA32" s="1035">
        <v>1</v>
      </c>
      <c r="AB32" s="1035"/>
      <c r="AC32" s="1035"/>
      <c r="AD32" s="1035"/>
      <c r="AE32" s="1036"/>
      <c r="AF32" s="1031">
        <v>1</v>
      </c>
      <c r="AG32" s="1032"/>
      <c r="AH32" s="1032"/>
      <c r="AI32" s="1032"/>
      <c r="AJ32" s="1033"/>
      <c r="AK32" s="976">
        <v>35</v>
      </c>
      <c r="AL32" s="967"/>
      <c r="AM32" s="967"/>
      <c r="AN32" s="967"/>
      <c r="AO32" s="967"/>
      <c r="AP32" s="967">
        <v>286</v>
      </c>
      <c r="AQ32" s="967"/>
      <c r="AR32" s="967"/>
      <c r="AS32" s="967"/>
      <c r="AT32" s="967"/>
      <c r="AU32" s="967">
        <v>205</v>
      </c>
      <c r="AV32" s="967"/>
      <c r="AW32" s="967"/>
      <c r="AX32" s="967"/>
      <c r="AY32" s="967"/>
      <c r="AZ32" s="1037" t="s">
        <v>573</v>
      </c>
      <c r="BA32" s="1037"/>
      <c r="BB32" s="1037"/>
      <c r="BC32" s="1037"/>
      <c r="BD32" s="1037"/>
      <c r="BE32" s="968" t="s">
        <v>410</v>
      </c>
      <c r="BF32" s="968"/>
      <c r="BG32" s="968"/>
      <c r="BH32" s="968"/>
      <c r="BI32" s="969"/>
      <c r="BJ32" s="223"/>
      <c r="BK32" s="223"/>
      <c r="BL32" s="223"/>
      <c r="BM32" s="223"/>
      <c r="BN32" s="223"/>
      <c r="BO32" s="232"/>
      <c r="BP32" s="232"/>
      <c r="BQ32" s="229">
        <v>26</v>
      </c>
      <c r="BR32" s="230"/>
      <c r="BS32" s="988"/>
      <c r="BT32" s="989"/>
      <c r="BU32" s="989"/>
      <c r="BV32" s="989"/>
      <c r="BW32" s="989"/>
      <c r="BX32" s="989"/>
      <c r="BY32" s="989"/>
      <c r="BZ32" s="989"/>
      <c r="CA32" s="989"/>
      <c r="CB32" s="989"/>
      <c r="CC32" s="989"/>
      <c r="CD32" s="989"/>
      <c r="CE32" s="989"/>
      <c r="CF32" s="989"/>
      <c r="CG32" s="1010"/>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221"/>
    </row>
    <row r="33" spans="1:131" ht="26.25" customHeight="1" x14ac:dyDescent="0.15">
      <c r="A33" s="233">
        <v>6</v>
      </c>
      <c r="B33" s="1026"/>
      <c r="C33" s="1027"/>
      <c r="D33" s="1027"/>
      <c r="E33" s="1027"/>
      <c r="F33" s="1027"/>
      <c r="G33" s="1027"/>
      <c r="H33" s="1027"/>
      <c r="I33" s="1027"/>
      <c r="J33" s="1027"/>
      <c r="K33" s="1027"/>
      <c r="L33" s="1027"/>
      <c r="M33" s="1027"/>
      <c r="N33" s="1027"/>
      <c r="O33" s="1027"/>
      <c r="P33" s="1028"/>
      <c r="Q33" s="1034"/>
      <c r="R33" s="1035"/>
      <c r="S33" s="1035"/>
      <c r="T33" s="1035"/>
      <c r="U33" s="1035"/>
      <c r="V33" s="1035"/>
      <c r="W33" s="1035"/>
      <c r="X33" s="1035"/>
      <c r="Y33" s="1035"/>
      <c r="Z33" s="1035"/>
      <c r="AA33" s="1035"/>
      <c r="AB33" s="1035"/>
      <c r="AC33" s="1035"/>
      <c r="AD33" s="1035"/>
      <c r="AE33" s="1036"/>
      <c r="AF33" s="1031"/>
      <c r="AG33" s="1032"/>
      <c r="AH33" s="1032"/>
      <c r="AI33" s="1032"/>
      <c r="AJ33" s="1033"/>
      <c r="AK33" s="976"/>
      <c r="AL33" s="967"/>
      <c r="AM33" s="967"/>
      <c r="AN33" s="967"/>
      <c r="AO33" s="967"/>
      <c r="AP33" s="967"/>
      <c r="AQ33" s="967"/>
      <c r="AR33" s="967"/>
      <c r="AS33" s="967"/>
      <c r="AT33" s="967"/>
      <c r="AU33" s="967"/>
      <c r="AV33" s="967"/>
      <c r="AW33" s="967"/>
      <c r="AX33" s="967"/>
      <c r="AY33" s="967"/>
      <c r="AZ33" s="1037"/>
      <c r="BA33" s="1037"/>
      <c r="BB33" s="1037"/>
      <c r="BC33" s="1037"/>
      <c r="BD33" s="1037"/>
      <c r="BE33" s="968"/>
      <c r="BF33" s="968"/>
      <c r="BG33" s="968"/>
      <c r="BH33" s="968"/>
      <c r="BI33" s="969"/>
      <c r="BJ33" s="223"/>
      <c r="BK33" s="223"/>
      <c r="BL33" s="223"/>
      <c r="BM33" s="223"/>
      <c r="BN33" s="223"/>
      <c r="BO33" s="232"/>
      <c r="BP33" s="232"/>
      <c r="BQ33" s="229">
        <v>27</v>
      </c>
      <c r="BR33" s="230"/>
      <c r="BS33" s="988"/>
      <c r="BT33" s="989"/>
      <c r="BU33" s="989"/>
      <c r="BV33" s="989"/>
      <c r="BW33" s="989"/>
      <c r="BX33" s="989"/>
      <c r="BY33" s="989"/>
      <c r="BZ33" s="989"/>
      <c r="CA33" s="989"/>
      <c r="CB33" s="989"/>
      <c r="CC33" s="989"/>
      <c r="CD33" s="989"/>
      <c r="CE33" s="989"/>
      <c r="CF33" s="989"/>
      <c r="CG33" s="1010"/>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221"/>
    </row>
    <row r="34" spans="1:131" ht="26.25" customHeight="1" x14ac:dyDescent="0.15">
      <c r="A34" s="233">
        <v>7</v>
      </c>
      <c r="B34" s="1026"/>
      <c r="C34" s="1027"/>
      <c r="D34" s="1027"/>
      <c r="E34" s="1027"/>
      <c r="F34" s="1027"/>
      <c r="G34" s="1027"/>
      <c r="H34" s="1027"/>
      <c r="I34" s="1027"/>
      <c r="J34" s="1027"/>
      <c r="K34" s="1027"/>
      <c r="L34" s="1027"/>
      <c r="M34" s="1027"/>
      <c r="N34" s="1027"/>
      <c r="O34" s="1027"/>
      <c r="P34" s="1028"/>
      <c r="Q34" s="1034"/>
      <c r="R34" s="1035"/>
      <c r="S34" s="1035"/>
      <c r="T34" s="1035"/>
      <c r="U34" s="1035"/>
      <c r="V34" s="1035"/>
      <c r="W34" s="1035"/>
      <c r="X34" s="1035"/>
      <c r="Y34" s="1035"/>
      <c r="Z34" s="1035"/>
      <c r="AA34" s="1035"/>
      <c r="AB34" s="1035"/>
      <c r="AC34" s="1035"/>
      <c r="AD34" s="1035"/>
      <c r="AE34" s="1036"/>
      <c r="AF34" s="1031"/>
      <c r="AG34" s="1032"/>
      <c r="AH34" s="1032"/>
      <c r="AI34" s="1032"/>
      <c r="AJ34" s="1033"/>
      <c r="AK34" s="976"/>
      <c r="AL34" s="967"/>
      <c r="AM34" s="967"/>
      <c r="AN34" s="967"/>
      <c r="AO34" s="967"/>
      <c r="AP34" s="967"/>
      <c r="AQ34" s="967"/>
      <c r="AR34" s="967"/>
      <c r="AS34" s="967"/>
      <c r="AT34" s="967"/>
      <c r="AU34" s="967"/>
      <c r="AV34" s="967"/>
      <c r="AW34" s="967"/>
      <c r="AX34" s="967"/>
      <c r="AY34" s="967"/>
      <c r="AZ34" s="1037"/>
      <c r="BA34" s="1037"/>
      <c r="BB34" s="1037"/>
      <c r="BC34" s="1037"/>
      <c r="BD34" s="1037"/>
      <c r="BE34" s="968"/>
      <c r="BF34" s="968"/>
      <c r="BG34" s="968"/>
      <c r="BH34" s="968"/>
      <c r="BI34" s="969"/>
      <c r="BJ34" s="223"/>
      <c r="BK34" s="223"/>
      <c r="BL34" s="223"/>
      <c r="BM34" s="223"/>
      <c r="BN34" s="223"/>
      <c r="BO34" s="232"/>
      <c r="BP34" s="232"/>
      <c r="BQ34" s="229">
        <v>28</v>
      </c>
      <c r="BR34" s="230"/>
      <c r="BS34" s="988"/>
      <c r="BT34" s="989"/>
      <c r="BU34" s="989"/>
      <c r="BV34" s="989"/>
      <c r="BW34" s="989"/>
      <c r="BX34" s="989"/>
      <c r="BY34" s="989"/>
      <c r="BZ34" s="989"/>
      <c r="CA34" s="989"/>
      <c r="CB34" s="989"/>
      <c r="CC34" s="989"/>
      <c r="CD34" s="989"/>
      <c r="CE34" s="989"/>
      <c r="CF34" s="989"/>
      <c r="CG34" s="1010"/>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221"/>
    </row>
    <row r="35" spans="1:131" ht="26.25" customHeight="1" x14ac:dyDescent="0.15">
      <c r="A35" s="233">
        <v>8</v>
      </c>
      <c r="B35" s="1026"/>
      <c r="C35" s="1027"/>
      <c r="D35" s="1027"/>
      <c r="E35" s="1027"/>
      <c r="F35" s="1027"/>
      <c r="G35" s="1027"/>
      <c r="H35" s="1027"/>
      <c r="I35" s="1027"/>
      <c r="J35" s="1027"/>
      <c r="K35" s="1027"/>
      <c r="L35" s="1027"/>
      <c r="M35" s="1027"/>
      <c r="N35" s="1027"/>
      <c r="O35" s="1027"/>
      <c r="P35" s="1028"/>
      <c r="Q35" s="1034"/>
      <c r="R35" s="1035"/>
      <c r="S35" s="1035"/>
      <c r="T35" s="1035"/>
      <c r="U35" s="1035"/>
      <c r="V35" s="1035"/>
      <c r="W35" s="1035"/>
      <c r="X35" s="1035"/>
      <c r="Y35" s="1035"/>
      <c r="Z35" s="1035"/>
      <c r="AA35" s="1035"/>
      <c r="AB35" s="1035"/>
      <c r="AC35" s="1035"/>
      <c r="AD35" s="1035"/>
      <c r="AE35" s="1036"/>
      <c r="AF35" s="1031"/>
      <c r="AG35" s="1032"/>
      <c r="AH35" s="1032"/>
      <c r="AI35" s="1032"/>
      <c r="AJ35" s="1033"/>
      <c r="AK35" s="976"/>
      <c r="AL35" s="967"/>
      <c r="AM35" s="967"/>
      <c r="AN35" s="967"/>
      <c r="AO35" s="967"/>
      <c r="AP35" s="967"/>
      <c r="AQ35" s="967"/>
      <c r="AR35" s="967"/>
      <c r="AS35" s="967"/>
      <c r="AT35" s="967"/>
      <c r="AU35" s="967"/>
      <c r="AV35" s="967"/>
      <c r="AW35" s="967"/>
      <c r="AX35" s="967"/>
      <c r="AY35" s="967"/>
      <c r="AZ35" s="1037"/>
      <c r="BA35" s="1037"/>
      <c r="BB35" s="1037"/>
      <c r="BC35" s="1037"/>
      <c r="BD35" s="1037"/>
      <c r="BE35" s="968"/>
      <c r="BF35" s="968"/>
      <c r="BG35" s="968"/>
      <c r="BH35" s="968"/>
      <c r="BI35" s="969"/>
      <c r="BJ35" s="223"/>
      <c r="BK35" s="223"/>
      <c r="BL35" s="223"/>
      <c r="BM35" s="223"/>
      <c r="BN35" s="223"/>
      <c r="BO35" s="232"/>
      <c r="BP35" s="232"/>
      <c r="BQ35" s="229">
        <v>29</v>
      </c>
      <c r="BR35" s="230"/>
      <c r="BS35" s="988"/>
      <c r="BT35" s="989"/>
      <c r="BU35" s="989"/>
      <c r="BV35" s="989"/>
      <c r="BW35" s="989"/>
      <c r="BX35" s="989"/>
      <c r="BY35" s="989"/>
      <c r="BZ35" s="989"/>
      <c r="CA35" s="989"/>
      <c r="CB35" s="989"/>
      <c r="CC35" s="989"/>
      <c r="CD35" s="989"/>
      <c r="CE35" s="989"/>
      <c r="CF35" s="989"/>
      <c r="CG35" s="1010"/>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221"/>
    </row>
    <row r="36" spans="1:131" ht="26.25" customHeight="1" x14ac:dyDescent="0.15">
      <c r="A36" s="233">
        <v>9</v>
      </c>
      <c r="B36" s="1026"/>
      <c r="C36" s="1027"/>
      <c r="D36" s="1027"/>
      <c r="E36" s="1027"/>
      <c r="F36" s="1027"/>
      <c r="G36" s="1027"/>
      <c r="H36" s="1027"/>
      <c r="I36" s="1027"/>
      <c r="J36" s="1027"/>
      <c r="K36" s="1027"/>
      <c r="L36" s="1027"/>
      <c r="M36" s="1027"/>
      <c r="N36" s="1027"/>
      <c r="O36" s="1027"/>
      <c r="P36" s="1028"/>
      <c r="Q36" s="1034"/>
      <c r="R36" s="1035"/>
      <c r="S36" s="1035"/>
      <c r="T36" s="1035"/>
      <c r="U36" s="1035"/>
      <c r="V36" s="1035"/>
      <c r="W36" s="1035"/>
      <c r="X36" s="1035"/>
      <c r="Y36" s="1035"/>
      <c r="Z36" s="1035"/>
      <c r="AA36" s="1035"/>
      <c r="AB36" s="1035"/>
      <c r="AC36" s="1035"/>
      <c r="AD36" s="1035"/>
      <c r="AE36" s="1036"/>
      <c r="AF36" s="1031"/>
      <c r="AG36" s="1032"/>
      <c r="AH36" s="1032"/>
      <c r="AI36" s="1032"/>
      <c r="AJ36" s="1033"/>
      <c r="AK36" s="976"/>
      <c r="AL36" s="967"/>
      <c r="AM36" s="967"/>
      <c r="AN36" s="967"/>
      <c r="AO36" s="967"/>
      <c r="AP36" s="967"/>
      <c r="AQ36" s="967"/>
      <c r="AR36" s="967"/>
      <c r="AS36" s="967"/>
      <c r="AT36" s="967"/>
      <c r="AU36" s="967"/>
      <c r="AV36" s="967"/>
      <c r="AW36" s="967"/>
      <c r="AX36" s="967"/>
      <c r="AY36" s="967"/>
      <c r="AZ36" s="1037"/>
      <c r="BA36" s="1037"/>
      <c r="BB36" s="1037"/>
      <c r="BC36" s="1037"/>
      <c r="BD36" s="1037"/>
      <c r="BE36" s="968"/>
      <c r="BF36" s="968"/>
      <c r="BG36" s="968"/>
      <c r="BH36" s="968"/>
      <c r="BI36" s="969"/>
      <c r="BJ36" s="223"/>
      <c r="BK36" s="223"/>
      <c r="BL36" s="223"/>
      <c r="BM36" s="223"/>
      <c r="BN36" s="223"/>
      <c r="BO36" s="232"/>
      <c r="BP36" s="232"/>
      <c r="BQ36" s="229">
        <v>30</v>
      </c>
      <c r="BR36" s="230"/>
      <c r="BS36" s="988"/>
      <c r="BT36" s="989"/>
      <c r="BU36" s="989"/>
      <c r="BV36" s="989"/>
      <c r="BW36" s="989"/>
      <c r="BX36" s="989"/>
      <c r="BY36" s="989"/>
      <c r="BZ36" s="989"/>
      <c r="CA36" s="989"/>
      <c r="CB36" s="989"/>
      <c r="CC36" s="989"/>
      <c r="CD36" s="989"/>
      <c r="CE36" s="989"/>
      <c r="CF36" s="989"/>
      <c r="CG36" s="1010"/>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221"/>
    </row>
    <row r="37" spans="1:131" ht="26.25" customHeight="1" x14ac:dyDescent="0.15">
      <c r="A37" s="233">
        <v>10</v>
      </c>
      <c r="B37" s="1026"/>
      <c r="C37" s="1027"/>
      <c r="D37" s="1027"/>
      <c r="E37" s="1027"/>
      <c r="F37" s="1027"/>
      <c r="G37" s="1027"/>
      <c r="H37" s="1027"/>
      <c r="I37" s="1027"/>
      <c r="J37" s="1027"/>
      <c r="K37" s="1027"/>
      <c r="L37" s="1027"/>
      <c r="M37" s="1027"/>
      <c r="N37" s="1027"/>
      <c r="O37" s="1027"/>
      <c r="P37" s="1028"/>
      <c r="Q37" s="1034"/>
      <c r="R37" s="1035"/>
      <c r="S37" s="1035"/>
      <c r="T37" s="1035"/>
      <c r="U37" s="1035"/>
      <c r="V37" s="1035"/>
      <c r="W37" s="1035"/>
      <c r="X37" s="1035"/>
      <c r="Y37" s="1035"/>
      <c r="Z37" s="1035"/>
      <c r="AA37" s="1035"/>
      <c r="AB37" s="1035"/>
      <c r="AC37" s="1035"/>
      <c r="AD37" s="1035"/>
      <c r="AE37" s="1036"/>
      <c r="AF37" s="1031"/>
      <c r="AG37" s="1032"/>
      <c r="AH37" s="1032"/>
      <c r="AI37" s="1032"/>
      <c r="AJ37" s="1033"/>
      <c r="AK37" s="976"/>
      <c r="AL37" s="967"/>
      <c r="AM37" s="967"/>
      <c r="AN37" s="967"/>
      <c r="AO37" s="967"/>
      <c r="AP37" s="967"/>
      <c r="AQ37" s="967"/>
      <c r="AR37" s="967"/>
      <c r="AS37" s="967"/>
      <c r="AT37" s="967"/>
      <c r="AU37" s="967"/>
      <c r="AV37" s="967"/>
      <c r="AW37" s="967"/>
      <c r="AX37" s="967"/>
      <c r="AY37" s="967"/>
      <c r="AZ37" s="1037"/>
      <c r="BA37" s="1037"/>
      <c r="BB37" s="1037"/>
      <c r="BC37" s="1037"/>
      <c r="BD37" s="1037"/>
      <c r="BE37" s="968"/>
      <c r="BF37" s="968"/>
      <c r="BG37" s="968"/>
      <c r="BH37" s="968"/>
      <c r="BI37" s="969"/>
      <c r="BJ37" s="223"/>
      <c r="BK37" s="223"/>
      <c r="BL37" s="223"/>
      <c r="BM37" s="223"/>
      <c r="BN37" s="223"/>
      <c r="BO37" s="232"/>
      <c r="BP37" s="232"/>
      <c r="BQ37" s="229">
        <v>31</v>
      </c>
      <c r="BR37" s="230"/>
      <c r="BS37" s="988"/>
      <c r="BT37" s="989"/>
      <c r="BU37" s="989"/>
      <c r="BV37" s="989"/>
      <c r="BW37" s="989"/>
      <c r="BX37" s="989"/>
      <c r="BY37" s="989"/>
      <c r="BZ37" s="989"/>
      <c r="CA37" s="989"/>
      <c r="CB37" s="989"/>
      <c r="CC37" s="989"/>
      <c r="CD37" s="989"/>
      <c r="CE37" s="989"/>
      <c r="CF37" s="989"/>
      <c r="CG37" s="1010"/>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221"/>
    </row>
    <row r="38" spans="1:131" ht="26.25" customHeight="1" x14ac:dyDescent="0.15">
      <c r="A38" s="233">
        <v>11</v>
      </c>
      <c r="B38" s="1026"/>
      <c r="C38" s="1027"/>
      <c r="D38" s="1027"/>
      <c r="E38" s="1027"/>
      <c r="F38" s="1027"/>
      <c r="G38" s="1027"/>
      <c r="H38" s="1027"/>
      <c r="I38" s="1027"/>
      <c r="J38" s="1027"/>
      <c r="K38" s="1027"/>
      <c r="L38" s="1027"/>
      <c r="M38" s="1027"/>
      <c r="N38" s="1027"/>
      <c r="O38" s="1027"/>
      <c r="P38" s="1028"/>
      <c r="Q38" s="1034"/>
      <c r="R38" s="1035"/>
      <c r="S38" s="1035"/>
      <c r="T38" s="1035"/>
      <c r="U38" s="1035"/>
      <c r="V38" s="1035"/>
      <c r="W38" s="1035"/>
      <c r="X38" s="1035"/>
      <c r="Y38" s="1035"/>
      <c r="Z38" s="1035"/>
      <c r="AA38" s="1035"/>
      <c r="AB38" s="1035"/>
      <c r="AC38" s="1035"/>
      <c r="AD38" s="1035"/>
      <c r="AE38" s="1036"/>
      <c r="AF38" s="1031"/>
      <c r="AG38" s="1032"/>
      <c r="AH38" s="1032"/>
      <c r="AI38" s="1032"/>
      <c r="AJ38" s="1033"/>
      <c r="AK38" s="976"/>
      <c r="AL38" s="967"/>
      <c r="AM38" s="967"/>
      <c r="AN38" s="967"/>
      <c r="AO38" s="967"/>
      <c r="AP38" s="967"/>
      <c r="AQ38" s="967"/>
      <c r="AR38" s="967"/>
      <c r="AS38" s="967"/>
      <c r="AT38" s="967"/>
      <c r="AU38" s="967"/>
      <c r="AV38" s="967"/>
      <c r="AW38" s="967"/>
      <c r="AX38" s="967"/>
      <c r="AY38" s="967"/>
      <c r="AZ38" s="1037"/>
      <c r="BA38" s="1037"/>
      <c r="BB38" s="1037"/>
      <c r="BC38" s="1037"/>
      <c r="BD38" s="1037"/>
      <c r="BE38" s="968"/>
      <c r="BF38" s="968"/>
      <c r="BG38" s="968"/>
      <c r="BH38" s="968"/>
      <c r="BI38" s="969"/>
      <c r="BJ38" s="223"/>
      <c r="BK38" s="223"/>
      <c r="BL38" s="223"/>
      <c r="BM38" s="223"/>
      <c r="BN38" s="223"/>
      <c r="BO38" s="232"/>
      <c r="BP38" s="232"/>
      <c r="BQ38" s="229">
        <v>32</v>
      </c>
      <c r="BR38" s="230"/>
      <c r="BS38" s="988"/>
      <c r="BT38" s="989"/>
      <c r="BU38" s="989"/>
      <c r="BV38" s="989"/>
      <c r="BW38" s="989"/>
      <c r="BX38" s="989"/>
      <c r="BY38" s="989"/>
      <c r="BZ38" s="989"/>
      <c r="CA38" s="989"/>
      <c r="CB38" s="989"/>
      <c r="CC38" s="989"/>
      <c r="CD38" s="989"/>
      <c r="CE38" s="989"/>
      <c r="CF38" s="989"/>
      <c r="CG38" s="1010"/>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221"/>
    </row>
    <row r="39" spans="1:131" ht="26.25" customHeight="1" x14ac:dyDescent="0.15">
      <c r="A39" s="233">
        <v>12</v>
      </c>
      <c r="B39" s="1026"/>
      <c r="C39" s="1027"/>
      <c r="D39" s="1027"/>
      <c r="E39" s="1027"/>
      <c r="F39" s="1027"/>
      <c r="G39" s="1027"/>
      <c r="H39" s="1027"/>
      <c r="I39" s="1027"/>
      <c r="J39" s="1027"/>
      <c r="K39" s="1027"/>
      <c r="L39" s="1027"/>
      <c r="M39" s="1027"/>
      <c r="N39" s="1027"/>
      <c r="O39" s="1027"/>
      <c r="P39" s="1028"/>
      <c r="Q39" s="1034"/>
      <c r="R39" s="1035"/>
      <c r="S39" s="1035"/>
      <c r="T39" s="1035"/>
      <c r="U39" s="1035"/>
      <c r="V39" s="1035"/>
      <c r="W39" s="1035"/>
      <c r="X39" s="1035"/>
      <c r="Y39" s="1035"/>
      <c r="Z39" s="1035"/>
      <c r="AA39" s="1035"/>
      <c r="AB39" s="1035"/>
      <c r="AC39" s="1035"/>
      <c r="AD39" s="1035"/>
      <c r="AE39" s="1036"/>
      <c r="AF39" s="1031"/>
      <c r="AG39" s="1032"/>
      <c r="AH39" s="1032"/>
      <c r="AI39" s="1032"/>
      <c r="AJ39" s="1033"/>
      <c r="AK39" s="976"/>
      <c r="AL39" s="967"/>
      <c r="AM39" s="967"/>
      <c r="AN39" s="967"/>
      <c r="AO39" s="967"/>
      <c r="AP39" s="967"/>
      <c r="AQ39" s="967"/>
      <c r="AR39" s="967"/>
      <c r="AS39" s="967"/>
      <c r="AT39" s="967"/>
      <c r="AU39" s="967"/>
      <c r="AV39" s="967"/>
      <c r="AW39" s="967"/>
      <c r="AX39" s="967"/>
      <c r="AY39" s="967"/>
      <c r="AZ39" s="1037"/>
      <c r="BA39" s="1037"/>
      <c r="BB39" s="1037"/>
      <c r="BC39" s="1037"/>
      <c r="BD39" s="1037"/>
      <c r="BE39" s="968"/>
      <c r="BF39" s="968"/>
      <c r="BG39" s="968"/>
      <c r="BH39" s="968"/>
      <c r="BI39" s="969"/>
      <c r="BJ39" s="223"/>
      <c r="BK39" s="223"/>
      <c r="BL39" s="223"/>
      <c r="BM39" s="223"/>
      <c r="BN39" s="223"/>
      <c r="BO39" s="232"/>
      <c r="BP39" s="232"/>
      <c r="BQ39" s="229">
        <v>33</v>
      </c>
      <c r="BR39" s="230"/>
      <c r="BS39" s="988"/>
      <c r="BT39" s="989"/>
      <c r="BU39" s="989"/>
      <c r="BV39" s="989"/>
      <c r="BW39" s="989"/>
      <c r="BX39" s="989"/>
      <c r="BY39" s="989"/>
      <c r="BZ39" s="989"/>
      <c r="CA39" s="989"/>
      <c r="CB39" s="989"/>
      <c r="CC39" s="989"/>
      <c r="CD39" s="989"/>
      <c r="CE39" s="989"/>
      <c r="CF39" s="989"/>
      <c r="CG39" s="1010"/>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221"/>
    </row>
    <row r="40" spans="1:131" ht="26.25" customHeight="1" x14ac:dyDescent="0.15">
      <c r="A40" s="229">
        <v>13</v>
      </c>
      <c r="B40" s="1026"/>
      <c r="C40" s="1027"/>
      <c r="D40" s="1027"/>
      <c r="E40" s="1027"/>
      <c r="F40" s="1027"/>
      <c r="G40" s="1027"/>
      <c r="H40" s="1027"/>
      <c r="I40" s="1027"/>
      <c r="J40" s="1027"/>
      <c r="K40" s="1027"/>
      <c r="L40" s="1027"/>
      <c r="M40" s="1027"/>
      <c r="N40" s="1027"/>
      <c r="O40" s="1027"/>
      <c r="P40" s="1028"/>
      <c r="Q40" s="1034"/>
      <c r="R40" s="1035"/>
      <c r="S40" s="1035"/>
      <c r="T40" s="1035"/>
      <c r="U40" s="1035"/>
      <c r="V40" s="1035"/>
      <c r="W40" s="1035"/>
      <c r="X40" s="1035"/>
      <c r="Y40" s="1035"/>
      <c r="Z40" s="1035"/>
      <c r="AA40" s="1035"/>
      <c r="AB40" s="1035"/>
      <c r="AC40" s="1035"/>
      <c r="AD40" s="1035"/>
      <c r="AE40" s="1036"/>
      <c r="AF40" s="1031"/>
      <c r="AG40" s="1032"/>
      <c r="AH40" s="1032"/>
      <c r="AI40" s="1032"/>
      <c r="AJ40" s="1033"/>
      <c r="AK40" s="976"/>
      <c r="AL40" s="967"/>
      <c r="AM40" s="967"/>
      <c r="AN40" s="967"/>
      <c r="AO40" s="967"/>
      <c r="AP40" s="967"/>
      <c r="AQ40" s="967"/>
      <c r="AR40" s="967"/>
      <c r="AS40" s="967"/>
      <c r="AT40" s="967"/>
      <c r="AU40" s="967"/>
      <c r="AV40" s="967"/>
      <c r="AW40" s="967"/>
      <c r="AX40" s="967"/>
      <c r="AY40" s="967"/>
      <c r="AZ40" s="1037"/>
      <c r="BA40" s="1037"/>
      <c r="BB40" s="1037"/>
      <c r="BC40" s="1037"/>
      <c r="BD40" s="1037"/>
      <c r="BE40" s="968"/>
      <c r="BF40" s="968"/>
      <c r="BG40" s="968"/>
      <c r="BH40" s="968"/>
      <c r="BI40" s="969"/>
      <c r="BJ40" s="223"/>
      <c r="BK40" s="223"/>
      <c r="BL40" s="223"/>
      <c r="BM40" s="223"/>
      <c r="BN40" s="223"/>
      <c r="BO40" s="232"/>
      <c r="BP40" s="232"/>
      <c r="BQ40" s="229">
        <v>34</v>
      </c>
      <c r="BR40" s="230"/>
      <c r="BS40" s="988"/>
      <c r="BT40" s="989"/>
      <c r="BU40" s="989"/>
      <c r="BV40" s="989"/>
      <c r="BW40" s="989"/>
      <c r="BX40" s="989"/>
      <c r="BY40" s="989"/>
      <c r="BZ40" s="989"/>
      <c r="CA40" s="989"/>
      <c r="CB40" s="989"/>
      <c r="CC40" s="989"/>
      <c r="CD40" s="989"/>
      <c r="CE40" s="989"/>
      <c r="CF40" s="989"/>
      <c r="CG40" s="1010"/>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221"/>
    </row>
    <row r="41" spans="1:131" ht="26.25" customHeight="1" x14ac:dyDescent="0.15">
      <c r="A41" s="229">
        <v>14</v>
      </c>
      <c r="B41" s="1026"/>
      <c r="C41" s="1027"/>
      <c r="D41" s="1027"/>
      <c r="E41" s="1027"/>
      <c r="F41" s="1027"/>
      <c r="G41" s="1027"/>
      <c r="H41" s="1027"/>
      <c r="I41" s="1027"/>
      <c r="J41" s="1027"/>
      <c r="K41" s="1027"/>
      <c r="L41" s="1027"/>
      <c r="M41" s="1027"/>
      <c r="N41" s="1027"/>
      <c r="O41" s="1027"/>
      <c r="P41" s="1028"/>
      <c r="Q41" s="1034"/>
      <c r="R41" s="1035"/>
      <c r="S41" s="1035"/>
      <c r="T41" s="1035"/>
      <c r="U41" s="1035"/>
      <c r="V41" s="1035"/>
      <c r="W41" s="1035"/>
      <c r="X41" s="1035"/>
      <c r="Y41" s="1035"/>
      <c r="Z41" s="1035"/>
      <c r="AA41" s="1035"/>
      <c r="AB41" s="1035"/>
      <c r="AC41" s="1035"/>
      <c r="AD41" s="1035"/>
      <c r="AE41" s="1036"/>
      <c r="AF41" s="1031"/>
      <c r="AG41" s="1032"/>
      <c r="AH41" s="1032"/>
      <c r="AI41" s="1032"/>
      <c r="AJ41" s="1033"/>
      <c r="AK41" s="976"/>
      <c r="AL41" s="967"/>
      <c r="AM41" s="967"/>
      <c r="AN41" s="967"/>
      <c r="AO41" s="967"/>
      <c r="AP41" s="967"/>
      <c r="AQ41" s="967"/>
      <c r="AR41" s="967"/>
      <c r="AS41" s="967"/>
      <c r="AT41" s="967"/>
      <c r="AU41" s="967"/>
      <c r="AV41" s="967"/>
      <c r="AW41" s="967"/>
      <c r="AX41" s="967"/>
      <c r="AY41" s="967"/>
      <c r="AZ41" s="1037"/>
      <c r="BA41" s="1037"/>
      <c r="BB41" s="1037"/>
      <c r="BC41" s="1037"/>
      <c r="BD41" s="1037"/>
      <c r="BE41" s="968"/>
      <c r="BF41" s="968"/>
      <c r="BG41" s="968"/>
      <c r="BH41" s="968"/>
      <c r="BI41" s="969"/>
      <c r="BJ41" s="223"/>
      <c r="BK41" s="223"/>
      <c r="BL41" s="223"/>
      <c r="BM41" s="223"/>
      <c r="BN41" s="223"/>
      <c r="BO41" s="232"/>
      <c r="BP41" s="232"/>
      <c r="BQ41" s="229">
        <v>35</v>
      </c>
      <c r="BR41" s="230"/>
      <c r="BS41" s="988"/>
      <c r="BT41" s="989"/>
      <c r="BU41" s="989"/>
      <c r="BV41" s="989"/>
      <c r="BW41" s="989"/>
      <c r="BX41" s="989"/>
      <c r="BY41" s="989"/>
      <c r="BZ41" s="989"/>
      <c r="CA41" s="989"/>
      <c r="CB41" s="989"/>
      <c r="CC41" s="989"/>
      <c r="CD41" s="989"/>
      <c r="CE41" s="989"/>
      <c r="CF41" s="989"/>
      <c r="CG41" s="1010"/>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221"/>
    </row>
    <row r="42" spans="1:131" ht="26.25" customHeight="1" x14ac:dyDescent="0.15">
      <c r="A42" s="229">
        <v>15</v>
      </c>
      <c r="B42" s="1026"/>
      <c r="C42" s="1027"/>
      <c r="D42" s="1027"/>
      <c r="E42" s="1027"/>
      <c r="F42" s="1027"/>
      <c r="G42" s="1027"/>
      <c r="H42" s="1027"/>
      <c r="I42" s="1027"/>
      <c r="J42" s="1027"/>
      <c r="K42" s="1027"/>
      <c r="L42" s="1027"/>
      <c r="M42" s="1027"/>
      <c r="N42" s="1027"/>
      <c r="O42" s="1027"/>
      <c r="P42" s="1028"/>
      <c r="Q42" s="1034"/>
      <c r="R42" s="1035"/>
      <c r="S42" s="1035"/>
      <c r="T42" s="1035"/>
      <c r="U42" s="1035"/>
      <c r="V42" s="1035"/>
      <c r="W42" s="1035"/>
      <c r="X42" s="1035"/>
      <c r="Y42" s="1035"/>
      <c r="Z42" s="1035"/>
      <c r="AA42" s="1035"/>
      <c r="AB42" s="1035"/>
      <c r="AC42" s="1035"/>
      <c r="AD42" s="1035"/>
      <c r="AE42" s="1036"/>
      <c r="AF42" s="1031"/>
      <c r="AG42" s="1032"/>
      <c r="AH42" s="1032"/>
      <c r="AI42" s="1032"/>
      <c r="AJ42" s="1033"/>
      <c r="AK42" s="976"/>
      <c r="AL42" s="967"/>
      <c r="AM42" s="967"/>
      <c r="AN42" s="967"/>
      <c r="AO42" s="967"/>
      <c r="AP42" s="967"/>
      <c r="AQ42" s="967"/>
      <c r="AR42" s="967"/>
      <c r="AS42" s="967"/>
      <c r="AT42" s="967"/>
      <c r="AU42" s="967"/>
      <c r="AV42" s="967"/>
      <c r="AW42" s="967"/>
      <c r="AX42" s="967"/>
      <c r="AY42" s="967"/>
      <c r="AZ42" s="1037"/>
      <c r="BA42" s="1037"/>
      <c r="BB42" s="1037"/>
      <c r="BC42" s="1037"/>
      <c r="BD42" s="1037"/>
      <c r="BE42" s="968"/>
      <c r="BF42" s="968"/>
      <c r="BG42" s="968"/>
      <c r="BH42" s="968"/>
      <c r="BI42" s="969"/>
      <c r="BJ42" s="223"/>
      <c r="BK42" s="223"/>
      <c r="BL42" s="223"/>
      <c r="BM42" s="223"/>
      <c r="BN42" s="223"/>
      <c r="BO42" s="232"/>
      <c r="BP42" s="232"/>
      <c r="BQ42" s="229">
        <v>36</v>
      </c>
      <c r="BR42" s="230"/>
      <c r="BS42" s="988"/>
      <c r="BT42" s="989"/>
      <c r="BU42" s="989"/>
      <c r="BV42" s="989"/>
      <c r="BW42" s="989"/>
      <c r="BX42" s="989"/>
      <c r="BY42" s="989"/>
      <c r="BZ42" s="989"/>
      <c r="CA42" s="989"/>
      <c r="CB42" s="989"/>
      <c r="CC42" s="989"/>
      <c r="CD42" s="989"/>
      <c r="CE42" s="989"/>
      <c r="CF42" s="989"/>
      <c r="CG42" s="1010"/>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221"/>
    </row>
    <row r="43" spans="1:131" ht="26.25" customHeight="1" x14ac:dyDescent="0.15">
      <c r="A43" s="229">
        <v>16</v>
      </c>
      <c r="B43" s="1026"/>
      <c r="C43" s="1027"/>
      <c r="D43" s="1027"/>
      <c r="E43" s="1027"/>
      <c r="F43" s="1027"/>
      <c r="G43" s="1027"/>
      <c r="H43" s="1027"/>
      <c r="I43" s="1027"/>
      <c r="J43" s="1027"/>
      <c r="K43" s="1027"/>
      <c r="L43" s="1027"/>
      <c r="M43" s="1027"/>
      <c r="N43" s="1027"/>
      <c r="O43" s="1027"/>
      <c r="P43" s="1028"/>
      <c r="Q43" s="1034"/>
      <c r="R43" s="1035"/>
      <c r="S43" s="1035"/>
      <c r="T43" s="1035"/>
      <c r="U43" s="1035"/>
      <c r="V43" s="1035"/>
      <c r="W43" s="1035"/>
      <c r="X43" s="1035"/>
      <c r="Y43" s="1035"/>
      <c r="Z43" s="1035"/>
      <c r="AA43" s="1035"/>
      <c r="AB43" s="1035"/>
      <c r="AC43" s="1035"/>
      <c r="AD43" s="1035"/>
      <c r="AE43" s="1036"/>
      <c r="AF43" s="1031"/>
      <c r="AG43" s="1032"/>
      <c r="AH43" s="1032"/>
      <c r="AI43" s="1032"/>
      <c r="AJ43" s="1033"/>
      <c r="AK43" s="976"/>
      <c r="AL43" s="967"/>
      <c r="AM43" s="967"/>
      <c r="AN43" s="967"/>
      <c r="AO43" s="967"/>
      <c r="AP43" s="967"/>
      <c r="AQ43" s="967"/>
      <c r="AR43" s="967"/>
      <c r="AS43" s="967"/>
      <c r="AT43" s="967"/>
      <c r="AU43" s="967"/>
      <c r="AV43" s="967"/>
      <c r="AW43" s="967"/>
      <c r="AX43" s="967"/>
      <c r="AY43" s="967"/>
      <c r="AZ43" s="1037"/>
      <c r="BA43" s="1037"/>
      <c r="BB43" s="1037"/>
      <c r="BC43" s="1037"/>
      <c r="BD43" s="1037"/>
      <c r="BE43" s="968"/>
      <c r="BF43" s="968"/>
      <c r="BG43" s="968"/>
      <c r="BH43" s="968"/>
      <c r="BI43" s="969"/>
      <c r="BJ43" s="223"/>
      <c r="BK43" s="223"/>
      <c r="BL43" s="223"/>
      <c r="BM43" s="223"/>
      <c r="BN43" s="223"/>
      <c r="BO43" s="232"/>
      <c r="BP43" s="232"/>
      <c r="BQ43" s="229">
        <v>37</v>
      </c>
      <c r="BR43" s="230"/>
      <c r="BS43" s="988"/>
      <c r="BT43" s="989"/>
      <c r="BU43" s="989"/>
      <c r="BV43" s="989"/>
      <c r="BW43" s="989"/>
      <c r="BX43" s="989"/>
      <c r="BY43" s="989"/>
      <c r="BZ43" s="989"/>
      <c r="CA43" s="989"/>
      <c r="CB43" s="989"/>
      <c r="CC43" s="989"/>
      <c r="CD43" s="989"/>
      <c r="CE43" s="989"/>
      <c r="CF43" s="989"/>
      <c r="CG43" s="1010"/>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221"/>
    </row>
    <row r="44" spans="1:131" ht="26.25" customHeight="1" x14ac:dyDescent="0.15">
      <c r="A44" s="229">
        <v>17</v>
      </c>
      <c r="B44" s="1026"/>
      <c r="C44" s="1027"/>
      <c r="D44" s="1027"/>
      <c r="E44" s="1027"/>
      <c r="F44" s="1027"/>
      <c r="G44" s="1027"/>
      <c r="H44" s="1027"/>
      <c r="I44" s="1027"/>
      <c r="J44" s="1027"/>
      <c r="K44" s="1027"/>
      <c r="L44" s="1027"/>
      <c r="M44" s="1027"/>
      <c r="N44" s="1027"/>
      <c r="O44" s="1027"/>
      <c r="P44" s="1028"/>
      <c r="Q44" s="1034"/>
      <c r="R44" s="1035"/>
      <c r="S44" s="1035"/>
      <c r="T44" s="1035"/>
      <c r="U44" s="1035"/>
      <c r="V44" s="1035"/>
      <c r="W44" s="1035"/>
      <c r="X44" s="1035"/>
      <c r="Y44" s="1035"/>
      <c r="Z44" s="1035"/>
      <c r="AA44" s="1035"/>
      <c r="AB44" s="1035"/>
      <c r="AC44" s="1035"/>
      <c r="AD44" s="1035"/>
      <c r="AE44" s="1036"/>
      <c r="AF44" s="1031"/>
      <c r="AG44" s="1032"/>
      <c r="AH44" s="1032"/>
      <c r="AI44" s="1032"/>
      <c r="AJ44" s="1033"/>
      <c r="AK44" s="976"/>
      <c r="AL44" s="967"/>
      <c r="AM44" s="967"/>
      <c r="AN44" s="967"/>
      <c r="AO44" s="967"/>
      <c r="AP44" s="967"/>
      <c r="AQ44" s="967"/>
      <c r="AR44" s="967"/>
      <c r="AS44" s="967"/>
      <c r="AT44" s="967"/>
      <c r="AU44" s="967"/>
      <c r="AV44" s="967"/>
      <c r="AW44" s="967"/>
      <c r="AX44" s="967"/>
      <c r="AY44" s="967"/>
      <c r="AZ44" s="1037"/>
      <c r="BA44" s="1037"/>
      <c r="BB44" s="1037"/>
      <c r="BC44" s="1037"/>
      <c r="BD44" s="1037"/>
      <c r="BE44" s="968"/>
      <c r="BF44" s="968"/>
      <c r="BG44" s="968"/>
      <c r="BH44" s="968"/>
      <c r="BI44" s="969"/>
      <c r="BJ44" s="223"/>
      <c r="BK44" s="223"/>
      <c r="BL44" s="223"/>
      <c r="BM44" s="223"/>
      <c r="BN44" s="223"/>
      <c r="BO44" s="232"/>
      <c r="BP44" s="232"/>
      <c r="BQ44" s="229">
        <v>38</v>
      </c>
      <c r="BR44" s="230"/>
      <c r="BS44" s="988"/>
      <c r="BT44" s="989"/>
      <c r="BU44" s="989"/>
      <c r="BV44" s="989"/>
      <c r="BW44" s="989"/>
      <c r="BX44" s="989"/>
      <c r="BY44" s="989"/>
      <c r="BZ44" s="989"/>
      <c r="CA44" s="989"/>
      <c r="CB44" s="989"/>
      <c r="CC44" s="989"/>
      <c r="CD44" s="989"/>
      <c r="CE44" s="989"/>
      <c r="CF44" s="989"/>
      <c r="CG44" s="1010"/>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221"/>
    </row>
    <row r="45" spans="1:131" ht="26.25" customHeight="1" x14ac:dyDescent="0.15">
      <c r="A45" s="229">
        <v>18</v>
      </c>
      <c r="B45" s="1026"/>
      <c r="C45" s="1027"/>
      <c r="D45" s="1027"/>
      <c r="E45" s="1027"/>
      <c r="F45" s="1027"/>
      <c r="G45" s="1027"/>
      <c r="H45" s="1027"/>
      <c r="I45" s="1027"/>
      <c r="J45" s="1027"/>
      <c r="K45" s="1027"/>
      <c r="L45" s="1027"/>
      <c r="M45" s="1027"/>
      <c r="N45" s="1027"/>
      <c r="O45" s="1027"/>
      <c r="P45" s="1028"/>
      <c r="Q45" s="1034"/>
      <c r="R45" s="1035"/>
      <c r="S45" s="1035"/>
      <c r="T45" s="1035"/>
      <c r="U45" s="1035"/>
      <c r="V45" s="1035"/>
      <c r="W45" s="1035"/>
      <c r="X45" s="1035"/>
      <c r="Y45" s="1035"/>
      <c r="Z45" s="1035"/>
      <c r="AA45" s="1035"/>
      <c r="AB45" s="1035"/>
      <c r="AC45" s="1035"/>
      <c r="AD45" s="1035"/>
      <c r="AE45" s="1036"/>
      <c r="AF45" s="1031"/>
      <c r="AG45" s="1032"/>
      <c r="AH45" s="1032"/>
      <c r="AI45" s="1032"/>
      <c r="AJ45" s="1033"/>
      <c r="AK45" s="976"/>
      <c r="AL45" s="967"/>
      <c r="AM45" s="967"/>
      <c r="AN45" s="967"/>
      <c r="AO45" s="967"/>
      <c r="AP45" s="967"/>
      <c r="AQ45" s="967"/>
      <c r="AR45" s="967"/>
      <c r="AS45" s="967"/>
      <c r="AT45" s="967"/>
      <c r="AU45" s="967"/>
      <c r="AV45" s="967"/>
      <c r="AW45" s="967"/>
      <c r="AX45" s="967"/>
      <c r="AY45" s="967"/>
      <c r="AZ45" s="1037"/>
      <c r="BA45" s="1037"/>
      <c r="BB45" s="1037"/>
      <c r="BC45" s="1037"/>
      <c r="BD45" s="1037"/>
      <c r="BE45" s="968"/>
      <c r="BF45" s="968"/>
      <c r="BG45" s="968"/>
      <c r="BH45" s="968"/>
      <c r="BI45" s="969"/>
      <c r="BJ45" s="223"/>
      <c r="BK45" s="223"/>
      <c r="BL45" s="223"/>
      <c r="BM45" s="223"/>
      <c r="BN45" s="223"/>
      <c r="BO45" s="232"/>
      <c r="BP45" s="232"/>
      <c r="BQ45" s="229">
        <v>39</v>
      </c>
      <c r="BR45" s="230"/>
      <c r="BS45" s="988"/>
      <c r="BT45" s="989"/>
      <c r="BU45" s="989"/>
      <c r="BV45" s="989"/>
      <c r="BW45" s="989"/>
      <c r="BX45" s="989"/>
      <c r="BY45" s="989"/>
      <c r="BZ45" s="989"/>
      <c r="CA45" s="989"/>
      <c r="CB45" s="989"/>
      <c r="CC45" s="989"/>
      <c r="CD45" s="989"/>
      <c r="CE45" s="989"/>
      <c r="CF45" s="989"/>
      <c r="CG45" s="1010"/>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221"/>
    </row>
    <row r="46" spans="1:131" ht="26.25" customHeight="1" x14ac:dyDescent="0.15">
      <c r="A46" s="229">
        <v>19</v>
      </c>
      <c r="B46" s="1026"/>
      <c r="C46" s="1027"/>
      <c r="D46" s="1027"/>
      <c r="E46" s="1027"/>
      <c r="F46" s="1027"/>
      <c r="G46" s="1027"/>
      <c r="H46" s="1027"/>
      <c r="I46" s="1027"/>
      <c r="J46" s="1027"/>
      <c r="K46" s="1027"/>
      <c r="L46" s="1027"/>
      <c r="M46" s="1027"/>
      <c r="N46" s="1027"/>
      <c r="O46" s="1027"/>
      <c r="P46" s="1028"/>
      <c r="Q46" s="1034"/>
      <c r="R46" s="1035"/>
      <c r="S46" s="1035"/>
      <c r="T46" s="1035"/>
      <c r="U46" s="1035"/>
      <c r="V46" s="1035"/>
      <c r="W46" s="1035"/>
      <c r="X46" s="1035"/>
      <c r="Y46" s="1035"/>
      <c r="Z46" s="1035"/>
      <c r="AA46" s="1035"/>
      <c r="AB46" s="1035"/>
      <c r="AC46" s="1035"/>
      <c r="AD46" s="1035"/>
      <c r="AE46" s="1036"/>
      <c r="AF46" s="1031"/>
      <c r="AG46" s="1032"/>
      <c r="AH46" s="1032"/>
      <c r="AI46" s="1032"/>
      <c r="AJ46" s="1033"/>
      <c r="AK46" s="976"/>
      <c r="AL46" s="967"/>
      <c r="AM46" s="967"/>
      <c r="AN46" s="967"/>
      <c r="AO46" s="967"/>
      <c r="AP46" s="967"/>
      <c r="AQ46" s="967"/>
      <c r="AR46" s="967"/>
      <c r="AS46" s="967"/>
      <c r="AT46" s="967"/>
      <c r="AU46" s="967"/>
      <c r="AV46" s="967"/>
      <c r="AW46" s="967"/>
      <c r="AX46" s="967"/>
      <c r="AY46" s="967"/>
      <c r="AZ46" s="1037"/>
      <c r="BA46" s="1037"/>
      <c r="BB46" s="1037"/>
      <c r="BC46" s="1037"/>
      <c r="BD46" s="1037"/>
      <c r="BE46" s="968"/>
      <c r="BF46" s="968"/>
      <c r="BG46" s="968"/>
      <c r="BH46" s="968"/>
      <c r="BI46" s="969"/>
      <c r="BJ46" s="223"/>
      <c r="BK46" s="223"/>
      <c r="BL46" s="223"/>
      <c r="BM46" s="223"/>
      <c r="BN46" s="223"/>
      <c r="BO46" s="232"/>
      <c r="BP46" s="232"/>
      <c r="BQ46" s="229">
        <v>40</v>
      </c>
      <c r="BR46" s="230"/>
      <c r="BS46" s="988"/>
      <c r="BT46" s="989"/>
      <c r="BU46" s="989"/>
      <c r="BV46" s="989"/>
      <c r="BW46" s="989"/>
      <c r="BX46" s="989"/>
      <c r="BY46" s="989"/>
      <c r="BZ46" s="989"/>
      <c r="CA46" s="989"/>
      <c r="CB46" s="989"/>
      <c r="CC46" s="989"/>
      <c r="CD46" s="989"/>
      <c r="CE46" s="989"/>
      <c r="CF46" s="989"/>
      <c r="CG46" s="1010"/>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221"/>
    </row>
    <row r="47" spans="1:131" ht="26.25" customHeight="1" x14ac:dyDescent="0.15">
      <c r="A47" s="229">
        <v>20</v>
      </c>
      <c r="B47" s="1026"/>
      <c r="C47" s="1027"/>
      <c r="D47" s="1027"/>
      <c r="E47" s="1027"/>
      <c r="F47" s="1027"/>
      <c r="G47" s="1027"/>
      <c r="H47" s="1027"/>
      <c r="I47" s="1027"/>
      <c r="J47" s="1027"/>
      <c r="K47" s="1027"/>
      <c r="L47" s="1027"/>
      <c r="M47" s="1027"/>
      <c r="N47" s="1027"/>
      <c r="O47" s="1027"/>
      <c r="P47" s="1028"/>
      <c r="Q47" s="1034"/>
      <c r="R47" s="1035"/>
      <c r="S47" s="1035"/>
      <c r="T47" s="1035"/>
      <c r="U47" s="1035"/>
      <c r="V47" s="1035"/>
      <c r="W47" s="1035"/>
      <c r="X47" s="1035"/>
      <c r="Y47" s="1035"/>
      <c r="Z47" s="1035"/>
      <c r="AA47" s="1035"/>
      <c r="AB47" s="1035"/>
      <c r="AC47" s="1035"/>
      <c r="AD47" s="1035"/>
      <c r="AE47" s="1036"/>
      <c r="AF47" s="1031"/>
      <c r="AG47" s="1032"/>
      <c r="AH47" s="1032"/>
      <c r="AI47" s="1032"/>
      <c r="AJ47" s="1033"/>
      <c r="AK47" s="976"/>
      <c r="AL47" s="967"/>
      <c r="AM47" s="967"/>
      <c r="AN47" s="967"/>
      <c r="AO47" s="967"/>
      <c r="AP47" s="967"/>
      <c r="AQ47" s="967"/>
      <c r="AR47" s="967"/>
      <c r="AS47" s="967"/>
      <c r="AT47" s="967"/>
      <c r="AU47" s="967"/>
      <c r="AV47" s="967"/>
      <c r="AW47" s="967"/>
      <c r="AX47" s="967"/>
      <c r="AY47" s="967"/>
      <c r="AZ47" s="1037"/>
      <c r="BA47" s="1037"/>
      <c r="BB47" s="1037"/>
      <c r="BC47" s="1037"/>
      <c r="BD47" s="1037"/>
      <c r="BE47" s="968"/>
      <c r="BF47" s="968"/>
      <c r="BG47" s="968"/>
      <c r="BH47" s="968"/>
      <c r="BI47" s="969"/>
      <c r="BJ47" s="223"/>
      <c r="BK47" s="223"/>
      <c r="BL47" s="223"/>
      <c r="BM47" s="223"/>
      <c r="BN47" s="223"/>
      <c r="BO47" s="232"/>
      <c r="BP47" s="232"/>
      <c r="BQ47" s="229">
        <v>41</v>
      </c>
      <c r="BR47" s="230"/>
      <c r="BS47" s="988"/>
      <c r="BT47" s="989"/>
      <c r="BU47" s="989"/>
      <c r="BV47" s="989"/>
      <c r="BW47" s="989"/>
      <c r="BX47" s="989"/>
      <c r="BY47" s="989"/>
      <c r="BZ47" s="989"/>
      <c r="CA47" s="989"/>
      <c r="CB47" s="989"/>
      <c r="CC47" s="989"/>
      <c r="CD47" s="989"/>
      <c r="CE47" s="989"/>
      <c r="CF47" s="989"/>
      <c r="CG47" s="1010"/>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221"/>
    </row>
    <row r="48" spans="1:131" ht="26.25" customHeight="1" x14ac:dyDescent="0.15">
      <c r="A48" s="229">
        <v>21</v>
      </c>
      <c r="B48" s="1026"/>
      <c r="C48" s="1027"/>
      <c r="D48" s="1027"/>
      <c r="E48" s="1027"/>
      <c r="F48" s="1027"/>
      <c r="G48" s="1027"/>
      <c r="H48" s="1027"/>
      <c r="I48" s="1027"/>
      <c r="J48" s="1027"/>
      <c r="K48" s="1027"/>
      <c r="L48" s="1027"/>
      <c r="M48" s="1027"/>
      <c r="N48" s="1027"/>
      <c r="O48" s="1027"/>
      <c r="P48" s="1028"/>
      <c r="Q48" s="1034"/>
      <c r="R48" s="1035"/>
      <c r="S48" s="1035"/>
      <c r="T48" s="1035"/>
      <c r="U48" s="1035"/>
      <c r="V48" s="1035"/>
      <c r="W48" s="1035"/>
      <c r="X48" s="1035"/>
      <c r="Y48" s="1035"/>
      <c r="Z48" s="1035"/>
      <c r="AA48" s="1035"/>
      <c r="AB48" s="1035"/>
      <c r="AC48" s="1035"/>
      <c r="AD48" s="1035"/>
      <c r="AE48" s="1036"/>
      <c r="AF48" s="1031"/>
      <c r="AG48" s="1032"/>
      <c r="AH48" s="1032"/>
      <c r="AI48" s="1032"/>
      <c r="AJ48" s="1033"/>
      <c r="AK48" s="976"/>
      <c r="AL48" s="967"/>
      <c r="AM48" s="967"/>
      <c r="AN48" s="967"/>
      <c r="AO48" s="967"/>
      <c r="AP48" s="967"/>
      <c r="AQ48" s="967"/>
      <c r="AR48" s="967"/>
      <c r="AS48" s="967"/>
      <c r="AT48" s="967"/>
      <c r="AU48" s="967"/>
      <c r="AV48" s="967"/>
      <c r="AW48" s="967"/>
      <c r="AX48" s="967"/>
      <c r="AY48" s="967"/>
      <c r="AZ48" s="1037"/>
      <c r="BA48" s="1037"/>
      <c r="BB48" s="1037"/>
      <c r="BC48" s="1037"/>
      <c r="BD48" s="1037"/>
      <c r="BE48" s="968"/>
      <c r="BF48" s="968"/>
      <c r="BG48" s="968"/>
      <c r="BH48" s="968"/>
      <c r="BI48" s="969"/>
      <c r="BJ48" s="223"/>
      <c r="BK48" s="223"/>
      <c r="BL48" s="223"/>
      <c r="BM48" s="223"/>
      <c r="BN48" s="223"/>
      <c r="BO48" s="232"/>
      <c r="BP48" s="232"/>
      <c r="BQ48" s="229">
        <v>42</v>
      </c>
      <c r="BR48" s="230"/>
      <c r="BS48" s="988"/>
      <c r="BT48" s="989"/>
      <c r="BU48" s="989"/>
      <c r="BV48" s="989"/>
      <c r="BW48" s="989"/>
      <c r="BX48" s="989"/>
      <c r="BY48" s="989"/>
      <c r="BZ48" s="989"/>
      <c r="CA48" s="989"/>
      <c r="CB48" s="989"/>
      <c r="CC48" s="989"/>
      <c r="CD48" s="989"/>
      <c r="CE48" s="989"/>
      <c r="CF48" s="989"/>
      <c r="CG48" s="1010"/>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221"/>
    </row>
    <row r="49" spans="1:131" ht="26.25" customHeight="1" x14ac:dyDescent="0.15">
      <c r="A49" s="229">
        <v>22</v>
      </c>
      <c r="B49" s="1026"/>
      <c r="C49" s="1027"/>
      <c r="D49" s="1027"/>
      <c r="E49" s="1027"/>
      <c r="F49" s="1027"/>
      <c r="G49" s="1027"/>
      <c r="H49" s="1027"/>
      <c r="I49" s="1027"/>
      <c r="J49" s="1027"/>
      <c r="K49" s="1027"/>
      <c r="L49" s="1027"/>
      <c r="M49" s="1027"/>
      <c r="N49" s="1027"/>
      <c r="O49" s="1027"/>
      <c r="P49" s="1028"/>
      <c r="Q49" s="1034"/>
      <c r="R49" s="1035"/>
      <c r="S49" s="1035"/>
      <c r="T49" s="1035"/>
      <c r="U49" s="1035"/>
      <c r="V49" s="1035"/>
      <c r="W49" s="1035"/>
      <c r="X49" s="1035"/>
      <c r="Y49" s="1035"/>
      <c r="Z49" s="1035"/>
      <c r="AA49" s="1035"/>
      <c r="AB49" s="1035"/>
      <c r="AC49" s="1035"/>
      <c r="AD49" s="1035"/>
      <c r="AE49" s="1036"/>
      <c r="AF49" s="1031"/>
      <c r="AG49" s="1032"/>
      <c r="AH49" s="1032"/>
      <c r="AI49" s="1032"/>
      <c r="AJ49" s="1033"/>
      <c r="AK49" s="976"/>
      <c r="AL49" s="967"/>
      <c r="AM49" s="967"/>
      <c r="AN49" s="967"/>
      <c r="AO49" s="967"/>
      <c r="AP49" s="967"/>
      <c r="AQ49" s="967"/>
      <c r="AR49" s="967"/>
      <c r="AS49" s="967"/>
      <c r="AT49" s="967"/>
      <c r="AU49" s="967"/>
      <c r="AV49" s="967"/>
      <c r="AW49" s="967"/>
      <c r="AX49" s="967"/>
      <c r="AY49" s="967"/>
      <c r="AZ49" s="1037"/>
      <c r="BA49" s="1037"/>
      <c r="BB49" s="1037"/>
      <c r="BC49" s="1037"/>
      <c r="BD49" s="1037"/>
      <c r="BE49" s="968"/>
      <c r="BF49" s="968"/>
      <c r="BG49" s="968"/>
      <c r="BH49" s="968"/>
      <c r="BI49" s="969"/>
      <c r="BJ49" s="223"/>
      <c r="BK49" s="223"/>
      <c r="BL49" s="223"/>
      <c r="BM49" s="223"/>
      <c r="BN49" s="223"/>
      <c r="BO49" s="232"/>
      <c r="BP49" s="232"/>
      <c r="BQ49" s="229">
        <v>43</v>
      </c>
      <c r="BR49" s="230"/>
      <c r="BS49" s="988"/>
      <c r="BT49" s="989"/>
      <c r="BU49" s="989"/>
      <c r="BV49" s="989"/>
      <c r="BW49" s="989"/>
      <c r="BX49" s="989"/>
      <c r="BY49" s="989"/>
      <c r="BZ49" s="989"/>
      <c r="CA49" s="989"/>
      <c r="CB49" s="989"/>
      <c r="CC49" s="989"/>
      <c r="CD49" s="989"/>
      <c r="CE49" s="989"/>
      <c r="CF49" s="989"/>
      <c r="CG49" s="1010"/>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221"/>
    </row>
    <row r="50" spans="1:131" ht="26.25" customHeight="1" x14ac:dyDescent="0.15">
      <c r="A50" s="229">
        <v>23</v>
      </c>
      <c r="B50" s="1026"/>
      <c r="C50" s="1027"/>
      <c r="D50" s="1027"/>
      <c r="E50" s="1027"/>
      <c r="F50" s="1027"/>
      <c r="G50" s="1027"/>
      <c r="H50" s="1027"/>
      <c r="I50" s="1027"/>
      <c r="J50" s="1027"/>
      <c r="K50" s="1027"/>
      <c r="L50" s="1027"/>
      <c r="M50" s="1027"/>
      <c r="N50" s="1027"/>
      <c r="O50" s="1027"/>
      <c r="P50" s="1028"/>
      <c r="Q50" s="1029"/>
      <c r="R50" s="1021"/>
      <c r="S50" s="1021"/>
      <c r="T50" s="1021"/>
      <c r="U50" s="1021"/>
      <c r="V50" s="1021"/>
      <c r="W50" s="1021"/>
      <c r="X50" s="1021"/>
      <c r="Y50" s="1021"/>
      <c r="Z50" s="1021"/>
      <c r="AA50" s="1021"/>
      <c r="AB50" s="1021"/>
      <c r="AC50" s="1021"/>
      <c r="AD50" s="1021"/>
      <c r="AE50" s="1030"/>
      <c r="AF50" s="1031"/>
      <c r="AG50" s="1032"/>
      <c r="AH50" s="1032"/>
      <c r="AI50" s="1032"/>
      <c r="AJ50" s="1033"/>
      <c r="AK50" s="1020"/>
      <c r="AL50" s="1021"/>
      <c r="AM50" s="1021"/>
      <c r="AN50" s="1021"/>
      <c r="AO50" s="1021"/>
      <c r="AP50" s="1021"/>
      <c r="AQ50" s="1021"/>
      <c r="AR50" s="1021"/>
      <c r="AS50" s="1021"/>
      <c r="AT50" s="1021"/>
      <c r="AU50" s="1021"/>
      <c r="AV50" s="1021"/>
      <c r="AW50" s="1021"/>
      <c r="AX50" s="1021"/>
      <c r="AY50" s="1021"/>
      <c r="AZ50" s="1022"/>
      <c r="BA50" s="1022"/>
      <c r="BB50" s="1022"/>
      <c r="BC50" s="1022"/>
      <c r="BD50" s="1022"/>
      <c r="BE50" s="968"/>
      <c r="BF50" s="968"/>
      <c r="BG50" s="968"/>
      <c r="BH50" s="968"/>
      <c r="BI50" s="969"/>
      <c r="BJ50" s="223"/>
      <c r="BK50" s="223"/>
      <c r="BL50" s="223"/>
      <c r="BM50" s="223"/>
      <c r="BN50" s="223"/>
      <c r="BO50" s="232"/>
      <c r="BP50" s="232"/>
      <c r="BQ50" s="229">
        <v>44</v>
      </c>
      <c r="BR50" s="230"/>
      <c r="BS50" s="988"/>
      <c r="BT50" s="989"/>
      <c r="BU50" s="989"/>
      <c r="BV50" s="989"/>
      <c r="BW50" s="989"/>
      <c r="BX50" s="989"/>
      <c r="BY50" s="989"/>
      <c r="BZ50" s="989"/>
      <c r="CA50" s="989"/>
      <c r="CB50" s="989"/>
      <c r="CC50" s="989"/>
      <c r="CD50" s="989"/>
      <c r="CE50" s="989"/>
      <c r="CF50" s="989"/>
      <c r="CG50" s="1010"/>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221"/>
    </row>
    <row r="51" spans="1:131" ht="26.25" customHeight="1" x14ac:dyDescent="0.15">
      <c r="A51" s="229">
        <v>24</v>
      </c>
      <c r="B51" s="1026"/>
      <c r="C51" s="1027"/>
      <c r="D51" s="1027"/>
      <c r="E51" s="1027"/>
      <c r="F51" s="1027"/>
      <c r="G51" s="1027"/>
      <c r="H51" s="1027"/>
      <c r="I51" s="1027"/>
      <c r="J51" s="1027"/>
      <c r="K51" s="1027"/>
      <c r="L51" s="1027"/>
      <c r="M51" s="1027"/>
      <c r="N51" s="1027"/>
      <c r="O51" s="1027"/>
      <c r="P51" s="1028"/>
      <c r="Q51" s="1029"/>
      <c r="R51" s="1021"/>
      <c r="S51" s="1021"/>
      <c r="T51" s="1021"/>
      <c r="U51" s="1021"/>
      <c r="V51" s="1021"/>
      <c r="W51" s="1021"/>
      <c r="X51" s="1021"/>
      <c r="Y51" s="1021"/>
      <c r="Z51" s="1021"/>
      <c r="AA51" s="1021"/>
      <c r="AB51" s="1021"/>
      <c r="AC51" s="1021"/>
      <c r="AD51" s="1021"/>
      <c r="AE51" s="1030"/>
      <c r="AF51" s="1031"/>
      <c r="AG51" s="1032"/>
      <c r="AH51" s="1032"/>
      <c r="AI51" s="1032"/>
      <c r="AJ51" s="1033"/>
      <c r="AK51" s="1020"/>
      <c r="AL51" s="1021"/>
      <c r="AM51" s="1021"/>
      <c r="AN51" s="1021"/>
      <c r="AO51" s="1021"/>
      <c r="AP51" s="1021"/>
      <c r="AQ51" s="1021"/>
      <c r="AR51" s="1021"/>
      <c r="AS51" s="1021"/>
      <c r="AT51" s="1021"/>
      <c r="AU51" s="1021"/>
      <c r="AV51" s="1021"/>
      <c r="AW51" s="1021"/>
      <c r="AX51" s="1021"/>
      <c r="AY51" s="1021"/>
      <c r="AZ51" s="1022"/>
      <c r="BA51" s="1022"/>
      <c r="BB51" s="1022"/>
      <c r="BC51" s="1022"/>
      <c r="BD51" s="1022"/>
      <c r="BE51" s="968"/>
      <c r="BF51" s="968"/>
      <c r="BG51" s="968"/>
      <c r="BH51" s="968"/>
      <c r="BI51" s="969"/>
      <c r="BJ51" s="223"/>
      <c r="BK51" s="223"/>
      <c r="BL51" s="223"/>
      <c r="BM51" s="223"/>
      <c r="BN51" s="223"/>
      <c r="BO51" s="232"/>
      <c r="BP51" s="232"/>
      <c r="BQ51" s="229">
        <v>45</v>
      </c>
      <c r="BR51" s="230"/>
      <c r="BS51" s="988"/>
      <c r="BT51" s="989"/>
      <c r="BU51" s="989"/>
      <c r="BV51" s="989"/>
      <c r="BW51" s="989"/>
      <c r="BX51" s="989"/>
      <c r="BY51" s="989"/>
      <c r="BZ51" s="989"/>
      <c r="CA51" s="989"/>
      <c r="CB51" s="989"/>
      <c r="CC51" s="989"/>
      <c r="CD51" s="989"/>
      <c r="CE51" s="989"/>
      <c r="CF51" s="989"/>
      <c r="CG51" s="1010"/>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221"/>
    </row>
    <row r="52" spans="1:131" ht="26.25" customHeight="1" x14ac:dyDescent="0.15">
      <c r="A52" s="229">
        <v>25</v>
      </c>
      <c r="B52" s="1026"/>
      <c r="C52" s="1027"/>
      <c r="D52" s="1027"/>
      <c r="E52" s="1027"/>
      <c r="F52" s="1027"/>
      <c r="G52" s="1027"/>
      <c r="H52" s="1027"/>
      <c r="I52" s="1027"/>
      <c r="J52" s="1027"/>
      <c r="K52" s="1027"/>
      <c r="L52" s="1027"/>
      <c r="M52" s="1027"/>
      <c r="N52" s="1027"/>
      <c r="O52" s="1027"/>
      <c r="P52" s="1028"/>
      <c r="Q52" s="1029"/>
      <c r="R52" s="1021"/>
      <c r="S52" s="1021"/>
      <c r="T52" s="1021"/>
      <c r="U52" s="1021"/>
      <c r="V52" s="1021"/>
      <c r="W52" s="1021"/>
      <c r="X52" s="1021"/>
      <c r="Y52" s="1021"/>
      <c r="Z52" s="1021"/>
      <c r="AA52" s="1021"/>
      <c r="AB52" s="1021"/>
      <c r="AC52" s="1021"/>
      <c r="AD52" s="1021"/>
      <c r="AE52" s="1030"/>
      <c r="AF52" s="1031"/>
      <c r="AG52" s="1032"/>
      <c r="AH52" s="1032"/>
      <c r="AI52" s="1032"/>
      <c r="AJ52" s="1033"/>
      <c r="AK52" s="1020"/>
      <c r="AL52" s="1021"/>
      <c r="AM52" s="1021"/>
      <c r="AN52" s="1021"/>
      <c r="AO52" s="1021"/>
      <c r="AP52" s="1021"/>
      <c r="AQ52" s="1021"/>
      <c r="AR52" s="1021"/>
      <c r="AS52" s="1021"/>
      <c r="AT52" s="1021"/>
      <c r="AU52" s="1021"/>
      <c r="AV52" s="1021"/>
      <c r="AW52" s="1021"/>
      <c r="AX52" s="1021"/>
      <c r="AY52" s="1021"/>
      <c r="AZ52" s="1022"/>
      <c r="BA52" s="1022"/>
      <c r="BB52" s="1022"/>
      <c r="BC52" s="1022"/>
      <c r="BD52" s="1022"/>
      <c r="BE52" s="968"/>
      <c r="BF52" s="968"/>
      <c r="BG52" s="968"/>
      <c r="BH52" s="968"/>
      <c r="BI52" s="969"/>
      <c r="BJ52" s="223"/>
      <c r="BK52" s="223"/>
      <c r="BL52" s="223"/>
      <c r="BM52" s="223"/>
      <c r="BN52" s="223"/>
      <c r="BO52" s="232"/>
      <c r="BP52" s="232"/>
      <c r="BQ52" s="229">
        <v>46</v>
      </c>
      <c r="BR52" s="230"/>
      <c r="BS52" s="988"/>
      <c r="BT52" s="989"/>
      <c r="BU52" s="989"/>
      <c r="BV52" s="989"/>
      <c r="BW52" s="989"/>
      <c r="BX52" s="989"/>
      <c r="BY52" s="989"/>
      <c r="BZ52" s="989"/>
      <c r="CA52" s="989"/>
      <c r="CB52" s="989"/>
      <c r="CC52" s="989"/>
      <c r="CD52" s="989"/>
      <c r="CE52" s="989"/>
      <c r="CF52" s="989"/>
      <c r="CG52" s="1010"/>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221"/>
    </row>
    <row r="53" spans="1:131" ht="26.25" customHeight="1" x14ac:dyDescent="0.15">
      <c r="A53" s="229">
        <v>26</v>
      </c>
      <c r="B53" s="1026"/>
      <c r="C53" s="1027"/>
      <c r="D53" s="1027"/>
      <c r="E53" s="1027"/>
      <c r="F53" s="1027"/>
      <c r="G53" s="1027"/>
      <c r="H53" s="1027"/>
      <c r="I53" s="1027"/>
      <c r="J53" s="1027"/>
      <c r="K53" s="1027"/>
      <c r="L53" s="1027"/>
      <c r="M53" s="1027"/>
      <c r="N53" s="1027"/>
      <c r="O53" s="1027"/>
      <c r="P53" s="1028"/>
      <c r="Q53" s="1029"/>
      <c r="R53" s="1021"/>
      <c r="S53" s="1021"/>
      <c r="T53" s="1021"/>
      <c r="U53" s="1021"/>
      <c r="V53" s="1021"/>
      <c r="W53" s="1021"/>
      <c r="X53" s="1021"/>
      <c r="Y53" s="1021"/>
      <c r="Z53" s="1021"/>
      <c r="AA53" s="1021"/>
      <c r="AB53" s="1021"/>
      <c r="AC53" s="1021"/>
      <c r="AD53" s="1021"/>
      <c r="AE53" s="1030"/>
      <c r="AF53" s="1031"/>
      <c r="AG53" s="1032"/>
      <c r="AH53" s="1032"/>
      <c r="AI53" s="1032"/>
      <c r="AJ53" s="1033"/>
      <c r="AK53" s="1020"/>
      <c r="AL53" s="1021"/>
      <c r="AM53" s="1021"/>
      <c r="AN53" s="1021"/>
      <c r="AO53" s="1021"/>
      <c r="AP53" s="1021"/>
      <c r="AQ53" s="1021"/>
      <c r="AR53" s="1021"/>
      <c r="AS53" s="1021"/>
      <c r="AT53" s="1021"/>
      <c r="AU53" s="1021"/>
      <c r="AV53" s="1021"/>
      <c r="AW53" s="1021"/>
      <c r="AX53" s="1021"/>
      <c r="AY53" s="1021"/>
      <c r="AZ53" s="1022"/>
      <c r="BA53" s="1022"/>
      <c r="BB53" s="1022"/>
      <c r="BC53" s="1022"/>
      <c r="BD53" s="1022"/>
      <c r="BE53" s="968"/>
      <c r="BF53" s="968"/>
      <c r="BG53" s="968"/>
      <c r="BH53" s="968"/>
      <c r="BI53" s="969"/>
      <c r="BJ53" s="223"/>
      <c r="BK53" s="223"/>
      <c r="BL53" s="223"/>
      <c r="BM53" s="223"/>
      <c r="BN53" s="223"/>
      <c r="BO53" s="232"/>
      <c r="BP53" s="232"/>
      <c r="BQ53" s="229">
        <v>47</v>
      </c>
      <c r="BR53" s="230"/>
      <c r="BS53" s="988"/>
      <c r="BT53" s="989"/>
      <c r="BU53" s="989"/>
      <c r="BV53" s="989"/>
      <c r="BW53" s="989"/>
      <c r="BX53" s="989"/>
      <c r="BY53" s="989"/>
      <c r="BZ53" s="989"/>
      <c r="CA53" s="989"/>
      <c r="CB53" s="989"/>
      <c r="CC53" s="989"/>
      <c r="CD53" s="989"/>
      <c r="CE53" s="989"/>
      <c r="CF53" s="989"/>
      <c r="CG53" s="1010"/>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221"/>
    </row>
    <row r="54" spans="1:131" ht="26.25" customHeight="1" x14ac:dyDescent="0.15">
      <c r="A54" s="229">
        <v>27</v>
      </c>
      <c r="B54" s="1026"/>
      <c r="C54" s="1027"/>
      <c r="D54" s="1027"/>
      <c r="E54" s="1027"/>
      <c r="F54" s="1027"/>
      <c r="G54" s="1027"/>
      <c r="H54" s="1027"/>
      <c r="I54" s="1027"/>
      <c r="J54" s="1027"/>
      <c r="K54" s="1027"/>
      <c r="L54" s="1027"/>
      <c r="M54" s="1027"/>
      <c r="N54" s="1027"/>
      <c r="O54" s="1027"/>
      <c r="P54" s="1028"/>
      <c r="Q54" s="1029"/>
      <c r="R54" s="1021"/>
      <c r="S54" s="1021"/>
      <c r="T54" s="1021"/>
      <c r="U54" s="1021"/>
      <c r="V54" s="1021"/>
      <c r="W54" s="1021"/>
      <c r="X54" s="1021"/>
      <c r="Y54" s="1021"/>
      <c r="Z54" s="1021"/>
      <c r="AA54" s="1021"/>
      <c r="AB54" s="1021"/>
      <c r="AC54" s="1021"/>
      <c r="AD54" s="1021"/>
      <c r="AE54" s="1030"/>
      <c r="AF54" s="1031"/>
      <c r="AG54" s="1032"/>
      <c r="AH54" s="1032"/>
      <c r="AI54" s="1032"/>
      <c r="AJ54" s="1033"/>
      <c r="AK54" s="1020"/>
      <c r="AL54" s="1021"/>
      <c r="AM54" s="1021"/>
      <c r="AN54" s="1021"/>
      <c r="AO54" s="1021"/>
      <c r="AP54" s="1021"/>
      <c r="AQ54" s="1021"/>
      <c r="AR54" s="1021"/>
      <c r="AS54" s="1021"/>
      <c r="AT54" s="1021"/>
      <c r="AU54" s="1021"/>
      <c r="AV54" s="1021"/>
      <c r="AW54" s="1021"/>
      <c r="AX54" s="1021"/>
      <c r="AY54" s="1021"/>
      <c r="AZ54" s="1022"/>
      <c r="BA54" s="1022"/>
      <c r="BB54" s="1022"/>
      <c r="BC54" s="1022"/>
      <c r="BD54" s="1022"/>
      <c r="BE54" s="968"/>
      <c r="BF54" s="968"/>
      <c r="BG54" s="968"/>
      <c r="BH54" s="968"/>
      <c r="BI54" s="969"/>
      <c r="BJ54" s="223"/>
      <c r="BK54" s="223"/>
      <c r="BL54" s="223"/>
      <c r="BM54" s="223"/>
      <c r="BN54" s="223"/>
      <c r="BO54" s="232"/>
      <c r="BP54" s="232"/>
      <c r="BQ54" s="229">
        <v>48</v>
      </c>
      <c r="BR54" s="230"/>
      <c r="BS54" s="988"/>
      <c r="BT54" s="989"/>
      <c r="BU54" s="989"/>
      <c r="BV54" s="989"/>
      <c r="BW54" s="989"/>
      <c r="BX54" s="989"/>
      <c r="BY54" s="989"/>
      <c r="BZ54" s="989"/>
      <c r="CA54" s="989"/>
      <c r="CB54" s="989"/>
      <c r="CC54" s="989"/>
      <c r="CD54" s="989"/>
      <c r="CE54" s="989"/>
      <c r="CF54" s="989"/>
      <c r="CG54" s="1010"/>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221"/>
    </row>
    <row r="55" spans="1:131" ht="26.25" customHeight="1" x14ac:dyDescent="0.15">
      <c r="A55" s="229">
        <v>28</v>
      </c>
      <c r="B55" s="1026"/>
      <c r="C55" s="1027"/>
      <c r="D55" s="1027"/>
      <c r="E55" s="1027"/>
      <c r="F55" s="1027"/>
      <c r="G55" s="1027"/>
      <c r="H55" s="1027"/>
      <c r="I55" s="1027"/>
      <c r="J55" s="1027"/>
      <c r="K55" s="1027"/>
      <c r="L55" s="1027"/>
      <c r="M55" s="1027"/>
      <c r="N55" s="1027"/>
      <c r="O55" s="1027"/>
      <c r="P55" s="1028"/>
      <c r="Q55" s="1029"/>
      <c r="R55" s="1021"/>
      <c r="S55" s="1021"/>
      <c r="T55" s="1021"/>
      <c r="U55" s="1021"/>
      <c r="V55" s="1021"/>
      <c r="W55" s="1021"/>
      <c r="X55" s="1021"/>
      <c r="Y55" s="1021"/>
      <c r="Z55" s="1021"/>
      <c r="AA55" s="1021"/>
      <c r="AB55" s="1021"/>
      <c r="AC55" s="1021"/>
      <c r="AD55" s="1021"/>
      <c r="AE55" s="1030"/>
      <c r="AF55" s="1031"/>
      <c r="AG55" s="1032"/>
      <c r="AH55" s="1032"/>
      <c r="AI55" s="1032"/>
      <c r="AJ55" s="1033"/>
      <c r="AK55" s="1020"/>
      <c r="AL55" s="1021"/>
      <c r="AM55" s="1021"/>
      <c r="AN55" s="1021"/>
      <c r="AO55" s="1021"/>
      <c r="AP55" s="1021"/>
      <c r="AQ55" s="1021"/>
      <c r="AR55" s="1021"/>
      <c r="AS55" s="1021"/>
      <c r="AT55" s="1021"/>
      <c r="AU55" s="1021"/>
      <c r="AV55" s="1021"/>
      <c r="AW55" s="1021"/>
      <c r="AX55" s="1021"/>
      <c r="AY55" s="1021"/>
      <c r="AZ55" s="1022"/>
      <c r="BA55" s="1022"/>
      <c r="BB55" s="1022"/>
      <c r="BC55" s="1022"/>
      <c r="BD55" s="1022"/>
      <c r="BE55" s="968"/>
      <c r="BF55" s="968"/>
      <c r="BG55" s="968"/>
      <c r="BH55" s="968"/>
      <c r="BI55" s="969"/>
      <c r="BJ55" s="223"/>
      <c r="BK55" s="223"/>
      <c r="BL55" s="223"/>
      <c r="BM55" s="223"/>
      <c r="BN55" s="223"/>
      <c r="BO55" s="232"/>
      <c r="BP55" s="232"/>
      <c r="BQ55" s="229">
        <v>49</v>
      </c>
      <c r="BR55" s="230"/>
      <c r="BS55" s="988"/>
      <c r="BT55" s="989"/>
      <c r="BU55" s="989"/>
      <c r="BV55" s="989"/>
      <c r="BW55" s="989"/>
      <c r="BX55" s="989"/>
      <c r="BY55" s="989"/>
      <c r="BZ55" s="989"/>
      <c r="CA55" s="989"/>
      <c r="CB55" s="989"/>
      <c r="CC55" s="989"/>
      <c r="CD55" s="989"/>
      <c r="CE55" s="989"/>
      <c r="CF55" s="989"/>
      <c r="CG55" s="1010"/>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221"/>
    </row>
    <row r="56" spans="1:131" ht="26.25" customHeight="1" x14ac:dyDescent="0.15">
      <c r="A56" s="229">
        <v>29</v>
      </c>
      <c r="B56" s="1026"/>
      <c r="C56" s="1027"/>
      <c r="D56" s="1027"/>
      <c r="E56" s="1027"/>
      <c r="F56" s="1027"/>
      <c r="G56" s="1027"/>
      <c r="H56" s="1027"/>
      <c r="I56" s="1027"/>
      <c r="J56" s="1027"/>
      <c r="K56" s="1027"/>
      <c r="L56" s="1027"/>
      <c r="M56" s="1027"/>
      <c r="N56" s="1027"/>
      <c r="O56" s="1027"/>
      <c r="P56" s="1028"/>
      <c r="Q56" s="1029"/>
      <c r="R56" s="1021"/>
      <c r="S56" s="1021"/>
      <c r="T56" s="1021"/>
      <c r="U56" s="1021"/>
      <c r="V56" s="1021"/>
      <c r="W56" s="1021"/>
      <c r="X56" s="1021"/>
      <c r="Y56" s="1021"/>
      <c r="Z56" s="1021"/>
      <c r="AA56" s="1021"/>
      <c r="AB56" s="1021"/>
      <c r="AC56" s="1021"/>
      <c r="AD56" s="1021"/>
      <c r="AE56" s="1030"/>
      <c r="AF56" s="1031"/>
      <c r="AG56" s="1032"/>
      <c r="AH56" s="1032"/>
      <c r="AI56" s="1032"/>
      <c r="AJ56" s="1033"/>
      <c r="AK56" s="1020"/>
      <c r="AL56" s="1021"/>
      <c r="AM56" s="1021"/>
      <c r="AN56" s="1021"/>
      <c r="AO56" s="1021"/>
      <c r="AP56" s="1021"/>
      <c r="AQ56" s="1021"/>
      <c r="AR56" s="1021"/>
      <c r="AS56" s="1021"/>
      <c r="AT56" s="1021"/>
      <c r="AU56" s="1021"/>
      <c r="AV56" s="1021"/>
      <c r="AW56" s="1021"/>
      <c r="AX56" s="1021"/>
      <c r="AY56" s="1021"/>
      <c r="AZ56" s="1022"/>
      <c r="BA56" s="1022"/>
      <c r="BB56" s="1022"/>
      <c r="BC56" s="1022"/>
      <c r="BD56" s="1022"/>
      <c r="BE56" s="968"/>
      <c r="BF56" s="968"/>
      <c r="BG56" s="968"/>
      <c r="BH56" s="968"/>
      <c r="BI56" s="969"/>
      <c r="BJ56" s="223"/>
      <c r="BK56" s="223"/>
      <c r="BL56" s="223"/>
      <c r="BM56" s="223"/>
      <c r="BN56" s="223"/>
      <c r="BO56" s="232"/>
      <c r="BP56" s="232"/>
      <c r="BQ56" s="229">
        <v>50</v>
      </c>
      <c r="BR56" s="230"/>
      <c r="BS56" s="988"/>
      <c r="BT56" s="989"/>
      <c r="BU56" s="989"/>
      <c r="BV56" s="989"/>
      <c r="BW56" s="989"/>
      <c r="BX56" s="989"/>
      <c r="BY56" s="989"/>
      <c r="BZ56" s="989"/>
      <c r="CA56" s="989"/>
      <c r="CB56" s="989"/>
      <c r="CC56" s="989"/>
      <c r="CD56" s="989"/>
      <c r="CE56" s="989"/>
      <c r="CF56" s="989"/>
      <c r="CG56" s="1010"/>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221"/>
    </row>
    <row r="57" spans="1:131" ht="26.25" customHeight="1" x14ac:dyDescent="0.15">
      <c r="A57" s="229">
        <v>30</v>
      </c>
      <c r="B57" s="1026"/>
      <c r="C57" s="1027"/>
      <c r="D57" s="1027"/>
      <c r="E57" s="1027"/>
      <c r="F57" s="1027"/>
      <c r="G57" s="1027"/>
      <c r="H57" s="1027"/>
      <c r="I57" s="1027"/>
      <c r="J57" s="1027"/>
      <c r="K57" s="1027"/>
      <c r="L57" s="1027"/>
      <c r="M57" s="1027"/>
      <c r="N57" s="1027"/>
      <c r="O57" s="1027"/>
      <c r="P57" s="1028"/>
      <c r="Q57" s="1029"/>
      <c r="R57" s="1021"/>
      <c r="S57" s="1021"/>
      <c r="T57" s="1021"/>
      <c r="U57" s="1021"/>
      <c r="V57" s="1021"/>
      <c r="W57" s="1021"/>
      <c r="X57" s="1021"/>
      <c r="Y57" s="1021"/>
      <c r="Z57" s="1021"/>
      <c r="AA57" s="1021"/>
      <c r="AB57" s="1021"/>
      <c r="AC57" s="1021"/>
      <c r="AD57" s="1021"/>
      <c r="AE57" s="1030"/>
      <c r="AF57" s="1031"/>
      <c r="AG57" s="1032"/>
      <c r="AH57" s="1032"/>
      <c r="AI57" s="1032"/>
      <c r="AJ57" s="1033"/>
      <c r="AK57" s="1020"/>
      <c r="AL57" s="1021"/>
      <c r="AM57" s="1021"/>
      <c r="AN57" s="1021"/>
      <c r="AO57" s="1021"/>
      <c r="AP57" s="1021"/>
      <c r="AQ57" s="1021"/>
      <c r="AR57" s="1021"/>
      <c r="AS57" s="1021"/>
      <c r="AT57" s="1021"/>
      <c r="AU57" s="1021"/>
      <c r="AV57" s="1021"/>
      <c r="AW57" s="1021"/>
      <c r="AX57" s="1021"/>
      <c r="AY57" s="1021"/>
      <c r="AZ57" s="1022"/>
      <c r="BA57" s="1022"/>
      <c r="BB57" s="1022"/>
      <c r="BC57" s="1022"/>
      <c r="BD57" s="1022"/>
      <c r="BE57" s="968"/>
      <c r="BF57" s="968"/>
      <c r="BG57" s="968"/>
      <c r="BH57" s="968"/>
      <c r="BI57" s="969"/>
      <c r="BJ57" s="223"/>
      <c r="BK57" s="223"/>
      <c r="BL57" s="223"/>
      <c r="BM57" s="223"/>
      <c r="BN57" s="223"/>
      <c r="BO57" s="232"/>
      <c r="BP57" s="232"/>
      <c r="BQ57" s="229">
        <v>51</v>
      </c>
      <c r="BR57" s="230"/>
      <c r="BS57" s="988"/>
      <c r="BT57" s="989"/>
      <c r="BU57" s="989"/>
      <c r="BV57" s="989"/>
      <c r="BW57" s="989"/>
      <c r="BX57" s="989"/>
      <c r="BY57" s="989"/>
      <c r="BZ57" s="989"/>
      <c r="CA57" s="989"/>
      <c r="CB57" s="989"/>
      <c r="CC57" s="989"/>
      <c r="CD57" s="989"/>
      <c r="CE57" s="989"/>
      <c r="CF57" s="989"/>
      <c r="CG57" s="1010"/>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221"/>
    </row>
    <row r="58" spans="1:131" ht="26.25" customHeight="1" x14ac:dyDescent="0.15">
      <c r="A58" s="229">
        <v>31</v>
      </c>
      <c r="B58" s="1026"/>
      <c r="C58" s="1027"/>
      <c r="D58" s="1027"/>
      <c r="E58" s="1027"/>
      <c r="F58" s="1027"/>
      <c r="G58" s="1027"/>
      <c r="H58" s="1027"/>
      <c r="I58" s="1027"/>
      <c r="J58" s="1027"/>
      <c r="K58" s="1027"/>
      <c r="L58" s="1027"/>
      <c r="M58" s="1027"/>
      <c r="N58" s="1027"/>
      <c r="O58" s="1027"/>
      <c r="P58" s="1028"/>
      <c r="Q58" s="1029"/>
      <c r="R58" s="1021"/>
      <c r="S58" s="1021"/>
      <c r="T58" s="1021"/>
      <c r="U58" s="1021"/>
      <c r="V58" s="1021"/>
      <c r="W58" s="1021"/>
      <c r="X58" s="1021"/>
      <c r="Y58" s="1021"/>
      <c r="Z58" s="1021"/>
      <c r="AA58" s="1021"/>
      <c r="AB58" s="1021"/>
      <c r="AC58" s="1021"/>
      <c r="AD58" s="1021"/>
      <c r="AE58" s="1030"/>
      <c r="AF58" s="1031"/>
      <c r="AG58" s="1032"/>
      <c r="AH58" s="1032"/>
      <c r="AI58" s="1032"/>
      <c r="AJ58" s="1033"/>
      <c r="AK58" s="1020"/>
      <c r="AL58" s="1021"/>
      <c r="AM58" s="1021"/>
      <c r="AN58" s="1021"/>
      <c r="AO58" s="1021"/>
      <c r="AP58" s="1021"/>
      <c r="AQ58" s="1021"/>
      <c r="AR58" s="1021"/>
      <c r="AS58" s="1021"/>
      <c r="AT58" s="1021"/>
      <c r="AU58" s="1021"/>
      <c r="AV58" s="1021"/>
      <c r="AW58" s="1021"/>
      <c r="AX58" s="1021"/>
      <c r="AY58" s="1021"/>
      <c r="AZ58" s="1022"/>
      <c r="BA58" s="1022"/>
      <c r="BB58" s="1022"/>
      <c r="BC58" s="1022"/>
      <c r="BD58" s="1022"/>
      <c r="BE58" s="968"/>
      <c r="BF58" s="968"/>
      <c r="BG58" s="968"/>
      <c r="BH58" s="968"/>
      <c r="BI58" s="969"/>
      <c r="BJ58" s="223"/>
      <c r="BK58" s="223"/>
      <c r="BL58" s="223"/>
      <c r="BM58" s="223"/>
      <c r="BN58" s="223"/>
      <c r="BO58" s="232"/>
      <c r="BP58" s="232"/>
      <c r="BQ58" s="229">
        <v>52</v>
      </c>
      <c r="BR58" s="230"/>
      <c r="BS58" s="988"/>
      <c r="BT58" s="989"/>
      <c r="BU58" s="989"/>
      <c r="BV58" s="989"/>
      <c r="BW58" s="989"/>
      <c r="BX58" s="989"/>
      <c r="BY58" s="989"/>
      <c r="BZ58" s="989"/>
      <c r="CA58" s="989"/>
      <c r="CB58" s="989"/>
      <c r="CC58" s="989"/>
      <c r="CD58" s="989"/>
      <c r="CE58" s="989"/>
      <c r="CF58" s="989"/>
      <c r="CG58" s="1010"/>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221"/>
    </row>
    <row r="59" spans="1:131" ht="26.25" customHeight="1" x14ac:dyDescent="0.15">
      <c r="A59" s="229">
        <v>32</v>
      </c>
      <c r="B59" s="1026"/>
      <c r="C59" s="1027"/>
      <c r="D59" s="1027"/>
      <c r="E59" s="1027"/>
      <c r="F59" s="1027"/>
      <c r="G59" s="1027"/>
      <c r="H59" s="1027"/>
      <c r="I59" s="1027"/>
      <c r="J59" s="1027"/>
      <c r="K59" s="1027"/>
      <c r="L59" s="1027"/>
      <c r="M59" s="1027"/>
      <c r="N59" s="1027"/>
      <c r="O59" s="1027"/>
      <c r="P59" s="1028"/>
      <c r="Q59" s="1029"/>
      <c r="R59" s="1021"/>
      <c r="S59" s="1021"/>
      <c r="T59" s="1021"/>
      <c r="U59" s="1021"/>
      <c r="V59" s="1021"/>
      <c r="W59" s="1021"/>
      <c r="X59" s="1021"/>
      <c r="Y59" s="1021"/>
      <c r="Z59" s="1021"/>
      <c r="AA59" s="1021"/>
      <c r="AB59" s="1021"/>
      <c r="AC59" s="1021"/>
      <c r="AD59" s="1021"/>
      <c r="AE59" s="1030"/>
      <c r="AF59" s="1031"/>
      <c r="AG59" s="1032"/>
      <c r="AH59" s="1032"/>
      <c r="AI59" s="1032"/>
      <c r="AJ59" s="1033"/>
      <c r="AK59" s="1020"/>
      <c r="AL59" s="1021"/>
      <c r="AM59" s="1021"/>
      <c r="AN59" s="1021"/>
      <c r="AO59" s="1021"/>
      <c r="AP59" s="1021"/>
      <c r="AQ59" s="1021"/>
      <c r="AR59" s="1021"/>
      <c r="AS59" s="1021"/>
      <c r="AT59" s="1021"/>
      <c r="AU59" s="1021"/>
      <c r="AV59" s="1021"/>
      <c r="AW59" s="1021"/>
      <c r="AX59" s="1021"/>
      <c r="AY59" s="1021"/>
      <c r="AZ59" s="1022"/>
      <c r="BA59" s="1022"/>
      <c r="BB59" s="1022"/>
      <c r="BC59" s="1022"/>
      <c r="BD59" s="1022"/>
      <c r="BE59" s="968"/>
      <c r="BF59" s="968"/>
      <c r="BG59" s="968"/>
      <c r="BH59" s="968"/>
      <c r="BI59" s="969"/>
      <c r="BJ59" s="223"/>
      <c r="BK59" s="223"/>
      <c r="BL59" s="223"/>
      <c r="BM59" s="223"/>
      <c r="BN59" s="223"/>
      <c r="BO59" s="232"/>
      <c r="BP59" s="232"/>
      <c r="BQ59" s="229">
        <v>53</v>
      </c>
      <c r="BR59" s="230"/>
      <c r="BS59" s="988"/>
      <c r="BT59" s="989"/>
      <c r="BU59" s="989"/>
      <c r="BV59" s="989"/>
      <c r="BW59" s="989"/>
      <c r="BX59" s="989"/>
      <c r="BY59" s="989"/>
      <c r="BZ59" s="989"/>
      <c r="CA59" s="989"/>
      <c r="CB59" s="989"/>
      <c r="CC59" s="989"/>
      <c r="CD59" s="989"/>
      <c r="CE59" s="989"/>
      <c r="CF59" s="989"/>
      <c r="CG59" s="1010"/>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221"/>
    </row>
    <row r="60" spans="1:131" ht="26.25" customHeight="1" x14ac:dyDescent="0.15">
      <c r="A60" s="229">
        <v>33</v>
      </c>
      <c r="B60" s="1026"/>
      <c r="C60" s="1027"/>
      <c r="D60" s="1027"/>
      <c r="E60" s="1027"/>
      <c r="F60" s="1027"/>
      <c r="G60" s="1027"/>
      <c r="H60" s="1027"/>
      <c r="I60" s="1027"/>
      <c r="J60" s="1027"/>
      <c r="K60" s="1027"/>
      <c r="L60" s="1027"/>
      <c r="M60" s="1027"/>
      <c r="N60" s="1027"/>
      <c r="O60" s="1027"/>
      <c r="P60" s="1028"/>
      <c r="Q60" s="1029"/>
      <c r="R60" s="1021"/>
      <c r="S60" s="1021"/>
      <c r="T60" s="1021"/>
      <c r="U60" s="1021"/>
      <c r="V60" s="1021"/>
      <c r="W60" s="1021"/>
      <c r="X60" s="1021"/>
      <c r="Y60" s="1021"/>
      <c r="Z60" s="1021"/>
      <c r="AA60" s="1021"/>
      <c r="AB60" s="1021"/>
      <c r="AC60" s="1021"/>
      <c r="AD60" s="1021"/>
      <c r="AE60" s="1030"/>
      <c r="AF60" s="1031"/>
      <c r="AG60" s="1032"/>
      <c r="AH60" s="1032"/>
      <c r="AI60" s="1032"/>
      <c r="AJ60" s="1033"/>
      <c r="AK60" s="1020"/>
      <c r="AL60" s="1021"/>
      <c r="AM60" s="1021"/>
      <c r="AN60" s="1021"/>
      <c r="AO60" s="1021"/>
      <c r="AP60" s="1021"/>
      <c r="AQ60" s="1021"/>
      <c r="AR60" s="1021"/>
      <c r="AS60" s="1021"/>
      <c r="AT60" s="1021"/>
      <c r="AU60" s="1021"/>
      <c r="AV60" s="1021"/>
      <c r="AW60" s="1021"/>
      <c r="AX60" s="1021"/>
      <c r="AY60" s="1021"/>
      <c r="AZ60" s="1022"/>
      <c r="BA60" s="1022"/>
      <c r="BB60" s="1022"/>
      <c r="BC60" s="1022"/>
      <c r="BD60" s="1022"/>
      <c r="BE60" s="968"/>
      <c r="BF60" s="968"/>
      <c r="BG60" s="968"/>
      <c r="BH60" s="968"/>
      <c r="BI60" s="969"/>
      <c r="BJ60" s="223"/>
      <c r="BK60" s="223"/>
      <c r="BL60" s="223"/>
      <c r="BM60" s="223"/>
      <c r="BN60" s="223"/>
      <c r="BO60" s="232"/>
      <c r="BP60" s="232"/>
      <c r="BQ60" s="229">
        <v>54</v>
      </c>
      <c r="BR60" s="230"/>
      <c r="BS60" s="988"/>
      <c r="BT60" s="989"/>
      <c r="BU60" s="989"/>
      <c r="BV60" s="989"/>
      <c r="BW60" s="989"/>
      <c r="BX60" s="989"/>
      <c r="BY60" s="989"/>
      <c r="BZ60" s="989"/>
      <c r="CA60" s="989"/>
      <c r="CB60" s="989"/>
      <c r="CC60" s="989"/>
      <c r="CD60" s="989"/>
      <c r="CE60" s="989"/>
      <c r="CF60" s="989"/>
      <c r="CG60" s="1010"/>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221"/>
    </row>
    <row r="61" spans="1:131" ht="26.25" customHeight="1" thickBot="1" x14ac:dyDescent="0.2">
      <c r="A61" s="229">
        <v>34</v>
      </c>
      <c r="B61" s="1026"/>
      <c r="C61" s="1027"/>
      <c r="D61" s="1027"/>
      <c r="E61" s="1027"/>
      <c r="F61" s="1027"/>
      <c r="G61" s="1027"/>
      <c r="H61" s="1027"/>
      <c r="I61" s="1027"/>
      <c r="J61" s="1027"/>
      <c r="K61" s="1027"/>
      <c r="L61" s="1027"/>
      <c r="M61" s="1027"/>
      <c r="N61" s="1027"/>
      <c r="O61" s="1027"/>
      <c r="P61" s="1028"/>
      <c r="Q61" s="1029"/>
      <c r="R61" s="1021"/>
      <c r="S61" s="1021"/>
      <c r="T61" s="1021"/>
      <c r="U61" s="1021"/>
      <c r="V61" s="1021"/>
      <c r="W61" s="1021"/>
      <c r="X61" s="1021"/>
      <c r="Y61" s="1021"/>
      <c r="Z61" s="1021"/>
      <c r="AA61" s="1021"/>
      <c r="AB61" s="1021"/>
      <c r="AC61" s="1021"/>
      <c r="AD61" s="1021"/>
      <c r="AE61" s="1030"/>
      <c r="AF61" s="1031"/>
      <c r="AG61" s="1032"/>
      <c r="AH61" s="1032"/>
      <c r="AI61" s="1032"/>
      <c r="AJ61" s="1033"/>
      <c r="AK61" s="1020"/>
      <c r="AL61" s="1021"/>
      <c r="AM61" s="1021"/>
      <c r="AN61" s="1021"/>
      <c r="AO61" s="1021"/>
      <c r="AP61" s="1021"/>
      <c r="AQ61" s="1021"/>
      <c r="AR61" s="1021"/>
      <c r="AS61" s="1021"/>
      <c r="AT61" s="1021"/>
      <c r="AU61" s="1021"/>
      <c r="AV61" s="1021"/>
      <c r="AW61" s="1021"/>
      <c r="AX61" s="1021"/>
      <c r="AY61" s="1021"/>
      <c r="AZ61" s="1022"/>
      <c r="BA61" s="1022"/>
      <c r="BB61" s="1022"/>
      <c r="BC61" s="1022"/>
      <c r="BD61" s="1022"/>
      <c r="BE61" s="968"/>
      <c r="BF61" s="968"/>
      <c r="BG61" s="968"/>
      <c r="BH61" s="968"/>
      <c r="BI61" s="969"/>
      <c r="BJ61" s="223"/>
      <c r="BK61" s="223"/>
      <c r="BL61" s="223"/>
      <c r="BM61" s="223"/>
      <c r="BN61" s="223"/>
      <c r="BO61" s="232"/>
      <c r="BP61" s="232"/>
      <c r="BQ61" s="229">
        <v>55</v>
      </c>
      <c r="BR61" s="230"/>
      <c r="BS61" s="988"/>
      <c r="BT61" s="989"/>
      <c r="BU61" s="989"/>
      <c r="BV61" s="989"/>
      <c r="BW61" s="989"/>
      <c r="BX61" s="989"/>
      <c r="BY61" s="989"/>
      <c r="BZ61" s="989"/>
      <c r="CA61" s="989"/>
      <c r="CB61" s="989"/>
      <c r="CC61" s="989"/>
      <c r="CD61" s="989"/>
      <c r="CE61" s="989"/>
      <c r="CF61" s="989"/>
      <c r="CG61" s="1010"/>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221"/>
    </row>
    <row r="62" spans="1:131" ht="26.25" customHeight="1" x14ac:dyDescent="0.15">
      <c r="A62" s="229">
        <v>35</v>
      </c>
      <c r="B62" s="1026"/>
      <c r="C62" s="1027"/>
      <c r="D62" s="1027"/>
      <c r="E62" s="1027"/>
      <c r="F62" s="1027"/>
      <c r="G62" s="1027"/>
      <c r="H62" s="1027"/>
      <c r="I62" s="1027"/>
      <c r="J62" s="1027"/>
      <c r="K62" s="1027"/>
      <c r="L62" s="1027"/>
      <c r="M62" s="1027"/>
      <c r="N62" s="1027"/>
      <c r="O62" s="1027"/>
      <c r="P62" s="1028"/>
      <c r="Q62" s="1029"/>
      <c r="R62" s="1021"/>
      <c r="S62" s="1021"/>
      <c r="T62" s="1021"/>
      <c r="U62" s="1021"/>
      <c r="V62" s="1021"/>
      <c r="W62" s="1021"/>
      <c r="X62" s="1021"/>
      <c r="Y62" s="1021"/>
      <c r="Z62" s="1021"/>
      <c r="AA62" s="1021"/>
      <c r="AB62" s="1021"/>
      <c r="AC62" s="1021"/>
      <c r="AD62" s="1021"/>
      <c r="AE62" s="1030"/>
      <c r="AF62" s="1031"/>
      <c r="AG62" s="1032"/>
      <c r="AH62" s="1032"/>
      <c r="AI62" s="1032"/>
      <c r="AJ62" s="1033"/>
      <c r="AK62" s="1020"/>
      <c r="AL62" s="1021"/>
      <c r="AM62" s="1021"/>
      <c r="AN62" s="1021"/>
      <c r="AO62" s="1021"/>
      <c r="AP62" s="1021"/>
      <c r="AQ62" s="1021"/>
      <c r="AR62" s="1021"/>
      <c r="AS62" s="1021"/>
      <c r="AT62" s="1021"/>
      <c r="AU62" s="1021"/>
      <c r="AV62" s="1021"/>
      <c r="AW62" s="1021"/>
      <c r="AX62" s="1021"/>
      <c r="AY62" s="1021"/>
      <c r="AZ62" s="1022"/>
      <c r="BA62" s="1022"/>
      <c r="BB62" s="1022"/>
      <c r="BC62" s="1022"/>
      <c r="BD62" s="1022"/>
      <c r="BE62" s="968"/>
      <c r="BF62" s="968"/>
      <c r="BG62" s="968"/>
      <c r="BH62" s="968"/>
      <c r="BI62" s="969"/>
      <c r="BJ62" s="1023" t="s">
        <v>411</v>
      </c>
      <c r="BK62" s="1024"/>
      <c r="BL62" s="1024"/>
      <c r="BM62" s="1024"/>
      <c r="BN62" s="1025"/>
      <c r="BO62" s="232"/>
      <c r="BP62" s="232"/>
      <c r="BQ62" s="229">
        <v>56</v>
      </c>
      <c r="BR62" s="230"/>
      <c r="BS62" s="988"/>
      <c r="BT62" s="989"/>
      <c r="BU62" s="989"/>
      <c r="BV62" s="989"/>
      <c r="BW62" s="989"/>
      <c r="BX62" s="989"/>
      <c r="BY62" s="989"/>
      <c r="BZ62" s="989"/>
      <c r="CA62" s="989"/>
      <c r="CB62" s="989"/>
      <c r="CC62" s="989"/>
      <c r="CD62" s="989"/>
      <c r="CE62" s="989"/>
      <c r="CF62" s="989"/>
      <c r="CG62" s="1010"/>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221"/>
    </row>
    <row r="63" spans="1:131" ht="26.25" customHeight="1" thickBot="1" x14ac:dyDescent="0.2">
      <c r="A63" s="231" t="s">
        <v>392</v>
      </c>
      <c r="B63" s="933" t="s">
        <v>412</v>
      </c>
      <c r="C63" s="934"/>
      <c r="D63" s="934"/>
      <c r="E63" s="934"/>
      <c r="F63" s="934"/>
      <c r="G63" s="934"/>
      <c r="H63" s="934"/>
      <c r="I63" s="934"/>
      <c r="J63" s="934"/>
      <c r="K63" s="934"/>
      <c r="L63" s="934"/>
      <c r="M63" s="934"/>
      <c r="N63" s="934"/>
      <c r="O63" s="934"/>
      <c r="P63" s="944"/>
      <c r="Q63" s="958"/>
      <c r="R63" s="959"/>
      <c r="S63" s="959"/>
      <c r="T63" s="959"/>
      <c r="U63" s="959"/>
      <c r="V63" s="959"/>
      <c r="W63" s="959"/>
      <c r="X63" s="959"/>
      <c r="Y63" s="959"/>
      <c r="Z63" s="959"/>
      <c r="AA63" s="959"/>
      <c r="AB63" s="959"/>
      <c r="AC63" s="959"/>
      <c r="AD63" s="959"/>
      <c r="AE63" s="1016"/>
      <c r="AF63" s="1017">
        <v>21</v>
      </c>
      <c r="AG63" s="955"/>
      <c r="AH63" s="955"/>
      <c r="AI63" s="955"/>
      <c r="AJ63" s="1018"/>
      <c r="AK63" s="1019"/>
      <c r="AL63" s="959"/>
      <c r="AM63" s="959"/>
      <c r="AN63" s="959"/>
      <c r="AO63" s="959"/>
      <c r="AP63" s="955">
        <v>373</v>
      </c>
      <c r="AQ63" s="955"/>
      <c r="AR63" s="955"/>
      <c r="AS63" s="955"/>
      <c r="AT63" s="955"/>
      <c r="AU63" s="955">
        <v>214</v>
      </c>
      <c r="AV63" s="955"/>
      <c r="AW63" s="955"/>
      <c r="AX63" s="955"/>
      <c r="AY63" s="955"/>
      <c r="AZ63" s="1013"/>
      <c r="BA63" s="1013"/>
      <c r="BB63" s="1013"/>
      <c r="BC63" s="1013"/>
      <c r="BD63" s="1013"/>
      <c r="BE63" s="956"/>
      <c r="BF63" s="956"/>
      <c r="BG63" s="956"/>
      <c r="BH63" s="956"/>
      <c r="BI63" s="957"/>
      <c r="BJ63" s="1014" t="s">
        <v>394</v>
      </c>
      <c r="BK63" s="949"/>
      <c r="BL63" s="949"/>
      <c r="BM63" s="949"/>
      <c r="BN63" s="1015"/>
      <c r="BO63" s="232"/>
      <c r="BP63" s="232"/>
      <c r="BQ63" s="229">
        <v>57</v>
      </c>
      <c r="BR63" s="230"/>
      <c r="BS63" s="988"/>
      <c r="BT63" s="989"/>
      <c r="BU63" s="989"/>
      <c r="BV63" s="989"/>
      <c r="BW63" s="989"/>
      <c r="BX63" s="989"/>
      <c r="BY63" s="989"/>
      <c r="BZ63" s="989"/>
      <c r="CA63" s="989"/>
      <c r="CB63" s="989"/>
      <c r="CC63" s="989"/>
      <c r="CD63" s="989"/>
      <c r="CE63" s="989"/>
      <c r="CF63" s="989"/>
      <c r="CG63" s="1010"/>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221"/>
    </row>
    <row r="64" spans="1:131" ht="26.25" customHeight="1" x14ac:dyDescent="0.15">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29">
        <v>58</v>
      </c>
      <c r="BR64" s="230"/>
      <c r="BS64" s="988"/>
      <c r="BT64" s="989"/>
      <c r="BU64" s="989"/>
      <c r="BV64" s="989"/>
      <c r="BW64" s="989"/>
      <c r="BX64" s="989"/>
      <c r="BY64" s="989"/>
      <c r="BZ64" s="989"/>
      <c r="CA64" s="989"/>
      <c r="CB64" s="989"/>
      <c r="CC64" s="989"/>
      <c r="CD64" s="989"/>
      <c r="CE64" s="989"/>
      <c r="CF64" s="989"/>
      <c r="CG64" s="1010"/>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221"/>
    </row>
    <row r="65" spans="1:131" ht="26.25" customHeight="1" thickBot="1" x14ac:dyDescent="0.2">
      <c r="A65" s="223" t="s">
        <v>413</v>
      </c>
      <c r="B65" s="223"/>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32"/>
      <c r="BF65" s="232"/>
      <c r="BG65" s="232"/>
      <c r="BH65" s="232"/>
      <c r="BI65" s="232"/>
      <c r="BJ65" s="232"/>
      <c r="BK65" s="232"/>
      <c r="BL65" s="232"/>
      <c r="BM65" s="232"/>
      <c r="BN65" s="232"/>
      <c r="BO65" s="232"/>
      <c r="BP65" s="232"/>
      <c r="BQ65" s="229">
        <v>59</v>
      </c>
      <c r="BR65" s="230"/>
      <c r="BS65" s="988"/>
      <c r="BT65" s="989"/>
      <c r="BU65" s="989"/>
      <c r="BV65" s="989"/>
      <c r="BW65" s="989"/>
      <c r="BX65" s="989"/>
      <c r="BY65" s="989"/>
      <c r="BZ65" s="989"/>
      <c r="CA65" s="989"/>
      <c r="CB65" s="989"/>
      <c r="CC65" s="989"/>
      <c r="CD65" s="989"/>
      <c r="CE65" s="989"/>
      <c r="CF65" s="989"/>
      <c r="CG65" s="1010"/>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221"/>
    </row>
    <row r="66" spans="1:131" ht="26.25" customHeight="1" x14ac:dyDescent="0.15">
      <c r="A66" s="991" t="s">
        <v>414</v>
      </c>
      <c r="B66" s="992"/>
      <c r="C66" s="992"/>
      <c r="D66" s="992"/>
      <c r="E66" s="992"/>
      <c r="F66" s="992"/>
      <c r="G66" s="992"/>
      <c r="H66" s="992"/>
      <c r="I66" s="992"/>
      <c r="J66" s="992"/>
      <c r="K66" s="992"/>
      <c r="L66" s="992"/>
      <c r="M66" s="992"/>
      <c r="N66" s="992"/>
      <c r="O66" s="992"/>
      <c r="P66" s="993"/>
      <c r="Q66" s="997" t="s">
        <v>415</v>
      </c>
      <c r="R66" s="998"/>
      <c r="S66" s="998"/>
      <c r="T66" s="998"/>
      <c r="U66" s="999"/>
      <c r="V66" s="997" t="s">
        <v>398</v>
      </c>
      <c r="W66" s="998"/>
      <c r="X66" s="998"/>
      <c r="Y66" s="998"/>
      <c r="Z66" s="999"/>
      <c r="AA66" s="997" t="s">
        <v>399</v>
      </c>
      <c r="AB66" s="998"/>
      <c r="AC66" s="998"/>
      <c r="AD66" s="998"/>
      <c r="AE66" s="999"/>
      <c r="AF66" s="1003" t="s">
        <v>400</v>
      </c>
      <c r="AG66" s="1004"/>
      <c r="AH66" s="1004"/>
      <c r="AI66" s="1004"/>
      <c r="AJ66" s="1005"/>
      <c r="AK66" s="997" t="s">
        <v>416</v>
      </c>
      <c r="AL66" s="992"/>
      <c r="AM66" s="992"/>
      <c r="AN66" s="992"/>
      <c r="AO66" s="993"/>
      <c r="AP66" s="997" t="s">
        <v>402</v>
      </c>
      <c r="AQ66" s="998"/>
      <c r="AR66" s="998"/>
      <c r="AS66" s="998"/>
      <c r="AT66" s="999"/>
      <c r="AU66" s="997" t="s">
        <v>417</v>
      </c>
      <c r="AV66" s="998"/>
      <c r="AW66" s="998"/>
      <c r="AX66" s="998"/>
      <c r="AY66" s="999"/>
      <c r="AZ66" s="997" t="s">
        <v>378</v>
      </c>
      <c r="BA66" s="998"/>
      <c r="BB66" s="998"/>
      <c r="BC66" s="998"/>
      <c r="BD66" s="1011"/>
      <c r="BE66" s="232"/>
      <c r="BF66" s="232"/>
      <c r="BG66" s="232"/>
      <c r="BH66" s="232"/>
      <c r="BI66" s="232"/>
      <c r="BJ66" s="232"/>
      <c r="BK66" s="232"/>
      <c r="BL66" s="232"/>
      <c r="BM66" s="232"/>
      <c r="BN66" s="232"/>
      <c r="BO66" s="232"/>
      <c r="BP66" s="232"/>
      <c r="BQ66" s="229">
        <v>60</v>
      </c>
      <c r="BR66" s="234"/>
      <c r="BS66" s="941"/>
      <c r="BT66" s="942"/>
      <c r="BU66" s="942"/>
      <c r="BV66" s="942"/>
      <c r="BW66" s="942"/>
      <c r="BX66" s="942"/>
      <c r="BY66" s="942"/>
      <c r="BZ66" s="942"/>
      <c r="CA66" s="942"/>
      <c r="CB66" s="942"/>
      <c r="CC66" s="942"/>
      <c r="CD66" s="942"/>
      <c r="CE66" s="942"/>
      <c r="CF66" s="942"/>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41"/>
      <c r="DW66" s="942"/>
      <c r="DX66" s="942"/>
      <c r="DY66" s="942"/>
      <c r="DZ66" s="943"/>
      <c r="EA66" s="221"/>
    </row>
    <row r="67" spans="1:13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2"/>
      <c r="BE67" s="232"/>
      <c r="BF67" s="232"/>
      <c r="BG67" s="232"/>
      <c r="BH67" s="232"/>
      <c r="BI67" s="232"/>
      <c r="BJ67" s="232"/>
      <c r="BK67" s="232"/>
      <c r="BL67" s="232"/>
      <c r="BM67" s="232"/>
      <c r="BN67" s="232"/>
      <c r="BO67" s="232"/>
      <c r="BP67" s="232"/>
      <c r="BQ67" s="229">
        <v>61</v>
      </c>
      <c r="BR67" s="234"/>
      <c r="BS67" s="941"/>
      <c r="BT67" s="942"/>
      <c r="BU67" s="942"/>
      <c r="BV67" s="942"/>
      <c r="BW67" s="942"/>
      <c r="BX67" s="942"/>
      <c r="BY67" s="942"/>
      <c r="BZ67" s="942"/>
      <c r="CA67" s="942"/>
      <c r="CB67" s="942"/>
      <c r="CC67" s="942"/>
      <c r="CD67" s="942"/>
      <c r="CE67" s="942"/>
      <c r="CF67" s="942"/>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41"/>
      <c r="DW67" s="942"/>
      <c r="DX67" s="942"/>
      <c r="DY67" s="942"/>
      <c r="DZ67" s="943"/>
      <c r="EA67" s="221"/>
    </row>
    <row r="68" spans="1:131" ht="26.25" customHeight="1" thickTop="1" x14ac:dyDescent="0.15">
      <c r="A68" s="227">
        <v>1</v>
      </c>
      <c r="B68" s="981" t="s">
        <v>574</v>
      </c>
      <c r="C68" s="982"/>
      <c r="D68" s="982"/>
      <c r="E68" s="982"/>
      <c r="F68" s="982"/>
      <c r="G68" s="982"/>
      <c r="H68" s="982"/>
      <c r="I68" s="982"/>
      <c r="J68" s="982"/>
      <c r="K68" s="982"/>
      <c r="L68" s="982"/>
      <c r="M68" s="982"/>
      <c r="N68" s="982"/>
      <c r="O68" s="982"/>
      <c r="P68" s="983"/>
      <c r="Q68" s="984">
        <v>4795</v>
      </c>
      <c r="R68" s="978"/>
      <c r="S68" s="978"/>
      <c r="T68" s="978"/>
      <c r="U68" s="978"/>
      <c r="V68" s="978">
        <v>4781</v>
      </c>
      <c r="W68" s="978"/>
      <c r="X68" s="978"/>
      <c r="Y68" s="978"/>
      <c r="Z68" s="978"/>
      <c r="AA68" s="978">
        <v>14</v>
      </c>
      <c r="AB68" s="978"/>
      <c r="AC68" s="978"/>
      <c r="AD68" s="978"/>
      <c r="AE68" s="978"/>
      <c r="AF68" s="978">
        <v>14</v>
      </c>
      <c r="AG68" s="978"/>
      <c r="AH68" s="978"/>
      <c r="AI68" s="978"/>
      <c r="AJ68" s="978"/>
      <c r="AK68" s="978">
        <v>32</v>
      </c>
      <c r="AL68" s="978"/>
      <c r="AM68" s="978"/>
      <c r="AN68" s="978"/>
      <c r="AO68" s="978"/>
      <c r="AP68" s="978" t="s">
        <v>573</v>
      </c>
      <c r="AQ68" s="978"/>
      <c r="AR68" s="978"/>
      <c r="AS68" s="978"/>
      <c r="AT68" s="978"/>
      <c r="AU68" s="978" t="s">
        <v>573</v>
      </c>
      <c r="AV68" s="978"/>
      <c r="AW68" s="978"/>
      <c r="AX68" s="978"/>
      <c r="AY68" s="978"/>
      <c r="AZ68" s="979"/>
      <c r="BA68" s="979"/>
      <c r="BB68" s="979"/>
      <c r="BC68" s="979"/>
      <c r="BD68" s="980"/>
      <c r="BE68" s="232"/>
      <c r="BF68" s="232"/>
      <c r="BG68" s="232"/>
      <c r="BH68" s="232"/>
      <c r="BI68" s="232"/>
      <c r="BJ68" s="232"/>
      <c r="BK68" s="232"/>
      <c r="BL68" s="232"/>
      <c r="BM68" s="232"/>
      <c r="BN68" s="232"/>
      <c r="BO68" s="232"/>
      <c r="BP68" s="232"/>
      <c r="BQ68" s="229">
        <v>62</v>
      </c>
      <c r="BR68" s="234"/>
      <c r="BS68" s="941"/>
      <c r="BT68" s="942"/>
      <c r="BU68" s="942"/>
      <c r="BV68" s="942"/>
      <c r="BW68" s="942"/>
      <c r="BX68" s="942"/>
      <c r="BY68" s="942"/>
      <c r="BZ68" s="942"/>
      <c r="CA68" s="942"/>
      <c r="CB68" s="942"/>
      <c r="CC68" s="942"/>
      <c r="CD68" s="942"/>
      <c r="CE68" s="942"/>
      <c r="CF68" s="942"/>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41"/>
      <c r="DW68" s="942"/>
      <c r="DX68" s="942"/>
      <c r="DY68" s="942"/>
      <c r="DZ68" s="943"/>
      <c r="EA68" s="221"/>
    </row>
    <row r="69" spans="1:131" ht="26.25" customHeight="1" x14ac:dyDescent="0.15">
      <c r="A69" s="229">
        <v>2</v>
      </c>
      <c r="B69" s="970" t="s">
        <v>575</v>
      </c>
      <c r="C69" s="971"/>
      <c r="D69" s="971"/>
      <c r="E69" s="971"/>
      <c r="F69" s="971"/>
      <c r="G69" s="971"/>
      <c r="H69" s="971"/>
      <c r="I69" s="971"/>
      <c r="J69" s="971"/>
      <c r="K69" s="971"/>
      <c r="L69" s="971"/>
      <c r="M69" s="971"/>
      <c r="N69" s="971"/>
      <c r="O69" s="971"/>
      <c r="P69" s="972"/>
      <c r="Q69" s="973">
        <v>132</v>
      </c>
      <c r="R69" s="967"/>
      <c r="S69" s="967"/>
      <c r="T69" s="967"/>
      <c r="U69" s="967"/>
      <c r="V69" s="967">
        <v>111</v>
      </c>
      <c r="W69" s="967"/>
      <c r="X69" s="967"/>
      <c r="Y69" s="967"/>
      <c r="Z69" s="967"/>
      <c r="AA69" s="967">
        <v>21</v>
      </c>
      <c r="AB69" s="967"/>
      <c r="AC69" s="967"/>
      <c r="AD69" s="967"/>
      <c r="AE69" s="967"/>
      <c r="AF69" s="967">
        <v>21</v>
      </c>
      <c r="AG69" s="967"/>
      <c r="AH69" s="967"/>
      <c r="AI69" s="967"/>
      <c r="AJ69" s="967"/>
      <c r="AK69" s="967" t="s">
        <v>573</v>
      </c>
      <c r="AL69" s="967"/>
      <c r="AM69" s="967"/>
      <c r="AN69" s="967"/>
      <c r="AO69" s="967"/>
      <c r="AP69" s="967" t="s">
        <v>573</v>
      </c>
      <c r="AQ69" s="967"/>
      <c r="AR69" s="967"/>
      <c r="AS69" s="967"/>
      <c r="AT69" s="967"/>
      <c r="AU69" s="967" t="s">
        <v>573</v>
      </c>
      <c r="AV69" s="967"/>
      <c r="AW69" s="967"/>
      <c r="AX69" s="967"/>
      <c r="AY69" s="967"/>
      <c r="AZ69" s="968"/>
      <c r="BA69" s="968"/>
      <c r="BB69" s="968"/>
      <c r="BC69" s="968"/>
      <c r="BD69" s="969"/>
      <c r="BE69" s="232"/>
      <c r="BF69" s="232"/>
      <c r="BG69" s="232"/>
      <c r="BH69" s="232"/>
      <c r="BI69" s="232"/>
      <c r="BJ69" s="232"/>
      <c r="BK69" s="232"/>
      <c r="BL69" s="232"/>
      <c r="BM69" s="232"/>
      <c r="BN69" s="232"/>
      <c r="BO69" s="232"/>
      <c r="BP69" s="232"/>
      <c r="BQ69" s="229">
        <v>63</v>
      </c>
      <c r="BR69" s="234"/>
      <c r="BS69" s="941"/>
      <c r="BT69" s="942"/>
      <c r="BU69" s="942"/>
      <c r="BV69" s="942"/>
      <c r="BW69" s="942"/>
      <c r="BX69" s="942"/>
      <c r="BY69" s="942"/>
      <c r="BZ69" s="942"/>
      <c r="CA69" s="942"/>
      <c r="CB69" s="942"/>
      <c r="CC69" s="942"/>
      <c r="CD69" s="942"/>
      <c r="CE69" s="942"/>
      <c r="CF69" s="942"/>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41"/>
      <c r="DW69" s="942"/>
      <c r="DX69" s="942"/>
      <c r="DY69" s="942"/>
      <c r="DZ69" s="943"/>
      <c r="EA69" s="221"/>
    </row>
    <row r="70" spans="1:131" ht="26.25" customHeight="1" x14ac:dyDescent="0.15">
      <c r="A70" s="229">
        <v>3</v>
      </c>
      <c r="B70" s="970" t="s">
        <v>576</v>
      </c>
      <c r="C70" s="971"/>
      <c r="D70" s="971"/>
      <c r="E70" s="971"/>
      <c r="F70" s="971"/>
      <c r="G70" s="971"/>
      <c r="H70" s="971"/>
      <c r="I70" s="971"/>
      <c r="J70" s="971"/>
      <c r="K70" s="971"/>
      <c r="L70" s="971"/>
      <c r="M70" s="971"/>
      <c r="N70" s="971"/>
      <c r="O70" s="971"/>
      <c r="P70" s="972"/>
      <c r="Q70" s="973">
        <v>127</v>
      </c>
      <c r="R70" s="967"/>
      <c r="S70" s="967"/>
      <c r="T70" s="967"/>
      <c r="U70" s="967"/>
      <c r="V70" s="967">
        <v>120</v>
      </c>
      <c r="W70" s="967"/>
      <c r="X70" s="967"/>
      <c r="Y70" s="967"/>
      <c r="Z70" s="967"/>
      <c r="AA70" s="967">
        <v>7</v>
      </c>
      <c r="AB70" s="967"/>
      <c r="AC70" s="967"/>
      <c r="AD70" s="967"/>
      <c r="AE70" s="967"/>
      <c r="AF70" s="967">
        <v>7</v>
      </c>
      <c r="AG70" s="967"/>
      <c r="AH70" s="967"/>
      <c r="AI70" s="967"/>
      <c r="AJ70" s="967"/>
      <c r="AK70" s="967">
        <v>28</v>
      </c>
      <c r="AL70" s="967"/>
      <c r="AM70" s="967"/>
      <c r="AN70" s="967"/>
      <c r="AO70" s="967"/>
      <c r="AP70" s="967" t="s">
        <v>573</v>
      </c>
      <c r="AQ70" s="967"/>
      <c r="AR70" s="967"/>
      <c r="AS70" s="967"/>
      <c r="AT70" s="967"/>
      <c r="AU70" s="967" t="s">
        <v>573</v>
      </c>
      <c r="AV70" s="967"/>
      <c r="AW70" s="967"/>
      <c r="AX70" s="967"/>
      <c r="AY70" s="967"/>
      <c r="AZ70" s="968"/>
      <c r="BA70" s="968"/>
      <c r="BB70" s="968"/>
      <c r="BC70" s="968"/>
      <c r="BD70" s="969"/>
      <c r="BE70" s="232"/>
      <c r="BF70" s="232"/>
      <c r="BG70" s="232"/>
      <c r="BH70" s="232"/>
      <c r="BI70" s="232"/>
      <c r="BJ70" s="232"/>
      <c r="BK70" s="232"/>
      <c r="BL70" s="232"/>
      <c r="BM70" s="232"/>
      <c r="BN70" s="232"/>
      <c r="BO70" s="232"/>
      <c r="BP70" s="232"/>
      <c r="BQ70" s="229">
        <v>64</v>
      </c>
      <c r="BR70" s="234"/>
      <c r="BS70" s="941"/>
      <c r="BT70" s="942"/>
      <c r="BU70" s="942"/>
      <c r="BV70" s="942"/>
      <c r="BW70" s="942"/>
      <c r="BX70" s="942"/>
      <c r="BY70" s="942"/>
      <c r="BZ70" s="942"/>
      <c r="CA70" s="942"/>
      <c r="CB70" s="942"/>
      <c r="CC70" s="942"/>
      <c r="CD70" s="942"/>
      <c r="CE70" s="942"/>
      <c r="CF70" s="942"/>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41"/>
      <c r="DW70" s="942"/>
      <c r="DX70" s="942"/>
      <c r="DY70" s="942"/>
      <c r="DZ70" s="943"/>
      <c r="EA70" s="221"/>
    </row>
    <row r="71" spans="1:131" ht="26.25" customHeight="1" x14ac:dyDescent="0.15">
      <c r="A71" s="229">
        <v>4</v>
      </c>
      <c r="B71" s="970" t="s">
        <v>577</v>
      </c>
      <c r="C71" s="971"/>
      <c r="D71" s="971"/>
      <c r="E71" s="971"/>
      <c r="F71" s="971"/>
      <c r="G71" s="971"/>
      <c r="H71" s="971"/>
      <c r="I71" s="971"/>
      <c r="J71" s="971"/>
      <c r="K71" s="971"/>
      <c r="L71" s="971"/>
      <c r="M71" s="971"/>
      <c r="N71" s="971"/>
      <c r="O71" s="971"/>
      <c r="P71" s="972"/>
      <c r="Q71" s="973">
        <v>132</v>
      </c>
      <c r="R71" s="967"/>
      <c r="S71" s="967"/>
      <c r="T71" s="967"/>
      <c r="U71" s="967"/>
      <c r="V71" s="967">
        <v>87</v>
      </c>
      <c r="W71" s="967"/>
      <c r="X71" s="967"/>
      <c r="Y71" s="967"/>
      <c r="Z71" s="967"/>
      <c r="AA71" s="967">
        <v>45</v>
      </c>
      <c r="AB71" s="967"/>
      <c r="AC71" s="967"/>
      <c r="AD71" s="967"/>
      <c r="AE71" s="967"/>
      <c r="AF71" s="967">
        <v>45</v>
      </c>
      <c r="AG71" s="967"/>
      <c r="AH71" s="967"/>
      <c r="AI71" s="967"/>
      <c r="AJ71" s="967"/>
      <c r="AK71" s="967" t="s">
        <v>573</v>
      </c>
      <c r="AL71" s="967"/>
      <c r="AM71" s="967"/>
      <c r="AN71" s="967"/>
      <c r="AO71" s="967"/>
      <c r="AP71" s="967" t="s">
        <v>573</v>
      </c>
      <c r="AQ71" s="967"/>
      <c r="AR71" s="967"/>
      <c r="AS71" s="967"/>
      <c r="AT71" s="967"/>
      <c r="AU71" s="967" t="s">
        <v>573</v>
      </c>
      <c r="AV71" s="967"/>
      <c r="AW71" s="967"/>
      <c r="AX71" s="967"/>
      <c r="AY71" s="967"/>
      <c r="AZ71" s="968"/>
      <c r="BA71" s="968"/>
      <c r="BB71" s="968"/>
      <c r="BC71" s="968"/>
      <c r="BD71" s="969"/>
      <c r="BE71" s="232"/>
      <c r="BF71" s="232"/>
      <c r="BG71" s="232"/>
      <c r="BH71" s="232"/>
      <c r="BI71" s="232"/>
      <c r="BJ71" s="232"/>
      <c r="BK71" s="232"/>
      <c r="BL71" s="232"/>
      <c r="BM71" s="232"/>
      <c r="BN71" s="232"/>
      <c r="BO71" s="232"/>
      <c r="BP71" s="232"/>
      <c r="BQ71" s="229">
        <v>65</v>
      </c>
      <c r="BR71" s="234"/>
      <c r="BS71" s="941"/>
      <c r="BT71" s="942"/>
      <c r="BU71" s="942"/>
      <c r="BV71" s="942"/>
      <c r="BW71" s="942"/>
      <c r="BX71" s="942"/>
      <c r="BY71" s="942"/>
      <c r="BZ71" s="942"/>
      <c r="CA71" s="942"/>
      <c r="CB71" s="942"/>
      <c r="CC71" s="942"/>
      <c r="CD71" s="942"/>
      <c r="CE71" s="942"/>
      <c r="CF71" s="942"/>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41"/>
      <c r="DW71" s="942"/>
      <c r="DX71" s="942"/>
      <c r="DY71" s="942"/>
      <c r="DZ71" s="943"/>
      <c r="EA71" s="221"/>
    </row>
    <row r="72" spans="1:131" ht="26.25" customHeight="1" x14ac:dyDescent="0.15">
      <c r="A72" s="229">
        <v>5</v>
      </c>
      <c r="B72" s="970" t="s">
        <v>578</v>
      </c>
      <c r="C72" s="971"/>
      <c r="D72" s="971"/>
      <c r="E72" s="971"/>
      <c r="F72" s="971"/>
      <c r="G72" s="971"/>
      <c r="H72" s="971"/>
      <c r="I72" s="971"/>
      <c r="J72" s="971"/>
      <c r="K72" s="971"/>
      <c r="L72" s="971"/>
      <c r="M72" s="971"/>
      <c r="N72" s="971"/>
      <c r="O72" s="971"/>
      <c r="P72" s="972"/>
      <c r="Q72" s="973">
        <v>15803</v>
      </c>
      <c r="R72" s="967"/>
      <c r="S72" s="967"/>
      <c r="T72" s="967"/>
      <c r="U72" s="967"/>
      <c r="V72" s="967">
        <v>14948</v>
      </c>
      <c r="W72" s="967"/>
      <c r="X72" s="967"/>
      <c r="Y72" s="967"/>
      <c r="Z72" s="967"/>
      <c r="AA72" s="967">
        <v>855</v>
      </c>
      <c r="AB72" s="967"/>
      <c r="AC72" s="967"/>
      <c r="AD72" s="967"/>
      <c r="AE72" s="967"/>
      <c r="AF72" s="967">
        <v>855</v>
      </c>
      <c r="AG72" s="967"/>
      <c r="AH72" s="967"/>
      <c r="AI72" s="967"/>
      <c r="AJ72" s="967"/>
      <c r="AK72" s="967">
        <v>1548</v>
      </c>
      <c r="AL72" s="967"/>
      <c r="AM72" s="967"/>
      <c r="AN72" s="967"/>
      <c r="AO72" s="967"/>
      <c r="AP72" s="967">
        <v>4992</v>
      </c>
      <c r="AQ72" s="967"/>
      <c r="AR72" s="967"/>
      <c r="AS72" s="967"/>
      <c r="AT72" s="967"/>
      <c r="AU72" s="967">
        <v>22</v>
      </c>
      <c r="AV72" s="967"/>
      <c r="AW72" s="967"/>
      <c r="AX72" s="967"/>
      <c r="AY72" s="967"/>
      <c r="AZ72" s="968"/>
      <c r="BA72" s="968"/>
      <c r="BB72" s="968"/>
      <c r="BC72" s="968"/>
      <c r="BD72" s="969"/>
      <c r="BE72" s="232"/>
      <c r="BF72" s="232"/>
      <c r="BG72" s="232"/>
      <c r="BH72" s="232"/>
      <c r="BI72" s="232"/>
      <c r="BJ72" s="232"/>
      <c r="BK72" s="232"/>
      <c r="BL72" s="232"/>
      <c r="BM72" s="232"/>
      <c r="BN72" s="232"/>
      <c r="BO72" s="232"/>
      <c r="BP72" s="232"/>
      <c r="BQ72" s="229">
        <v>66</v>
      </c>
      <c r="BR72" s="234"/>
      <c r="BS72" s="941"/>
      <c r="BT72" s="942"/>
      <c r="BU72" s="942"/>
      <c r="BV72" s="942"/>
      <c r="BW72" s="942"/>
      <c r="BX72" s="942"/>
      <c r="BY72" s="942"/>
      <c r="BZ72" s="942"/>
      <c r="CA72" s="942"/>
      <c r="CB72" s="942"/>
      <c r="CC72" s="942"/>
      <c r="CD72" s="942"/>
      <c r="CE72" s="942"/>
      <c r="CF72" s="942"/>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41"/>
      <c r="DW72" s="942"/>
      <c r="DX72" s="942"/>
      <c r="DY72" s="942"/>
      <c r="DZ72" s="943"/>
      <c r="EA72" s="221"/>
    </row>
    <row r="73" spans="1:131" ht="26.25" customHeight="1" x14ac:dyDescent="0.15">
      <c r="A73" s="229">
        <v>6</v>
      </c>
      <c r="B73" s="970" t="s">
        <v>579</v>
      </c>
      <c r="C73" s="971"/>
      <c r="D73" s="971"/>
      <c r="E73" s="971"/>
      <c r="F73" s="971"/>
      <c r="G73" s="971"/>
      <c r="H73" s="971"/>
      <c r="I73" s="971"/>
      <c r="J73" s="971"/>
      <c r="K73" s="971"/>
      <c r="L73" s="971"/>
      <c r="M73" s="971"/>
      <c r="N73" s="971"/>
      <c r="O73" s="971"/>
      <c r="P73" s="972"/>
      <c r="Q73" s="973">
        <v>12871</v>
      </c>
      <c r="R73" s="967"/>
      <c r="S73" s="967"/>
      <c r="T73" s="967"/>
      <c r="U73" s="967"/>
      <c r="V73" s="967">
        <v>10950</v>
      </c>
      <c r="W73" s="967"/>
      <c r="X73" s="967"/>
      <c r="Y73" s="967"/>
      <c r="Z73" s="967"/>
      <c r="AA73" s="967">
        <v>1921</v>
      </c>
      <c r="AB73" s="967"/>
      <c r="AC73" s="967"/>
      <c r="AD73" s="967"/>
      <c r="AE73" s="967"/>
      <c r="AF73" s="967">
        <v>3257</v>
      </c>
      <c r="AG73" s="967"/>
      <c r="AH73" s="967"/>
      <c r="AI73" s="967"/>
      <c r="AJ73" s="967"/>
      <c r="AK73" s="967">
        <v>944</v>
      </c>
      <c r="AL73" s="967"/>
      <c r="AM73" s="967"/>
      <c r="AN73" s="967"/>
      <c r="AO73" s="967"/>
      <c r="AP73" s="967">
        <v>4396</v>
      </c>
      <c r="AQ73" s="967"/>
      <c r="AR73" s="967"/>
      <c r="AS73" s="967"/>
      <c r="AT73" s="967"/>
      <c r="AU73" s="967">
        <v>98</v>
      </c>
      <c r="AV73" s="967"/>
      <c r="AW73" s="967"/>
      <c r="AX73" s="967"/>
      <c r="AY73" s="967"/>
      <c r="AZ73" s="968"/>
      <c r="BA73" s="968"/>
      <c r="BB73" s="968"/>
      <c r="BC73" s="968"/>
      <c r="BD73" s="969"/>
      <c r="BE73" s="232"/>
      <c r="BF73" s="232"/>
      <c r="BG73" s="232"/>
      <c r="BH73" s="232"/>
      <c r="BI73" s="232"/>
      <c r="BJ73" s="232"/>
      <c r="BK73" s="232"/>
      <c r="BL73" s="232"/>
      <c r="BM73" s="232"/>
      <c r="BN73" s="232"/>
      <c r="BO73" s="232"/>
      <c r="BP73" s="232"/>
      <c r="BQ73" s="229">
        <v>67</v>
      </c>
      <c r="BR73" s="234"/>
      <c r="BS73" s="941"/>
      <c r="BT73" s="942"/>
      <c r="BU73" s="942"/>
      <c r="BV73" s="942"/>
      <c r="BW73" s="942"/>
      <c r="BX73" s="942"/>
      <c r="BY73" s="942"/>
      <c r="BZ73" s="942"/>
      <c r="CA73" s="942"/>
      <c r="CB73" s="942"/>
      <c r="CC73" s="942"/>
      <c r="CD73" s="942"/>
      <c r="CE73" s="942"/>
      <c r="CF73" s="942"/>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41"/>
      <c r="DW73" s="942"/>
      <c r="DX73" s="942"/>
      <c r="DY73" s="942"/>
      <c r="DZ73" s="943"/>
      <c r="EA73" s="221"/>
    </row>
    <row r="74" spans="1:131" ht="26.25" customHeight="1" x14ac:dyDescent="0.15">
      <c r="A74" s="229">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32"/>
      <c r="BF74" s="232"/>
      <c r="BG74" s="232"/>
      <c r="BH74" s="232"/>
      <c r="BI74" s="232"/>
      <c r="BJ74" s="232"/>
      <c r="BK74" s="232"/>
      <c r="BL74" s="232"/>
      <c r="BM74" s="232"/>
      <c r="BN74" s="232"/>
      <c r="BO74" s="232"/>
      <c r="BP74" s="232"/>
      <c r="BQ74" s="229">
        <v>68</v>
      </c>
      <c r="BR74" s="234"/>
      <c r="BS74" s="941"/>
      <c r="BT74" s="942"/>
      <c r="BU74" s="942"/>
      <c r="BV74" s="942"/>
      <c r="BW74" s="942"/>
      <c r="BX74" s="942"/>
      <c r="BY74" s="942"/>
      <c r="BZ74" s="942"/>
      <c r="CA74" s="942"/>
      <c r="CB74" s="942"/>
      <c r="CC74" s="942"/>
      <c r="CD74" s="942"/>
      <c r="CE74" s="942"/>
      <c r="CF74" s="942"/>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41"/>
      <c r="DW74" s="942"/>
      <c r="DX74" s="942"/>
      <c r="DY74" s="942"/>
      <c r="DZ74" s="943"/>
      <c r="EA74" s="221"/>
    </row>
    <row r="75" spans="1:131" ht="26.25" customHeight="1" x14ac:dyDescent="0.15">
      <c r="A75" s="229">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32"/>
      <c r="BF75" s="232"/>
      <c r="BG75" s="232"/>
      <c r="BH75" s="232"/>
      <c r="BI75" s="232"/>
      <c r="BJ75" s="232"/>
      <c r="BK75" s="232"/>
      <c r="BL75" s="232"/>
      <c r="BM75" s="232"/>
      <c r="BN75" s="232"/>
      <c r="BO75" s="232"/>
      <c r="BP75" s="232"/>
      <c r="BQ75" s="229">
        <v>69</v>
      </c>
      <c r="BR75" s="234"/>
      <c r="BS75" s="941"/>
      <c r="BT75" s="942"/>
      <c r="BU75" s="942"/>
      <c r="BV75" s="942"/>
      <c r="BW75" s="942"/>
      <c r="BX75" s="942"/>
      <c r="BY75" s="942"/>
      <c r="BZ75" s="942"/>
      <c r="CA75" s="942"/>
      <c r="CB75" s="942"/>
      <c r="CC75" s="942"/>
      <c r="CD75" s="942"/>
      <c r="CE75" s="942"/>
      <c r="CF75" s="942"/>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41"/>
      <c r="DW75" s="942"/>
      <c r="DX75" s="942"/>
      <c r="DY75" s="942"/>
      <c r="DZ75" s="943"/>
      <c r="EA75" s="221"/>
    </row>
    <row r="76" spans="1:131" ht="26.25" customHeight="1" x14ac:dyDescent="0.15">
      <c r="A76" s="229">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32"/>
      <c r="BF76" s="232"/>
      <c r="BG76" s="232"/>
      <c r="BH76" s="232"/>
      <c r="BI76" s="232"/>
      <c r="BJ76" s="232"/>
      <c r="BK76" s="232"/>
      <c r="BL76" s="232"/>
      <c r="BM76" s="232"/>
      <c r="BN76" s="232"/>
      <c r="BO76" s="232"/>
      <c r="BP76" s="232"/>
      <c r="BQ76" s="229">
        <v>70</v>
      </c>
      <c r="BR76" s="234"/>
      <c r="BS76" s="941"/>
      <c r="BT76" s="942"/>
      <c r="BU76" s="942"/>
      <c r="BV76" s="942"/>
      <c r="BW76" s="942"/>
      <c r="BX76" s="942"/>
      <c r="BY76" s="942"/>
      <c r="BZ76" s="942"/>
      <c r="CA76" s="942"/>
      <c r="CB76" s="942"/>
      <c r="CC76" s="942"/>
      <c r="CD76" s="942"/>
      <c r="CE76" s="942"/>
      <c r="CF76" s="942"/>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41"/>
      <c r="DW76" s="942"/>
      <c r="DX76" s="942"/>
      <c r="DY76" s="942"/>
      <c r="DZ76" s="943"/>
      <c r="EA76" s="221"/>
    </row>
    <row r="77" spans="1:131" ht="26.25" customHeight="1" x14ac:dyDescent="0.15">
      <c r="A77" s="229">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32"/>
      <c r="BF77" s="232"/>
      <c r="BG77" s="232"/>
      <c r="BH77" s="232"/>
      <c r="BI77" s="232"/>
      <c r="BJ77" s="232"/>
      <c r="BK77" s="232"/>
      <c r="BL77" s="232"/>
      <c r="BM77" s="232"/>
      <c r="BN77" s="232"/>
      <c r="BO77" s="232"/>
      <c r="BP77" s="232"/>
      <c r="BQ77" s="229">
        <v>71</v>
      </c>
      <c r="BR77" s="234"/>
      <c r="BS77" s="941"/>
      <c r="BT77" s="942"/>
      <c r="BU77" s="942"/>
      <c r="BV77" s="942"/>
      <c r="BW77" s="942"/>
      <c r="BX77" s="942"/>
      <c r="BY77" s="942"/>
      <c r="BZ77" s="942"/>
      <c r="CA77" s="942"/>
      <c r="CB77" s="942"/>
      <c r="CC77" s="942"/>
      <c r="CD77" s="942"/>
      <c r="CE77" s="942"/>
      <c r="CF77" s="942"/>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41"/>
      <c r="DW77" s="942"/>
      <c r="DX77" s="942"/>
      <c r="DY77" s="942"/>
      <c r="DZ77" s="943"/>
      <c r="EA77" s="221"/>
    </row>
    <row r="78" spans="1:131" ht="26.25" customHeight="1" x14ac:dyDescent="0.15">
      <c r="A78" s="229">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32"/>
      <c r="BF78" s="232"/>
      <c r="BG78" s="232"/>
      <c r="BH78" s="232"/>
      <c r="BI78" s="232"/>
      <c r="BJ78" s="221"/>
      <c r="BK78" s="221"/>
      <c r="BL78" s="221"/>
      <c r="BM78" s="221"/>
      <c r="BN78" s="221"/>
      <c r="BO78" s="232"/>
      <c r="BP78" s="232"/>
      <c r="BQ78" s="229">
        <v>72</v>
      </c>
      <c r="BR78" s="234"/>
      <c r="BS78" s="941"/>
      <c r="BT78" s="942"/>
      <c r="BU78" s="942"/>
      <c r="BV78" s="942"/>
      <c r="BW78" s="942"/>
      <c r="BX78" s="942"/>
      <c r="BY78" s="942"/>
      <c r="BZ78" s="942"/>
      <c r="CA78" s="942"/>
      <c r="CB78" s="942"/>
      <c r="CC78" s="942"/>
      <c r="CD78" s="942"/>
      <c r="CE78" s="942"/>
      <c r="CF78" s="942"/>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41"/>
      <c r="DW78" s="942"/>
      <c r="DX78" s="942"/>
      <c r="DY78" s="942"/>
      <c r="DZ78" s="943"/>
      <c r="EA78" s="221"/>
    </row>
    <row r="79" spans="1:131" ht="26.25" customHeight="1" x14ac:dyDescent="0.15">
      <c r="A79" s="229">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32"/>
      <c r="BF79" s="232"/>
      <c r="BG79" s="232"/>
      <c r="BH79" s="232"/>
      <c r="BI79" s="232"/>
      <c r="BJ79" s="221"/>
      <c r="BK79" s="221"/>
      <c r="BL79" s="221"/>
      <c r="BM79" s="221"/>
      <c r="BN79" s="221"/>
      <c r="BO79" s="232"/>
      <c r="BP79" s="232"/>
      <c r="BQ79" s="229">
        <v>73</v>
      </c>
      <c r="BR79" s="234"/>
      <c r="BS79" s="941"/>
      <c r="BT79" s="942"/>
      <c r="BU79" s="942"/>
      <c r="BV79" s="942"/>
      <c r="BW79" s="942"/>
      <c r="BX79" s="942"/>
      <c r="BY79" s="942"/>
      <c r="BZ79" s="942"/>
      <c r="CA79" s="942"/>
      <c r="CB79" s="942"/>
      <c r="CC79" s="942"/>
      <c r="CD79" s="942"/>
      <c r="CE79" s="942"/>
      <c r="CF79" s="942"/>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41"/>
      <c r="DW79" s="942"/>
      <c r="DX79" s="942"/>
      <c r="DY79" s="942"/>
      <c r="DZ79" s="943"/>
      <c r="EA79" s="221"/>
    </row>
    <row r="80" spans="1:131" ht="26.25" customHeight="1" x14ac:dyDescent="0.15">
      <c r="A80" s="229">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32"/>
      <c r="BF80" s="232"/>
      <c r="BG80" s="232"/>
      <c r="BH80" s="232"/>
      <c r="BI80" s="232"/>
      <c r="BJ80" s="232"/>
      <c r="BK80" s="232"/>
      <c r="BL80" s="232"/>
      <c r="BM80" s="232"/>
      <c r="BN80" s="232"/>
      <c r="BO80" s="232"/>
      <c r="BP80" s="232"/>
      <c r="BQ80" s="229">
        <v>74</v>
      </c>
      <c r="BR80" s="234"/>
      <c r="BS80" s="941"/>
      <c r="BT80" s="942"/>
      <c r="BU80" s="942"/>
      <c r="BV80" s="942"/>
      <c r="BW80" s="942"/>
      <c r="BX80" s="942"/>
      <c r="BY80" s="942"/>
      <c r="BZ80" s="942"/>
      <c r="CA80" s="942"/>
      <c r="CB80" s="942"/>
      <c r="CC80" s="942"/>
      <c r="CD80" s="942"/>
      <c r="CE80" s="942"/>
      <c r="CF80" s="942"/>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41"/>
      <c r="DW80" s="942"/>
      <c r="DX80" s="942"/>
      <c r="DY80" s="942"/>
      <c r="DZ80" s="943"/>
      <c r="EA80" s="221"/>
    </row>
    <row r="81" spans="1:131" ht="26.25" customHeight="1" x14ac:dyDescent="0.15">
      <c r="A81" s="229">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32"/>
      <c r="BF81" s="232"/>
      <c r="BG81" s="232"/>
      <c r="BH81" s="232"/>
      <c r="BI81" s="232"/>
      <c r="BJ81" s="232"/>
      <c r="BK81" s="232"/>
      <c r="BL81" s="232"/>
      <c r="BM81" s="232"/>
      <c r="BN81" s="232"/>
      <c r="BO81" s="232"/>
      <c r="BP81" s="232"/>
      <c r="BQ81" s="229">
        <v>75</v>
      </c>
      <c r="BR81" s="234"/>
      <c r="BS81" s="941"/>
      <c r="BT81" s="942"/>
      <c r="BU81" s="942"/>
      <c r="BV81" s="942"/>
      <c r="BW81" s="942"/>
      <c r="BX81" s="942"/>
      <c r="BY81" s="942"/>
      <c r="BZ81" s="942"/>
      <c r="CA81" s="942"/>
      <c r="CB81" s="942"/>
      <c r="CC81" s="942"/>
      <c r="CD81" s="942"/>
      <c r="CE81" s="942"/>
      <c r="CF81" s="942"/>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41"/>
      <c r="DW81" s="942"/>
      <c r="DX81" s="942"/>
      <c r="DY81" s="942"/>
      <c r="DZ81" s="943"/>
      <c r="EA81" s="221"/>
    </row>
    <row r="82" spans="1:131" ht="26.25" customHeight="1" x14ac:dyDescent="0.15">
      <c r="A82" s="229">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32"/>
      <c r="BF82" s="232"/>
      <c r="BG82" s="232"/>
      <c r="BH82" s="232"/>
      <c r="BI82" s="232"/>
      <c r="BJ82" s="232"/>
      <c r="BK82" s="232"/>
      <c r="BL82" s="232"/>
      <c r="BM82" s="232"/>
      <c r="BN82" s="232"/>
      <c r="BO82" s="232"/>
      <c r="BP82" s="232"/>
      <c r="BQ82" s="229">
        <v>76</v>
      </c>
      <c r="BR82" s="234"/>
      <c r="BS82" s="941"/>
      <c r="BT82" s="942"/>
      <c r="BU82" s="942"/>
      <c r="BV82" s="942"/>
      <c r="BW82" s="942"/>
      <c r="BX82" s="942"/>
      <c r="BY82" s="942"/>
      <c r="BZ82" s="942"/>
      <c r="CA82" s="942"/>
      <c r="CB82" s="942"/>
      <c r="CC82" s="942"/>
      <c r="CD82" s="942"/>
      <c r="CE82" s="942"/>
      <c r="CF82" s="942"/>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41"/>
      <c r="DW82" s="942"/>
      <c r="DX82" s="942"/>
      <c r="DY82" s="942"/>
      <c r="DZ82" s="943"/>
      <c r="EA82" s="221"/>
    </row>
    <row r="83" spans="1:131" ht="26.25" customHeight="1" x14ac:dyDescent="0.15">
      <c r="A83" s="229">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32"/>
      <c r="BF83" s="232"/>
      <c r="BG83" s="232"/>
      <c r="BH83" s="232"/>
      <c r="BI83" s="232"/>
      <c r="BJ83" s="232"/>
      <c r="BK83" s="232"/>
      <c r="BL83" s="232"/>
      <c r="BM83" s="232"/>
      <c r="BN83" s="232"/>
      <c r="BO83" s="232"/>
      <c r="BP83" s="232"/>
      <c r="BQ83" s="229">
        <v>77</v>
      </c>
      <c r="BR83" s="234"/>
      <c r="BS83" s="941"/>
      <c r="BT83" s="942"/>
      <c r="BU83" s="942"/>
      <c r="BV83" s="942"/>
      <c r="BW83" s="942"/>
      <c r="BX83" s="942"/>
      <c r="BY83" s="942"/>
      <c r="BZ83" s="942"/>
      <c r="CA83" s="942"/>
      <c r="CB83" s="942"/>
      <c r="CC83" s="942"/>
      <c r="CD83" s="942"/>
      <c r="CE83" s="942"/>
      <c r="CF83" s="942"/>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41"/>
      <c r="DW83" s="942"/>
      <c r="DX83" s="942"/>
      <c r="DY83" s="942"/>
      <c r="DZ83" s="943"/>
      <c r="EA83" s="221"/>
    </row>
    <row r="84" spans="1:131" ht="26.25" customHeight="1" x14ac:dyDescent="0.15">
      <c r="A84" s="229">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32"/>
      <c r="BF84" s="232"/>
      <c r="BG84" s="232"/>
      <c r="BH84" s="232"/>
      <c r="BI84" s="232"/>
      <c r="BJ84" s="232"/>
      <c r="BK84" s="232"/>
      <c r="BL84" s="232"/>
      <c r="BM84" s="232"/>
      <c r="BN84" s="232"/>
      <c r="BO84" s="232"/>
      <c r="BP84" s="232"/>
      <c r="BQ84" s="229">
        <v>78</v>
      </c>
      <c r="BR84" s="234"/>
      <c r="BS84" s="941"/>
      <c r="BT84" s="942"/>
      <c r="BU84" s="942"/>
      <c r="BV84" s="942"/>
      <c r="BW84" s="942"/>
      <c r="BX84" s="942"/>
      <c r="BY84" s="942"/>
      <c r="BZ84" s="942"/>
      <c r="CA84" s="942"/>
      <c r="CB84" s="942"/>
      <c r="CC84" s="942"/>
      <c r="CD84" s="942"/>
      <c r="CE84" s="942"/>
      <c r="CF84" s="942"/>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41"/>
      <c r="DW84" s="942"/>
      <c r="DX84" s="942"/>
      <c r="DY84" s="942"/>
      <c r="DZ84" s="943"/>
      <c r="EA84" s="221"/>
    </row>
    <row r="85" spans="1:131" ht="26.25" customHeight="1" x14ac:dyDescent="0.15">
      <c r="A85" s="229">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32"/>
      <c r="BF85" s="232"/>
      <c r="BG85" s="232"/>
      <c r="BH85" s="232"/>
      <c r="BI85" s="232"/>
      <c r="BJ85" s="232"/>
      <c r="BK85" s="232"/>
      <c r="BL85" s="232"/>
      <c r="BM85" s="232"/>
      <c r="BN85" s="232"/>
      <c r="BO85" s="232"/>
      <c r="BP85" s="232"/>
      <c r="BQ85" s="229">
        <v>79</v>
      </c>
      <c r="BR85" s="234"/>
      <c r="BS85" s="941"/>
      <c r="BT85" s="942"/>
      <c r="BU85" s="942"/>
      <c r="BV85" s="942"/>
      <c r="BW85" s="942"/>
      <c r="BX85" s="942"/>
      <c r="BY85" s="942"/>
      <c r="BZ85" s="942"/>
      <c r="CA85" s="942"/>
      <c r="CB85" s="942"/>
      <c r="CC85" s="942"/>
      <c r="CD85" s="942"/>
      <c r="CE85" s="942"/>
      <c r="CF85" s="942"/>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41"/>
      <c r="DW85" s="942"/>
      <c r="DX85" s="942"/>
      <c r="DY85" s="942"/>
      <c r="DZ85" s="943"/>
      <c r="EA85" s="221"/>
    </row>
    <row r="86" spans="1:131" ht="26.25" customHeight="1" x14ac:dyDescent="0.15">
      <c r="A86" s="229">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32"/>
      <c r="BF86" s="232"/>
      <c r="BG86" s="232"/>
      <c r="BH86" s="232"/>
      <c r="BI86" s="232"/>
      <c r="BJ86" s="232"/>
      <c r="BK86" s="232"/>
      <c r="BL86" s="232"/>
      <c r="BM86" s="232"/>
      <c r="BN86" s="232"/>
      <c r="BO86" s="232"/>
      <c r="BP86" s="232"/>
      <c r="BQ86" s="229">
        <v>80</v>
      </c>
      <c r="BR86" s="234"/>
      <c r="BS86" s="941"/>
      <c r="BT86" s="942"/>
      <c r="BU86" s="942"/>
      <c r="BV86" s="942"/>
      <c r="BW86" s="942"/>
      <c r="BX86" s="942"/>
      <c r="BY86" s="942"/>
      <c r="BZ86" s="942"/>
      <c r="CA86" s="942"/>
      <c r="CB86" s="942"/>
      <c r="CC86" s="942"/>
      <c r="CD86" s="942"/>
      <c r="CE86" s="942"/>
      <c r="CF86" s="942"/>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41"/>
      <c r="DW86" s="942"/>
      <c r="DX86" s="942"/>
      <c r="DY86" s="942"/>
      <c r="DZ86" s="943"/>
      <c r="EA86" s="221"/>
    </row>
    <row r="87" spans="1:131" ht="26.25" customHeight="1" x14ac:dyDescent="0.15">
      <c r="A87" s="235">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32"/>
      <c r="BF87" s="232"/>
      <c r="BG87" s="232"/>
      <c r="BH87" s="232"/>
      <c r="BI87" s="232"/>
      <c r="BJ87" s="232"/>
      <c r="BK87" s="232"/>
      <c r="BL87" s="232"/>
      <c r="BM87" s="232"/>
      <c r="BN87" s="232"/>
      <c r="BO87" s="232"/>
      <c r="BP87" s="232"/>
      <c r="BQ87" s="229">
        <v>81</v>
      </c>
      <c r="BR87" s="234"/>
      <c r="BS87" s="941"/>
      <c r="BT87" s="942"/>
      <c r="BU87" s="942"/>
      <c r="BV87" s="942"/>
      <c r="BW87" s="942"/>
      <c r="BX87" s="942"/>
      <c r="BY87" s="942"/>
      <c r="BZ87" s="942"/>
      <c r="CA87" s="942"/>
      <c r="CB87" s="942"/>
      <c r="CC87" s="942"/>
      <c r="CD87" s="942"/>
      <c r="CE87" s="942"/>
      <c r="CF87" s="942"/>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41"/>
      <c r="DW87" s="942"/>
      <c r="DX87" s="942"/>
      <c r="DY87" s="942"/>
      <c r="DZ87" s="943"/>
      <c r="EA87" s="221"/>
    </row>
    <row r="88" spans="1:131" ht="26.25" customHeight="1" thickBot="1" x14ac:dyDescent="0.2">
      <c r="A88" s="231" t="s">
        <v>392</v>
      </c>
      <c r="B88" s="933" t="s">
        <v>418</v>
      </c>
      <c r="C88" s="934"/>
      <c r="D88" s="934"/>
      <c r="E88" s="934"/>
      <c r="F88" s="934"/>
      <c r="G88" s="934"/>
      <c r="H88" s="934"/>
      <c r="I88" s="934"/>
      <c r="J88" s="934"/>
      <c r="K88" s="934"/>
      <c r="L88" s="934"/>
      <c r="M88" s="934"/>
      <c r="N88" s="934"/>
      <c r="O88" s="934"/>
      <c r="P88" s="944"/>
      <c r="Q88" s="958"/>
      <c r="R88" s="959"/>
      <c r="S88" s="959"/>
      <c r="T88" s="959"/>
      <c r="U88" s="959"/>
      <c r="V88" s="959"/>
      <c r="W88" s="959"/>
      <c r="X88" s="959"/>
      <c r="Y88" s="959"/>
      <c r="Z88" s="959"/>
      <c r="AA88" s="959"/>
      <c r="AB88" s="959"/>
      <c r="AC88" s="959"/>
      <c r="AD88" s="959"/>
      <c r="AE88" s="959"/>
      <c r="AF88" s="955">
        <v>4199</v>
      </c>
      <c r="AG88" s="955"/>
      <c r="AH88" s="955"/>
      <c r="AI88" s="955"/>
      <c r="AJ88" s="955"/>
      <c r="AK88" s="959"/>
      <c r="AL88" s="959"/>
      <c r="AM88" s="959"/>
      <c r="AN88" s="959"/>
      <c r="AO88" s="959"/>
      <c r="AP88" s="955">
        <v>9388</v>
      </c>
      <c r="AQ88" s="955"/>
      <c r="AR88" s="955"/>
      <c r="AS88" s="955"/>
      <c r="AT88" s="955"/>
      <c r="AU88" s="955">
        <v>120</v>
      </c>
      <c r="AV88" s="955"/>
      <c r="AW88" s="955"/>
      <c r="AX88" s="955"/>
      <c r="AY88" s="955"/>
      <c r="AZ88" s="956"/>
      <c r="BA88" s="956"/>
      <c r="BB88" s="956"/>
      <c r="BC88" s="956"/>
      <c r="BD88" s="957"/>
      <c r="BE88" s="232"/>
      <c r="BF88" s="232"/>
      <c r="BG88" s="232"/>
      <c r="BH88" s="232"/>
      <c r="BI88" s="232"/>
      <c r="BJ88" s="232"/>
      <c r="BK88" s="232"/>
      <c r="BL88" s="232"/>
      <c r="BM88" s="232"/>
      <c r="BN88" s="232"/>
      <c r="BO88" s="232"/>
      <c r="BP88" s="232"/>
      <c r="BQ88" s="229">
        <v>82</v>
      </c>
      <c r="BR88" s="234"/>
      <c r="BS88" s="941"/>
      <c r="BT88" s="942"/>
      <c r="BU88" s="942"/>
      <c r="BV88" s="942"/>
      <c r="BW88" s="942"/>
      <c r="BX88" s="942"/>
      <c r="BY88" s="942"/>
      <c r="BZ88" s="942"/>
      <c r="CA88" s="942"/>
      <c r="CB88" s="942"/>
      <c r="CC88" s="942"/>
      <c r="CD88" s="942"/>
      <c r="CE88" s="942"/>
      <c r="CF88" s="942"/>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41"/>
      <c r="DW88" s="942"/>
      <c r="DX88" s="942"/>
      <c r="DY88" s="942"/>
      <c r="DZ88" s="943"/>
      <c r="EA88" s="221"/>
    </row>
    <row r="89" spans="1:131" ht="26.25" hidden="1" customHeight="1" x14ac:dyDescent="0.15">
      <c r="A89" s="236"/>
      <c r="B89" s="237"/>
      <c r="C89" s="237"/>
      <c r="D89" s="237"/>
      <c r="E89" s="237"/>
      <c r="F89" s="237"/>
      <c r="G89" s="237"/>
      <c r="H89" s="237"/>
      <c r="I89" s="237"/>
      <c r="J89" s="237"/>
      <c r="K89" s="237"/>
      <c r="L89" s="237"/>
      <c r="M89" s="237"/>
      <c r="N89" s="237"/>
      <c r="O89" s="237"/>
      <c r="P89" s="237"/>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9"/>
      <c r="BA89" s="239"/>
      <c r="BB89" s="239"/>
      <c r="BC89" s="239"/>
      <c r="BD89" s="239"/>
      <c r="BE89" s="232"/>
      <c r="BF89" s="232"/>
      <c r="BG89" s="232"/>
      <c r="BH89" s="232"/>
      <c r="BI89" s="232"/>
      <c r="BJ89" s="232"/>
      <c r="BK89" s="232"/>
      <c r="BL89" s="232"/>
      <c r="BM89" s="232"/>
      <c r="BN89" s="232"/>
      <c r="BO89" s="232"/>
      <c r="BP89" s="232"/>
      <c r="BQ89" s="229">
        <v>83</v>
      </c>
      <c r="BR89" s="234"/>
      <c r="BS89" s="941"/>
      <c r="BT89" s="942"/>
      <c r="BU89" s="942"/>
      <c r="BV89" s="942"/>
      <c r="BW89" s="942"/>
      <c r="BX89" s="942"/>
      <c r="BY89" s="942"/>
      <c r="BZ89" s="942"/>
      <c r="CA89" s="942"/>
      <c r="CB89" s="942"/>
      <c r="CC89" s="942"/>
      <c r="CD89" s="942"/>
      <c r="CE89" s="942"/>
      <c r="CF89" s="942"/>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41"/>
      <c r="DW89" s="942"/>
      <c r="DX89" s="942"/>
      <c r="DY89" s="942"/>
      <c r="DZ89" s="943"/>
      <c r="EA89" s="221"/>
    </row>
    <row r="90" spans="1:131" ht="26.25" hidden="1" customHeight="1" x14ac:dyDescent="0.15">
      <c r="A90" s="236"/>
      <c r="B90" s="237"/>
      <c r="C90" s="237"/>
      <c r="D90" s="237"/>
      <c r="E90" s="237"/>
      <c r="F90" s="237"/>
      <c r="G90" s="237"/>
      <c r="H90" s="237"/>
      <c r="I90" s="237"/>
      <c r="J90" s="237"/>
      <c r="K90" s="237"/>
      <c r="L90" s="237"/>
      <c r="M90" s="237"/>
      <c r="N90" s="237"/>
      <c r="O90" s="237"/>
      <c r="P90" s="237"/>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9"/>
      <c r="BA90" s="239"/>
      <c r="BB90" s="239"/>
      <c r="BC90" s="239"/>
      <c r="BD90" s="239"/>
      <c r="BE90" s="232"/>
      <c r="BF90" s="232"/>
      <c r="BG90" s="232"/>
      <c r="BH90" s="232"/>
      <c r="BI90" s="232"/>
      <c r="BJ90" s="232"/>
      <c r="BK90" s="232"/>
      <c r="BL90" s="232"/>
      <c r="BM90" s="232"/>
      <c r="BN90" s="232"/>
      <c r="BO90" s="232"/>
      <c r="BP90" s="232"/>
      <c r="BQ90" s="229">
        <v>84</v>
      </c>
      <c r="BR90" s="234"/>
      <c r="BS90" s="941"/>
      <c r="BT90" s="942"/>
      <c r="BU90" s="942"/>
      <c r="BV90" s="942"/>
      <c r="BW90" s="942"/>
      <c r="BX90" s="942"/>
      <c r="BY90" s="942"/>
      <c r="BZ90" s="942"/>
      <c r="CA90" s="942"/>
      <c r="CB90" s="942"/>
      <c r="CC90" s="942"/>
      <c r="CD90" s="942"/>
      <c r="CE90" s="942"/>
      <c r="CF90" s="942"/>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41"/>
      <c r="DW90" s="942"/>
      <c r="DX90" s="942"/>
      <c r="DY90" s="942"/>
      <c r="DZ90" s="943"/>
      <c r="EA90" s="221"/>
    </row>
    <row r="91" spans="1:131" ht="26.25" hidden="1" customHeight="1" x14ac:dyDescent="0.15">
      <c r="A91" s="236"/>
      <c r="B91" s="237"/>
      <c r="C91" s="237"/>
      <c r="D91" s="237"/>
      <c r="E91" s="237"/>
      <c r="F91" s="237"/>
      <c r="G91" s="237"/>
      <c r="H91" s="237"/>
      <c r="I91" s="237"/>
      <c r="J91" s="237"/>
      <c r="K91" s="237"/>
      <c r="L91" s="237"/>
      <c r="M91" s="237"/>
      <c r="N91" s="237"/>
      <c r="O91" s="237"/>
      <c r="P91" s="237"/>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9"/>
      <c r="BA91" s="239"/>
      <c r="BB91" s="239"/>
      <c r="BC91" s="239"/>
      <c r="BD91" s="239"/>
      <c r="BE91" s="232"/>
      <c r="BF91" s="232"/>
      <c r="BG91" s="232"/>
      <c r="BH91" s="232"/>
      <c r="BI91" s="232"/>
      <c r="BJ91" s="232"/>
      <c r="BK91" s="232"/>
      <c r="BL91" s="232"/>
      <c r="BM91" s="232"/>
      <c r="BN91" s="232"/>
      <c r="BO91" s="232"/>
      <c r="BP91" s="232"/>
      <c r="BQ91" s="229">
        <v>85</v>
      </c>
      <c r="BR91" s="234"/>
      <c r="BS91" s="941"/>
      <c r="BT91" s="942"/>
      <c r="BU91" s="942"/>
      <c r="BV91" s="942"/>
      <c r="BW91" s="942"/>
      <c r="BX91" s="942"/>
      <c r="BY91" s="942"/>
      <c r="BZ91" s="942"/>
      <c r="CA91" s="942"/>
      <c r="CB91" s="942"/>
      <c r="CC91" s="942"/>
      <c r="CD91" s="942"/>
      <c r="CE91" s="942"/>
      <c r="CF91" s="942"/>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41"/>
      <c r="DW91" s="942"/>
      <c r="DX91" s="942"/>
      <c r="DY91" s="942"/>
      <c r="DZ91" s="943"/>
      <c r="EA91" s="221"/>
    </row>
    <row r="92" spans="1:131" ht="26.25" hidden="1" customHeight="1" x14ac:dyDescent="0.15">
      <c r="A92" s="236"/>
      <c r="B92" s="237"/>
      <c r="C92" s="237"/>
      <c r="D92" s="237"/>
      <c r="E92" s="237"/>
      <c r="F92" s="237"/>
      <c r="G92" s="237"/>
      <c r="H92" s="237"/>
      <c r="I92" s="237"/>
      <c r="J92" s="237"/>
      <c r="K92" s="237"/>
      <c r="L92" s="237"/>
      <c r="M92" s="237"/>
      <c r="N92" s="237"/>
      <c r="O92" s="237"/>
      <c r="P92" s="237"/>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9"/>
      <c r="BA92" s="239"/>
      <c r="BB92" s="239"/>
      <c r="BC92" s="239"/>
      <c r="BD92" s="239"/>
      <c r="BE92" s="232"/>
      <c r="BF92" s="232"/>
      <c r="BG92" s="232"/>
      <c r="BH92" s="232"/>
      <c r="BI92" s="232"/>
      <c r="BJ92" s="232"/>
      <c r="BK92" s="232"/>
      <c r="BL92" s="232"/>
      <c r="BM92" s="232"/>
      <c r="BN92" s="232"/>
      <c r="BO92" s="232"/>
      <c r="BP92" s="232"/>
      <c r="BQ92" s="229">
        <v>86</v>
      </c>
      <c r="BR92" s="234"/>
      <c r="BS92" s="941"/>
      <c r="BT92" s="942"/>
      <c r="BU92" s="942"/>
      <c r="BV92" s="942"/>
      <c r="BW92" s="942"/>
      <c r="BX92" s="942"/>
      <c r="BY92" s="942"/>
      <c r="BZ92" s="942"/>
      <c r="CA92" s="942"/>
      <c r="CB92" s="942"/>
      <c r="CC92" s="942"/>
      <c r="CD92" s="942"/>
      <c r="CE92" s="942"/>
      <c r="CF92" s="942"/>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41"/>
      <c r="DW92" s="942"/>
      <c r="DX92" s="942"/>
      <c r="DY92" s="942"/>
      <c r="DZ92" s="943"/>
      <c r="EA92" s="221"/>
    </row>
    <row r="93" spans="1:131" ht="26.25" hidden="1" customHeight="1" x14ac:dyDescent="0.15">
      <c r="A93" s="236"/>
      <c r="B93" s="237"/>
      <c r="C93" s="237"/>
      <c r="D93" s="237"/>
      <c r="E93" s="237"/>
      <c r="F93" s="237"/>
      <c r="G93" s="237"/>
      <c r="H93" s="237"/>
      <c r="I93" s="237"/>
      <c r="J93" s="237"/>
      <c r="K93" s="237"/>
      <c r="L93" s="237"/>
      <c r="M93" s="237"/>
      <c r="N93" s="237"/>
      <c r="O93" s="237"/>
      <c r="P93" s="237"/>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9"/>
      <c r="BA93" s="239"/>
      <c r="BB93" s="239"/>
      <c r="BC93" s="239"/>
      <c r="BD93" s="239"/>
      <c r="BE93" s="232"/>
      <c r="BF93" s="232"/>
      <c r="BG93" s="232"/>
      <c r="BH93" s="232"/>
      <c r="BI93" s="232"/>
      <c r="BJ93" s="232"/>
      <c r="BK93" s="232"/>
      <c r="BL93" s="232"/>
      <c r="BM93" s="232"/>
      <c r="BN93" s="232"/>
      <c r="BO93" s="232"/>
      <c r="BP93" s="232"/>
      <c r="BQ93" s="229">
        <v>87</v>
      </c>
      <c r="BR93" s="234"/>
      <c r="BS93" s="941"/>
      <c r="BT93" s="942"/>
      <c r="BU93" s="942"/>
      <c r="BV93" s="942"/>
      <c r="BW93" s="942"/>
      <c r="BX93" s="942"/>
      <c r="BY93" s="942"/>
      <c r="BZ93" s="942"/>
      <c r="CA93" s="942"/>
      <c r="CB93" s="942"/>
      <c r="CC93" s="942"/>
      <c r="CD93" s="942"/>
      <c r="CE93" s="942"/>
      <c r="CF93" s="942"/>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41"/>
      <c r="DW93" s="942"/>
      <c r="DX93" s="942"/>
      <c r="DY93" s="942"/>
      <c r="DZ93" s="943"/>
      <c r="EA93" s="221"/>
    </row>
    <row r="94" spans="1:131" ht="26.25" hidden="1" customHeight="1" x14ac:dyDescent="0.15">
      <c r="A94" s="236"/>
      <c r="B94" s="237"/>
      <c r="C94" s="237"/>
      <c r="D94" s="237"/>
      <c r="E94" s="237"/>
      <c r="F94" s="237"/>
      <c r="G94" s="237"/>
      <c r="H94" s="237"/>
      <c r="I94" s="237"/>
      <c r="J94" s="237"/>
      <c r="K94" s="237"/>
      <c r="L94" s="237"/>
      <c r="M94" s="237"/>
      <c r="N94" s="237"/>
      <c r="O94" s="237"/>
      <c r="P94" s="237"/>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9"/>
      <c r="BA94" s="239"/>
      <c r="BB94" s="239"/>
      <c r="BC94" s="239"/>
      <c r="BD94" s="239"/>
      <c r="BE94" s="232"/>
      <c r="BF94" s="232"/>
      <c r="BG94" s="232"/>
      <c r="BH94" s="232"/>
      <c r="BI94" s="232"/>
      <c r="BJ94" s="232"/>
      <c r="BK94" s="232"/>
      <c r="BL94" s="232"/>
      <c r="BM94" s="232"/>
      <c r="BN94" s="232"/>
      <c r="BO94" s="232"/>
      <c r="BP94" s="232"/>
      <c r="BQ94" s="229">
        <v>88</v>
      </c>
      <c r="BR94" s="234"/>
      <c r="BS94" s="941"/>
      <c r="BT94" s="942"/>
      <c r="BU94" s="942"/>
      <c r="BV94" s="942"/>
      <c r="BW94" s="942"/>
      <c r="BX94" s="942"/>
      <c r="BY94" s="942"/>
      <c r="BZ94" s="942"/>
      <c r="CA94" s="942"/>
      <c r="CB94" s="942"/>
      <c r="CC94" s="942"/>
      <c r="CD94" s="942"/>
      <c r="CE94" s="942"/>
      <c r="CF94" s="942"/>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41"/>
      <c r="DW94" s="942"/>
      <c r="DX94" s="942"/>
      <c r="DY94" s="942"/>
      <c r="DZ94" s="943"/>
      <c r="EA94" s="221"/>
    </row>
    <row r="95" spans="1:131" ht="26.25" hidden="1" customHeight="1" x14ac:dyDescent="0.15">
      <c r="A95" s="236"/>
      <c r="B95" s="237"/>
      <c r="C95" s="237"/>
      <c r="D95" s="237"/>
      <c r="E95" s="237"/>
      <c r="F95" s="237"/>
      <c r="G95" s="237"/>
      <c r="H95" s="237"/>
      <c r="I95" s="237"/>
      <c r="J95" s="237"/>
      <c r="K95" s="237"/>
      <c r="L95" s="237"/>
      <c r="M95" s="237"/>
      <c r="N95" s="237"/>
      <c r="O95" s="237"/>
      <c r="P95" s="237"/>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9"/>
      <c r="BA95" s="239"/>
      <c r="BB95" s="239"/>
      <c r="BC95" s="239"/>
      <c r="BD95" s="239"/>
      <c r="BE95" s="232"/>
      <c r="BF95" s="232"/>
      <c r="BG95" s="232"/>
      <c r="BH95" s="232"/>
      <c r="BI95" s="232"/>
      <c r="BJ95" s="232"/>
      <c r="BK95" s="232"/>
      <c r="BL95" s="232"/>
      <c r="BM95" s="232"/>
      <c r="BN95" s="232"/>
      <c r="BO95" s="232"/>
      <c r="BP95" s="232"/>
      <c r="BQ95" s="229">
        <v>89</v>
      </c>
      <c r="BR95" s="234"/>
      <c r="BS95" s="941"/>
      <c r="BT95" s="942"/>
      <c r="BU95" s="942"/>
      <c r="BV95" s="942"/>
      <c r="BW95" s="942"/>
      <c r="BX95" s="942"/>
      <c r="BY95" s="942"/>
      <c r="BZ95" s="942"/>
      <c r="CA95" s="942"/>
      <c r="CB95" s="942"/>
      <c r="CC95" s="942"/>
      <c r="CD95" s="942"/>
      <c r="CE95" s="942"/>
      <c r="CF95" s="942"/>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41"/>
      <c r="DW95" s="942"/>
      <c r="DX95" s="942"/>
      <c r="DY95" s="942"/>
      <c r="DZ95" s="943"/>
      <c r="EA95" s="221"/>
    </row>
    <row r="96" spans="1:131" ht="26.25" hidden="1" customHeight="1" x14ac:dyDescent="0.15">
      <c r="A96" s="236"/>
      <c r="B96" s="237"/>
      <c r="C96" s="237"/>
      <c r="D96" s="237"/>
      <c r="E96" s="237"/>
      <c r="F96" s="237"/>
      <c r="G96" s="237"/>
      <c r="H96" s="237"/>
      <c r="I96" s="237"/>
      <c r="J96" s="237"/>
      <c r="K96" s="237"/>
      <c r="L96" s="237"/>
      <c r="M96" s="237"/>
      <c r="N96" s="237"/>
      <c r="O96" s="237"/>
      <c r="P96" s="237"/>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9"/>
      <c r="BA96" s="239"/>
      <c r="BB96" s="239"/>
      <c r="BC96" s="239"/>
      <c r="BD96" s="239"/>
      <c r="BE96" s="232"/>
      <c r="BF96" s="232"/>
      <c r="BG96" s="232"/>
      <c r="BH96" s="232"/>
      <c r="BI96" s="232"/>
      <c r="BJ96" s="232"/>
      <c r="BK96" s="232"/>
      <c r="BL96" s="232"/>
      <c r="BM96" s="232"/>
      <c r="BN96" s="232"/>
      <c r="BO96" s="232"/>
      <c r="BP96" s="232"/>
      <c r="BQ96" s="229">
        <v>90</v>
      </c>
      <c r="BR96" s="234"/>
      <c r="BS96" s="941"/>
      <c r="BT96" s="942"/>
      <c r="BU96" s="942"/>
      <c r="BV96" s="942"/>
      <c r="BW96" s="942"/>
      <c r="BX96" s="942"/>
      <c r="BY96" s="942"/>
      <c r="BZ96" s="942"/>
      <c r="CA96" s="942"/>
      <c r="CB96" s="942"/>
      <c r="CC96" s="942"/>
      <c r="CD96" s="942"/>
      <c r="CE96" s="942"/>
      <c r="CF96" s="942"/>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41"/>
      <c r="DW96" s="942"/>
      <c r="DX96" s="942"/>
      <c r="DY96" s="942"/>
      <c r="DZ96" s="943"/>
      <c r="EA96" s="221"/>
    </row>
    <row r="97" spans="1:131" ht="26.25" hidden="1" customHeight="1" x14ac:dyDescent="0.15">
      <c r="A97" s="236"/>
      <c r="B97" s="237"/>
      <c r="C97" s="237"/>
      <c r="D97" s="237"/>
      <c r="E97" s="237"/>
      <c r="F97" s="237"/>
      <c r="G97" s="237"/>
      <c r="H97" s="237"/>
      <c r="I97" s="237"/>
      <c r="J97" s="237"/>
      <c r="K97" s="237"/>
      <c r="L97" s="237"/>
      <c r="M97" s="237"/>
      <c r="N97" s="237"/>
      <c r="O97" s="237"/>
      <c r="P97" s="237"/>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238"/>
      <c r="AP97" s="238"/>
      <c r="AQ97" s="238"/>
      <c r="AR97" s="238"/>
      <c r="AS97" s="238"/>
      <c r="AT97" s="238"/>
      <c r="AU97" s="238"/>
      <c r="AV97" s="238"/>
      <c r="AW97" s="238"/>
      <c r="AX97" s="238"/>
      <c r="AY97" s="238"/>
      <c r="AZ97" s="239"/>
      <c r="BA97" s="239"/>
      <c r="BB97" s="239"/>
      <c r="BC97" s="239"/>
      <c r="BD97" s="239"/>
      <c r="BE97" s="232"/>
      <c r="BF97" s="232"/>
      <c r="BG97" s="232"/>
      <c r="BH97" s="232"/>
      <c r="BI97" s="232"/>
      <c r="BJ97" s="232"/>
      <c r="BK97" s="232"/>
      <c r="BL97" s="232"/>
      <c r="BM97" s="232"/>
      <c r="BN97" s="232"/>
      <c r="BO97" s="232"/>
      <c r="BP97" s="232"/>
      <c r="BQ97" s="229">
        <v>91</v>
      </c>
      <c r="BR97" s="234"/>
      <c r="BS97" s="941"/>
      <c r="BT97" s="942"/>
      <c r="BU97" s="942"/>
      <c r="BV97" s="942"/>
      <c r="BW97" s="942"/>
      <c r="BX97" s="942"/>
      <c r="BY97" s="942"/>
      <c r="BZ97" s="942"/>
      <c r="CA97" s="942"/>
      <c r="CB97" s="942"/>
      <c r="CC97" s="942"/>
      <c r="CD97" s="942"/>
      <c r="CE97" s="942"/>
      <c r="CF97" s="942"/>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41"/>
      <c r="DW97" s="942"/>
      <c r="DX97" s="942"/>
      <c r="DY97" s="942"/>
      <c r="DZ97" s="943"/>
      <c r="EA97" s="221"/>
    </row>
    <row r="98" spans="1:131" ht="26.25" hidden="1" customHeight="1" x14ac:dyDescent="0.15">
      <c r="A98" s="236"/>
      <c r="B98" s="237"/>
      <c r="C98" s="237"/>
      <c r="D98" s="237"/>
      <c r="E98" s="237"/>
      <c r="F98" s="237"/>
      <c r="G98" s="237"/>
      <c r="H98" s="237"/>
      <c r="I98" s="237"/>
      <c r="J98" s="237"/>
      <c r="K98" s="237"/>
      <c r="L98" s="237"/>
      <c r="M98" s="237"/>
      <c r="N98" s="237"/>
      <c r="O98" s="237"/>
      <c r="P98" s="237"/>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9"/>
      <c r="BA98" s="239"/>
      <c r="BB98" s="239"/>
      <c r="BC98" s="239"/>
      <c r="BD98" s="239"/>
      <c r="BE98" s="232"/>
      <c r="BF98" s="232"/>
      <c r="BG98" s="232"/>
      <c r="BH98" s="232"/>
      <c r="BI98" s="232"/>
      <c r="BJ98" s="232"/>
      <c r="BK98" s="232"/>
      <c r="BL98" s="232"/>
      <c r="BM98" s="232"/>
      <c r="BN98" s="232"/>
      <c r="BO98" s="232"/>
      <c r="BP98" s="232"/>
      <c r="BQ98" s="229">
        <v>92</v>
      </c>
      <c r="BR98" s="234"/>
      <c r="BS98" s="941"/>
      <c r="BT98" s="942"/>
      <c r="BU98" s="942"/>
      <c r="BV98" s="942"/>
      <c r="BW98" s="942"/>
      <c r="BX98" s="942"/>
      <c r="BY98" s="942"/>
      <c r="BZ98" s="942"/>
      <c r="CA98" s="942"/>
      <c r="CB98" s="942"/>
      <c r="CC98" s="942"/>
      <c r="CD98" s="942"/>
      <c r="CE98" s="942"/>
      <c r="CF98" s="942"/>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41"/>
      <c r="DW98" s="942"/>
      <c r="DX98" s="942"/>
      <c r="DY98" s="942"/>
      <c r="DZ98" s="943"/>
      <c r="EA98" s="221"/>
    </row>
    <row r="99" spans="1:131" ht="26.25" hidden="1" customHeight="1" x14ac:dyDescent="0.15">
      <c r="A99" s="236"/>
      <c r="B99" s="237"/>
      <c r="C99" s="237"/>
      <c r="D99" s="237"/>
      <c r="E99" s="237"/>
      <c r="F99" s="237"/>
      <c r="G99" s="237"/>
      <c r="H99" s="237"/>
      <c r="I99" s="237"/>
      <c r="J99" s="237"/>
      <c r="K99" s="237"/>
      <c r="L99" s="237"/>
      <c r="M99" s="237"/>
      <c r="N99" s="237"/>
      <c r="O99" s="237"/>
      <c r="P99" s="237"/>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9"/>
      <c r="BA99" s="239"/>
      <c r="BB99" s="239"/>
      <c r="BC99" s="239"/>
      <c r="BD99" s="239"/>
      <c r="BE99" s="232"/>
      <c r="BF99" s="232"/>
      <c r="BG99" s="232"/>
      <c r="BH99" s="232"/>
      <c r="BI99" s="232"/>
      <c r="BJ99" s="232"/>
      <c r="BK99" s="232"/>
      <c r="BL99" s="232"/>
      <c r="BM99" s="232"/>
      <c r="BN99" s="232"/>
      <c r="BO99" s="232"/>
      <c r="BP99" s="232"/>
      <c r="BQ99" s="229">
        <v>93</v>
      </c>
      <c r="BR99" s="234"/>
      <c r="BS99" s="941"/>
      <c r="BT99" s="942"/>
      <c r="BU99" s="942"/>
      <c r="BV99" s="942"/>
      <c r="BW99" s="942"/>
      <c r="BX99" s="942"/>
      <c r="BY99" s="942"/>
      <c r="BZ99" s="942"/>
      <c r="CA99" s="942"/>
      <c r="CB99" s="942"/>
      <c r="CC99" s="942"/>
      <c r="CD99" s="942"/>
      <c r="CE99" s="942"/>
      <c r="CF99" s="942"/>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41"/>
      <c r="DW99" s="942"/>
      <c r="DX99" s="942"/>
      <c r="DY99" s="942"/>
      <c r="DZ99" s="943"/>
      <c r="EA99" s="221"/>
    </row>
    <row r="100" spans="1:131" ht="26.25" hidden="1" customHeight="1" x14ac:dyDescent="0.15">
      <c r="A100" s="236"/>
      <c r="B100" s="237"/>
      <c r="C100" s="237"/>
      <c r="D100" s="237"/>
      <c r="E100" s="237"/>
      <c r="F100" s="237"/>
      <c r="G100" s="237"/>
      <c r="H100" s="237"/>
      <c r="I100" s="237"/>
      <c r="J100" s="237"/>
      <c r="K100" s="237"/>
      <c r="L100" s="237"/>
      <c r="M100" s="237"/>
      <c r="N100" s="237"/>
      <c r="O100" s="237"/>
      <c r="P100" s="237"/>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238"/>
      <c r="AP100" s="238"/>
      <c r="AQ100" s="238"/>
      <c r="AR100" s="238"/>
      <c r="AS100" s="238"/>
      <c r="AT100" s="238"/>
      <c r="AU100" s="238"/>
      <c r="AV100" s="238"/>
      <c r="AW100" s="238"/>
      <c r="AX100" s="238"/>
      <c r="AY100" s="238"/>
      <c r="AZ100" s="239"/>
      <c r="BA100" s="239"/>
      <c r="BB100" s="239"/>
      <c r="BC100" s="239"/>
      <c r="BD100" s="239"/>
      <c r="BE100" s="232"/>
      <c r="BF100" s="232"/>
      <c r="BG100" s="232"/>
      <c r="BH100" s="232"/>
      <c r="BI100" s="232"/>
      <c r="BJ100" s="232"/>
      <c r="BK100" s="232"/>
      <c r="BL100" s="232"/>
      <c r="BM100" s="232"/>
      <c r="BN100" s="232"/>
      <c r="BO100" s="232"/>
      <c r="BP100" s="232"/>
      <c r="BQ100" s="229">
        <v>94</v>
      </c>
      <c r="BR100" s="234"/>
      <c r="BS100" s="941"/>
      <c r="BT100" s="942"/>
      <c r="BU100" s="942"/>
      <c r="BV100" s="942"/>
      <c r="BW100" s="942"/>
      <c r="BX100" s="942"/>
      <c r="BY100" s="942"/>
      <c r="BZ100" s="942"/>
      <c r="CA100" s="942"/>
      <c r="CB100" s="942"/>
      <c r="CC100" s="942"/>
      <c r="CD100" s="942"/>
      <c r="CE100" s="942"/>
      <c r="CF100" s="942"/>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41"/>
      <c r="DW100" s="942"/>
      <c r="DX100" s="942"/>
      <c r="DY100" s="942"/>
      <c r="DZ100" s="943"/>
      <c r="EA100" s="221"/>
    </row>
    <row r="101" spans="1:131" ht="26.25" hidden="1" customHeight="1" x14ac:dyDescent="0.15">
      <c r="A101" s="236"/>
      <c r="B101" s="237"/>
      <c r="C101" s="237"/>
      <c r="D101" s="237"/>
      <c r="E101" s="237"/>
      <c r="F101" s="237"/>
      <c r="G101" s="237"/>
      <c r="H101" s="237"/>
      <c r="I101" s="237"/>
      <c r="J101" s="237"/>
      <c r="K101" s="237"/>
      <c r="L101" s="237"/>
      <c r="M101" s="237"/>
      <c r="N101" s="237"/>
      <c r="O101" s="237"/>
      <c r="P101" s="237"/>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238"/>
      <c r="AP101" s="238"/>
      <c r="AQ101" s="238"/>
      <c r="AR101" s="238"/>
      <c r="AS101" s="238"/>
      <c r="AT101" s="238"/>
      <c r="AU101" s="238"/>
      <c r="AV101" s="238"/>
      <c r="AW101" s="238"/>
      <c r="AX101" s="238"/>
      <c r="AY101" s="238"/>
      <c r="AZ101" s="239"/>
      <c r="BA101" s="239"/>
      <c r="BB101" s="239"/>
      <c r="BC101" s="239"/>
      <c r="BD101" s="239"/>
      <c r="BE101" s="232"/>
      <c r="BF101" s="232"/>
      <c r="BG101" s="232"/>
      <c r="BH101" s="232"/>
      <c r="BI101" s="232"/>
      <c r="BJ101" s="232"/>
      <c r="BK101" s="232"/>
      <c r="BL101" s="232"/>
      <c r="BM101" s="232"/>
      <c r="BN101" s="232"/>
      <c r="BO101" s="232"/>
      <c r="BP101" s="232"/>
      <c r="BQ101" s="229">
        <v>95</v>
      </c>
      <c r="BR101" s="234"/>
      <c r="BS101" s="941"/>
      <c r="BT101" s="942"/>
      <c r="BU101" s="942"/>
      <c r="BV101" s="942"/>
      <c r="BW101" s="942"/>
      <c r="BX101" s="942"/>
      <c r="BY101" s="942"/>
      <c r="BZ101" s="942"/>
      <c r="CA101" s="942"/>
      <c r="CB101" s="942"/>
      <c r="CC101" s="942"/>
      <c r="CD101" s="942"/>
      <c r="CE101" s="942"/>
      <c r="CF101" s="942"/>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41"/>
      <c r="DW101" s="942"/>
      <c r="DX101" s="942"/>
      <c r="DY101" s="942"/>
      <c r="DZ101" s="943"/>
      <c r="EA101" s="221"/>
    </row>
    <row r="102" spans="1:131" ht="26.25" customHeight="1" thickBot="1" x14ac:dyDescent="0.2">
      <c r="A102" s="236"/>
      <c r="B102" s="237"/>
      <c r="C102" s="237"/>
      <c r="D102" s="237"/>
      <c r="E102" s="237"/>
      <c r="F102" s="237"/>
      <c r="G102" s="237"/>
      <c r="H102" s="237"/>
      <c r="I102" s="237"/>
      <c r="J102" s="237"/>
      <c r="K102" s="237"/>
      <c r="L102" s="237"/>
      <c r="M102" s="237"/>
      <c r="N102" s="237"/>
      <c r="O102" s="237"/>
      <c r="P102" s="237"/>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c r="AP102" s="238"/>
      <c r="AQ102" s="238"/>
      <c r="AR102" s="238"/>
      <c r="AS102" s="238"/>
      <c r="AT102" s="238"/>
      <c r="AU102" s="238"/>
      <c r="AV102" s="238"/>
      <c r="AW102" s="238"/>
      <c r="AX102" s="238"/>
      <c r="AY102" s="238"/>
      <c r="AZ102" s="239"/>
      <c r="BA102" s="239"/>
      <c r="BB102" s="239"/>
      <c r="BC102" s="239"/>
      <c r="BD102" s="239"/>
      <c r="BE102" s="232"/>
      <c r="BF102" s="232"/>
      <c r="BG102" s="232"/>
      <c r="BH102" s="232"/>
      <c r="BI102" s="232"/>
      <c r="BJ102" s="232"/>
      <c r="BK102" s="232"/>
      <c r="BL102" s="232"/>
      <c r="BM102" s="232"/>
      <c r="BN102" s="232"/>
      <c r="BO102" s="232"/>
      <c r="BP102" s="232"/>
      <c r="BQ102" s="231" t="s">
        <v>392</v>
      </c>
      <c r="BR102" s="933" t="s">
        <v>419</v>
      </c>
      <c r="BS102" s="934"/>
      <c r="BT102" s="934"/>
      <c r="BU102" s="934"/>
      <c r="BV102" s="934"/>
      <c r="BW102" s="934"/>
      <c r="BX102" s="934"/>
      <c r="BY102" s="934"/>
      <c r="BZ102" s="934"/>
      <c r="CA102" s="934"/>
      <c r="CB102" s="934"/>
      <c r="CC102" s="934"/>
      <c r="CD102" s="934"/>
      <c r="CE102" s="934"/>
      <c r="CF102" s="934"/>
      <c r="CG102" s="944"/>
      <c r="CH102" s="945"/>
      <c r="CI102" s="946"/>
      <c r="CJ102" s="946"/>
      <c r="CK102" s="946"/>
      <c r="CL102" s="947"/>
      <c r="CM102" s="945"/>
      <c r="CN102" s="946"/>
      <c r="CO102" s="946"/>
      <c r="CP102" s="946"/>
      <c r="CQ102" s="947"/>
      <c r="CR102" s="948">
        <v>100</v>
      </c>
      <c r="CS102" s="949"/>
      <c r="CT102" s="949"/>
      <c r="CU102" s="949"/>
      <c r="CV102" s="950"/>
      <c r="CW102" s="948">
        <v>0</v>
      </c>
      <c r="CX102" s="949"/>
      <c r="CY102" s="949"/>
      <c r="CZ102" s="949"/>
      <c r="DA102" s="950"/>
      <c r="DB102" s="948">
        <v>0</v>
      </c>
      <c r="DC102" s="949"/>
      <c r="DD102" s="949"/>
      <c r="DE102" s="949"/>
      <c r="DF102" s="950"/>
      <c r="DG102" s="948">
        <v>0</v>
      </c>
      <c r="DH102" s="949"/>
      <c r="DI102" s="949"/>
      <c r="DJ102" s="949"/>
      <c r="DK102" s="950"/>
      <c r="DL102" s="948">
        <v>0</v>
      </c>
      <c r="DM102" s="949"/>
      <c r="DN102" s="949"/>
      <c r="DO102" s="949"/>
      <c r="DP102" s="950"/>
      <c r="DQ102" s="948">
        <v>0</v>
      </c>
      <c r="DR102" s="949"/>
      <c r="DS102" s="949"/>
      <c r="DT102" s="949"/>
      <c r="DU102" s="950"/>
      <c r="DV102" s="933"/>
      <c r="DW102" s="934"/>
      <c r="DX102" s="934"/>
      <c r="DY102" s="934"/>
      <c r="DZ102" s="935"/>
      <c r="EA102" s="221"/>
    </row>
    <row r="103" spans="1:131" ht="26.25" customHeight="1" x14ac:dyDescent="0.15">
      <c r="A103" s="236"/>
      <c r="B103" s="237"/>
      <c r="C103" s="237"/>
      <c r="D103" s="237"/>
      <c r="E103" s="237"/>
      <c r="F103" s="237"/>
      <c r="G103" s="237"/>
      <c r="H103" s="237"/>
      <c r="I103" s="237"/>
      <c r="J103" s="237"/>
      <c r="K103" s="237"/>
      <c r="L103" s="237"/>
      <c r="M103" s="237"/>
      <c r="N103" s="237"/>
      <c r="O103" s="237"/>
      <c r="P103" s="237"/>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9"/>
      <c r="BA103" s="239"/>
      <c r="BB103" s="239"/>
      <c r="BC103" s="239"/>
      <c r="BD103" s="239"/>
      <c r="BE103" s="232"/>
      <c r="BF103" s="232"/>
      <c r="BG103" s="232"/>
      <c r="BH103" s="232"/>
      <c r="BI103" s="232"/>
      <c r="BJ103" s="232"/>
      <c r="BK103" s="232"/>
      <c r="BL103" s="232"/>
      <c r="BM103" s="232"/>
      <c r="BN103" s="232"/>
      <c r="BO103" s="232"/>
      <c r="BP103" s="232"/>
      <c r="BQ103" s="936" t="s">
        <v>420</v>
      </c>
      <c r="BR103" s="936"/>
      <c r="BS103" s="936"/>
      <c r="BT103" s="936"/>
      <c r="BU103" s="936"/>
      <c r="BV103" s="936"/>
      <c r="BW103" s="936"/>
      <c r="BX103" s="936"/>
      <c r="BY103" s="936"/>
      <c r="BZ103" s="936"/>
      <c r="CA103" s="936"/>
      <c r="CB103" s="936"/>
      <c r="CC103" s="936"/>
      <c r="CD103" s="936"/>
      <c r="CE103" s="936"/>
      <c r="CF103" s="936"/>
      <c r="CG103" s="936"/>
      <c r="CH103" s="936"/>
      <c r="CI103" s="936"/>
      <c r="CJ103" s="936"/>
      <c r="CK103" s="936"/>
      <c r="CL103" s="936"/>
      <c r="CM103" s="936"/>
      <c r="CN103" s="936"/>
      <c r="CO103" s="936"/>
      <c r="CP103" s="936"/>
      <c r="CQ103" s="936"/>
      <c r="CR103" s="936"/>
      <c r="CS103" s="936"/>
      <c r="CT103" s="936"/>
      <c r="CU103" s="936"/>
      <c r="CV103" s="936"/>
      <c r="CW103" s="936"/>
      <c r="CX103" s="936"/>
      <c r="CY103" s="936"/>
      <c r="CZ103" s="936"/>
      <c r="DA103" s="936"/>
      <c r="DB103" s="936"/>
      <c r="DC103" s="936"/>
      <c r="DD103" s="936"/>
      <c r="DE103" s="936"/>
      <c r="DF103" s="936"/>
      <c r="DG103" s="936"/>
      <c r="DH103" s="936"/>
      <c r="DI103" s="936"/>
      <c r="DJ103" s="936"/>
      <c r="DK103" s="936"/>
      <c r="DL103" s="936"/>
      <c r="DM103" s="936"/>
      <c r="DN103" s="936"/>
      <c r="DO103" s="936"/>
      <c r="DP103" s="936"/>
      <c r="DQ103" s="936"/>
      <c r="DR103" s="936"/>
      <c r="DS103" s="936"/>
      <c r="DT103" s="936"/>
      <c r="DU103" s="936"/>
      <c r="DV103" s="936"/>
      <c r="DW103" s="936"/>
      <c r="DX103" s="936"/>
      <c r="DY103" s="936"/>
      <c r="DZ103" s="936"/>
      <c r="EA103" s="221"/>
    </row>
    <row r="104" spans="1:131" ht="26.25" customHeight="1" x14ac:dyDescent="0.15">
      <c r="A104" s="236"/>
      <c r="B104" s="237"/>
      <c r="C104" s="237"/>
      <c r="D104" s="237"/>
      <c r="E104" s="237"/>
      <c r="F104" s="237"/>
      <c r="G104" s="237"/>
      <c r="H104" s="237"/>
      <c r="I104" s="237"/>
      <c r="J104" s="237"/>
      <c r="K104" s="237"/>
      <c r="L104" s="237"/>
      <c r="M104" s="237"/>
      <c r="N104" s="237"/>
      <c r="O104" s="237"/>
      <c r="P104" s="237"/>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c r="AR104" s="238"/>
      <c r="AS104" s="238"/>
      <c r="AT104" s="238"/>
      <c r="AU104" s="238"/>
      <c r="AV104" s="238"/>
      <c r="AW104" s="238"/>
      <c r="AX104" s="238"/>
      <c r="AY104" s="238"/>
      <c r="AZ104" s="239"/>
      <c r="BA104" s="239"/>
      <c r="BB104" s="239"/>
      <c r="BC104" s="239"/>
      <c r="BD104" s="239"/>
      <c r="BE104" s="232"/>
      <c r="BF104" s="232"/>
      <c r="BG104" s="232"/>
      <c r="BH104" s="232"/>
      <c r="BI104" s="232"/>
      <c r="BJ104" s="232"/>
      <c r="BK104" s="232"/>
      <c r="BL104" s="232"/>
      <c r="BM104" s="232"/>
      <c r="BN104" s="232"/>
      <c r="BO104" s="232"/>
      <c r="BP104" s="232"/>
      <c r="BQ104" s="937" t="s">
        <v>421</v>
      </c>
      <c r="BR104" s="937"/>
      <c r="BS104" s="937"/>
      <c r="BT104" s="937"/>
      <c r="BU104" s="937"/>
      <c r="BV104" s="937"/>
      <c r="BW104" s="937"/>
      <c r="BX104" s="937"/>
      <c r="BY104" s="937"/>
      <c r="BZ104" s="937"/>
      <c r="CA104" s="937"/>
      <c r="CB104" s="937"/>
      <c r="CC104" s="937"/>
      <c r="CD104" s="937"/>
      <c r="CE104" s="937"/>
      <c r="CF104" s="937"/>
      <c r="CG104" s="937"/>
      <c r="CH104" s="937"/>
      <c r="CI104" s="937"/>
      <c r="CJ104" s="937"/>
      <c r="CK104" s="937"/>
      <c r="CL104" s="937"/>
      <c r="CM104" s="937"/>
      <c r="CN104" s="937"/>
      <c r="CO104" s="937"/>
      <c r="CP104" s="937"/>
      <c r="CQ104" s="937"/>
      <c r="CR104" s="937"/>
      <c r="CS104" s="937"/>
      <c r="CT104" s="937"/>
      <c r="CU104" s="937"/>
      <c r="CV104" s="937"/>
      <c r="CW104" s="937"/>
      <c r="CX104" s="937"/>
      <c r="CY104" s="937"/>
      <c r="CZ104" s="937"/>
      <c r="DA104" s="937"/>
      <c r="DB104" s="937"/>
      <c r="DC104" s="937"/>
      <c r="DD104" s="937"/>
      <c r="DE104" s="937"/>
      <c r="DF104" s="937"/>
      <c r="DG104" s="937"/>
      <c r="DH104" s="937"/>
      <c r="DI104" s="937"/>
      <c r="DJ104" s="937"/>
      <c r="DK104" s="937"/>
      <c r="DL104" s="937"/>
      <c r="DM104" s="937"/>
      <c r="DN104" s="937"/>
      <c r="DO104" s="937"/>
      <c r="DP104" s="937"/>
      <c r="DQ104" s="937"/>
      <c r="DR104" s="937"/>
      <c r="DS104" s="937"/>
      <c r="DT104" s="937"/>
      <c r="DU104" s="937"/>
      <c r="DV104" s="937"/>
      <c r="DW104" s="937"/>
      <c r="DX104" s="937"/>
      <c r="DY104" s="937"/>
      <c r="DZ104" s="937"/>
      <c r="EA104" s="221"/>
    </row>
    <row r="105" spans="1:131" ht="11.25" customHeight="1" x14ac:dyDescent="0.15">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221"/>
    </row>
    <row r="106" spans="1:131" ht="11.25" customHeight="1" x14ac:dyDescent="0.15">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221"/>
    </row>
    <row r="107" spans="1:131" s="221" customFormat="1" ht="26.25" customHeight="1" thickBot="1" x14ac:dyDescent="0.2">
      <c r="A107" s="240" t="s">
        <v>422</v>
      </c>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0" t="s">
        <v>423</v>
      </c>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c r="DK107" s="241"/>
      <c r="DL107" s="241"/>
      <c r="DM107" s="241"/>
      <c r="DN107" s="241"/>
      <c r="DO107" s="241"/>
      <c r="DP107" s="241"/>
      <c r="DQ107" s="241"/>
      <c r="DR107" s="241"/>
      <c r="DS107" s="241"/>
      <c r="DT107" s="241"/>
      <c r="DU107" s="241"/>
      <c r="DV107" s="241"/>
      <c r="DW107" s="241"/>
      <c r="DX107" s="241"/>
      <c r="DY107" s="241"/>
      <c r="DZ107" s="241"/>
    </row>
    <row r="108" spans="1:131" s="221" customFormat="1" ht="26.25" customHeight="1" x14ac:dyDescent="0.15">
      <c r="A108" s="938" t="s">
        <v>424</v>
      </c>
      <c r="B108" s="939"/>
      <c r="C108" s="939"/>
      <c r="D108" s="939"/>
      <c r="E108" s="939"/>
      <c r="F108" s="939"/>
      <c r="G108" s="939"/>
      <c r="H108" s="939"/>
      <c r="I108" s="939"/>
      <c r="J108" s="939"/>
      <c r="K108" s="939"/>
      <c r="L108" s="939"/>
      <c r="M108" s="939"/>
      <c r="N108" s="939"/>
      <c r="O108" s="939"/>
      <c r="P108" s="939"/>
      <c r="Q108" s="939"/>
      <c r="R108" s="939"/>
      <c r="S108" s="939"/>
      <c r="T108" s="939"/>
      <c r="U108" s="939"/>
      <c r="V108" s="939"/>
      <c r="W108" s="939"/>
      <c r="X108" s="939"/>
      <c r="Y108" s="939"/>
      <c r="Z108" s="939"/>
      <c r="AA108" s="939"/>
      <c r="AB108" s="939"/>
      <c r="AC108" s="939"/>
      <c r="AD108" s="939"/>
      <c r="AE108" s="939"/>
      <c r="AF108" s="939"/>
      <c r="AG108" s="939"/>
      <c r="AH108" s="939"/>
      <c r="AI108" s="939"/>
      <c r="AJ108" s="939"/>
      <c r="AK108" s="939"/>
      <c r="AL108" s="939"/>
      <c r="AM108" s="939"/>
      <c r="AN108" s="939"/>
      <c r="AO108" s="939"/>
      <c r="AP108" s="939"/>
      <c r="AQ108" s="939"/>
      <c r="AR108" s="939"/>
      <c r="AS108" s="939"/>
      <c r="AT108" s="940"/>
      <c r="AU108" s="938" t="s">
        <v>425</v>
      </c>
      <c r="AV108" s="939"/>
      <c r="AW108" s="939"/>
      <c r="AX108" s="939"/>
      <c r="AY108" s="939"/>
      <c r="AZ108" s="939"/>
      <c r="BA108" s="939"/>
      <c r="BB108" s="939"/>
      <c r="BC108" s="939"/>
      <c r="BD108" s="939"/>
      <c r="BE108" s="939"/>
      <c r="BF108" s="939"/>
      <c r="BG108" s="939"/>
      <c r="BH108" s="939"/>
      <c r="BI108" s="939"/>
      <c r="BJ108" s="939"/>
      <c r="BK108" s="939"/>
      <c r="BL108" s="939"/>
      <c r="BM108" s="939"/>
      <c r="BN108" s="939"/>
      <c r="BO108" s="939"/>
      <c r="BP108" s="939"/>
      <c r="BQ108" s="939"/>
      <c r="BR108" s="939"/>
      <c r="BS108" s="939"/>
      <c r="BT108" s="939"/>
      <c r="BU108" s="939"/>
      <c r="BV108" s="939"/>
      <c r="BW108" s="939"/>
      <c r="BX108" s="939"/>
      <c r="BY108" s="939"/>
      <c r="BZ108" s="939"/>
      <c r="CA108" s="939"/>
      <c r="CB108" s="939"/>
      <c r="CC108" s="939"/>
      <c r="CD108" s="939"/>
      <c r="CE108" s="939"/>
      <c r="CF108" s="939"/>
      <c r="CG108" s="939"/>
      <c r="CH108" s="939"/>
      <c r="CI108" s="939"/>
      <c r="CJ108" s="939"/>
      <c r="CK108" s="939"/>
      <c r="CL108" s="939"/>
      <c r="CM108" s="939"/>
      <c r="CN108" s="939"/>
      <c r="CO108" s="939"/>
      <c r="CP108" s="939"/>
      <c r="CQ108" s="939"/>
      <c r="CR108" s="939"/>
      <c r="CS108" s="939"/>
      <c r="CT108" s="939"/>
      <c r="CU108" s="939"/>
      <c r="CV108" s="939"/>
      <c r="CW108" s="939"/>
      <c r="CX108" s="939"/>
      <c r="CY108" s="939"/>
      <c r="CZ108" s="939"/>
      <c r="DA108" s="939"/>
      <c r="DB108" s="939"/>
      <c r="DC108" s="939"/>
      <c r="DD108" s="939"/>
      <c r="DE108" s="939"/>
      <c r="DF108" s="939"/>
      <c r="DG108" s="939"/>
      <c r="DH108" s="939"/>
      <c r="DI108" s="939"/>
      <c r="DJ108" s="939"/>
      <c r="DK108" s="939"/>
      <c r="DL108" s="939"/>
      <c r="DM108" s="939"/>
      <c r="DN108" s="939"/>
      <c r="DO108" s="939"/>
      <c r="DP108" s="939"/>
      <c r="DQ108" s="939"/>
      <c r="DR108" s="939"/>
      <c r="DS108" s="939"/>
      <c r="DT108" s="939"/>
      <c r="DU108" s="939"/>
      <c r="DV108" s="939"/>
      <c r="DW108" s="939"/>
      <c r="DX108" s="939"/>
      <c r="DY108" s="939"/>
      <c r="DZ108" s="940"/>
    </row>
    <row r="109" spans="1:131" s="221" customFormat="1" ht="26.25" customHeight="1" x14ac:dyDescent="0.15">
      <c r="A109" s="891" t="s">
        <v>426</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3"/>
      <c r="AA109" s="894" t="s">
        <v>427</v>
      </c>
      <c r="AB109" s="892"/>
      <c r="AC109" s="892"/>
      <c r="AD109" s="892"/>
      <c r="AE109" s="893"/>
      <c r="AF109" s="894" t="s">
        <v>428</v>
      </c>
      <c r="AG109" s="892"/>
      <c r="AH109" s="892"/>
      <c r="AI109" s="892"/>
      <c r="AJ109" s="893"/>
      <c r="AK109" s="894" t="s">
        <v>305</v>
      </c>
      <c r="AL109" s="892"/>
      <c r="AM109" s="892"/>
      <c r="AN109" s="892"/>
      <c r="AO109" s="893"/>
      <c r="AP109" s="894" t="s">
        <v>429</v>
      </c>
      <c r="AQ109" s="892"/>
      <c r="AR109" s="892"/>
      <c r="AS109" s="892"/>
      <c r="AT109" s="925"/>
      <c r="AU109" s="891" t="s">
        <v>426</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93"/>
      <c r="BQ109" s="894" t="s">
        <v>427</v>
      </c>
      <c r="BR109" s="892"/>
      <c r="BS109" s="892"/>
      <c r="BT109" s="892"/>
      <c r="BU109" s="893"/>
      <c r="BV109" s="894" t="s">
        <v>428</v>
      </c>
      <c r="BW109" s="892"/>
      <c r="BX109" s="892"/>
      <c r="BY109" s="892"/>
      <c r="BZ109" s="893"/>
      <c r="CA109" s="894" t="s">
        <v>305</v>
      </c>
      <c r="CB109" s="892"/>
      <c r="CC109" s="892"/>
      <c r="CD109" s="892"/>
      <c r="CE109" s="893"/>
      <c r="CF109" s="932" t="s">
        <v>429</v>
      </c>
      <c r="CG109" s="932"/>
      <c r="CH109" s="932"/>
      <c r="CI109" s="932"/>
      <c r="CJ109" s="932"/>
      <c r="CK109" s="894" t="s">
        <v>430</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93"/>
      <c r="DG109" s="894" t="s">
        <v>427</v>
      </c>
      <c r="DH109" s="892"/>
      <c r="DI109" s="892"/>
      <c r="DJ109" s="892"/>
      <c r="DK109" s="893"/>
      <c r="DL109" s="894" t="s">
        <v>428</v>
      </c>
      <c r="DM109" s="892"/>
      <c r="DN109" s="892"/>
      <c r="DO109" s="892"/>
      <c r="DP109" s="893"/>
      <c r="DQ109" s="894" t="s">
        <v>305</v>
      </c>
      <c r="DR109" s="892"/>
      <c r="DS109" s="892"/>
      <c r="DT109" s="892"/>
      <c r="DU109" s="893"/>
      <c r="DV109" s="894" t="s">
        <v>429</v>
      </c>
      <c r="DW109" s="892"/>
      <c r="DX109" s="892"/>
      <c r="DY109" s="892"/>
      <c r="DZ109" s="925"/>
    </row>
    <row r="110" spans="1:131" s="221" customFormat="1" ht="26.25" customHeight="1" x14ac:dyDescent="0.15">
      <c r="A110" s="803" t="s">
        <v>431</v>
      </c>
      <c r="B110" s="804"/>
      <c r="C110" s="804"/>
      <c r="D110" s="804"/>
      <c r="E110" s="804"/>
      <c r="F110" s="804"/>
      <c r="G110" s="804"/>
      <c r="H110" s="804"/>
      <c r="I110" s="804"/>
      <c r="J110" s="804"/>
      <c r="K110" s="804"/>
      <c r="L110" s="804"/>
      <c r="M110" s="804"/>
      <c r="N110" s="804"/>
      <c r="O110" s="804"/>
      <c r="P110" s="804"/>
      <c r="Q110" s="804"/>
      <c r="R110" s="804"/>
      <c r="S110" s="804"/>
      <c r="T110" s="804"/>
      <c r="U110" s="804"/>
      <c r="V110" s="804"/>
      <c r="W110" s="804"/>
      <c r="X110" s="804"/>
      <c r="Y110" s="804"/>
      <c r="Z110" s="805"/>
      <c r="AA110" s="884">
        <v>205360</v>
      </c>
      <c r="AB110" s="885"/>
      <c r="AC110" s="885"/>
      <c r="AD110" s="885"/>
      <c r="AE110" s="886"/>
      <c r="AF110" s="887">
        <v>227499</v>
      </c>
      <c r="AG110" s="885"/>
      <c r="AH110" s="885"/>
      <c r="AI110" s="885"/>
      <c r="AJ110" s="886"/>
      <c r="AK110" s="887">
        <v>256494</v>
      </c>
      <c r="AL110" s="885"/>
      <c r="AM110" s="885"/>
      <c r="AN110" s="885"/>
      <c r="AO110" s="886"/>
      <c r="AP110" s="888">
        <v>26.1</v>
      </c>
      <c r="AQ110" s="889"/>
      <c r="AR110" s="889"/>
      <c r="AS110" s="889"/>
      <c r="AT110" s="890"/>
      <c r="AU110" s="926" t="s">
        <v>73</v>
      </c>
      <c r="AV110" s="927"/>
      <c r="AW110" s="927"/>
      <c r="AX110" s="927"/>
      <c r="AY110" s="927"/>
      <c r="AZ110" s="856" t="s">
        <v>432</v>
      </c>
      <c r="BA110" s="804"/>
      <c r="BB110" s="804"/>
      <c r="BC110" s="804"/>
      <c r="BD110" s="804"/>
      <c r="BE110" s="804"/>
      <c r="BF110" s="804"/>
      <c r="BG110" s="804"/>
      <c r="BH110" s="804"/>
      <c r="BI110" s="804"/>
      <c r="BJ110" s="804"/>
      <c r="BK110" s="804"/>
      <c r="BL110" s="804"/>
      <c r="BM110" s="804"/>
      <c r="BN110" s="804"/>
      <c r="BO110" s="804"/>
      <c r="BP110" s="805"/>
      <c r="BQ110" s="857">
        <v>2935092</v>
      </c>
      <c r="BR110" s="838"/>
      <c r="BS110" s="838"/>
      <c r="BT110" s="838"/>
      <c r="BU110" s="838"/>
      <c r="BV110" s="838">
        <v>3444139</v>
      </c>
      <c r="BW110" s="838"/>
      <c r="BX110" s="838"/>
      <c r="BY110" s="838"/>
      <c r="BZ110" s="838"/>
      <c r="CA110" s="838">
        <v>3388597</v>
      </c>
      <c r="CB110" s="838"/>
      <c r="CC110" s="838"/>
      <c r="CD110" s="838"/>
      <c r="CE110" s="838"/>
      <c r="CF110" s="862">
        <v>345.1</v>
      </c>
      <c r="CG110" s="863"/>
      <c r="CH110" s="863"/>
      <c r="CI110" s="863"/>
      <c r="CJ110" s="863"/>
      <c r="CK110" s="922" t="s">
        <v>433</v>
      </c>
      <c r="CL110" s="815"/>
      <c r="CM110" s="856" t="s">
        <v>434</v>
      </c>
      <c r="CN110" s="804"/>
      <c r="CO110" s="804"/>
      <c r="CP110" s="804"/>
      <c r="CQ110" s="804"/>
      <c r="CR110" s="804"/>
      <c r="CS110" s="804"/>
      <c r="CT110" s="804"/>
      <c r="CU110" s="804"/>
      <c r="CV110" s="804"/>
      <c r="CW110" s="804"/>
      <c r="CX110" s="804"/>
      <c r="CY110" s="804"/>
      <c r="CZ110" s="804"/>
      <c r="DA110" s="804"/>
      <c r="DB110" s="804"/>
      <c r="DC110" s="804"/>
      <c r="DD110" s="804"/>
      <c r="DE110" s="804"/>
      <c r="DF110" s="805"/>
      <c r="DG110" s="857" t="s">
        <v>435</v>
      </c>
      <c r="DH110" s="838"/>
      <c r="DI110" s="838"/>
      <c r="DJ110" s="838"/>
      <c r="DK110" s="838"/>
      <c r="DL110" s="838" t="s">
        <v>436</v>
      </c>
      <c r="DM110" s="838"/>
      <c r="DN110" s="838"/>
      <c r="DO110" s="838"/>
      <c r="DP110" s="838"/>
      <c r="DQ110" s="838" t="s">
        <v>435</v>
      </c>
      <c r="DR110" s="838"/>
      <c r="DS110" s="838"/>
      <c r="DT110" s="838"/>
      <c r="DU110" s="838"/>
      <c r="DV110" s="839" t="s">
        <v>435</v>
      </c>
      <c r="DW110" s="839"/>
      <c r="DX110" s="839"/>
      <c r="DY110" s="839"/>
      <c r="DZ110" s="840"/>
    </row>
    <row r="111" spans="1:131" s="221" customFormat="1" ht="26.25" customHeight="1" x14ac:dyDescent="0.15">
      <c r="A111" s="770" t="s">
        <v>437</v>
      </c>
      <c r="B111" s="771"/>
      <c r="C111" s="771"/>
      <c r="D111" s="771"/>
      <c r="E111" s="771"/>
      <c r="F111" s="771"/>
      <c r="G111" s="771"/>
      <c r="H111" s="771"/>
      <c r="I111" s="771"/>
      <c r="J111" s="771"/>
      <c r="K111" s="771"/>
      <c r="L111" s="771"/>
      <c r="M111" s="771"/>
      <c r="N111" s="771"/>
      <c r="O111" s="771"/>
      <c r="P111" s="771"/>
      <c r="Q111" s="771"/>
      <c r="R111" s="771"/>
      <c r="S111" s="771"/>
      <c r="T111" s="771"/>
      <c r="U111" s="771"/>
      <c r="V111" s="771"/>
      <c r="W111" s="771"/>
      <c r="X111" s="771"/>
      <c r="Y111" s="771"/>
      <c r="Z111" s="921"/>
      <c r="AA111" s="914" t="s">
        <v>239</v>
      </c>
      <c r="AB111" s="915"/>
      <c r="AC111" s="915"/>
      <c r="AD111" s="915"/>
      <c r="AE111" s="916"/>
      <c r="AF111" s="917" t="s">
        <v>436</v>
      </c>
      <c r="AG111" s="915"/>
      <c r="AH111" s="915"/>
      <c r="AI111" s="915"/>
      <c r="AJ111" s="916"/>
      <c r="AK111" s="917" t="s">
        <v>436</v>
      </c>
      <c r="AL111" s="915"/>
      <c r="AM111" s="915"/>
      <c r="AN111" s="915"/>
      <c r="AO111" s="916"/>
      <c r="AP111" s="918" t="s">
        <v>239</v>
      </c>
      <c r="AQ111" s="919"/>
      <c r="AR111" s="919"/>
      <c r="AS111" s="919"/>
      <c r="AT111" s="920"/>
      <c r="AU111" s="928"/>
      <c r="AV111" s="929"/>
      <c r="AW111" s="929"/>
      <c r="AX111" s="929"/>
      <c r="AY111" s="929"/>
      <c r="AZ111" s="811" t="s">
        <v>438</v>
      </c>
      <c r="BA111" s="748"/>
      <c r="BB111" s="748"/>
      <c r="BC111" s="748"/>
      <c r="BD111" s="748"/>
      <c r="BE111" s="748"/>
      <c r="BF111" s="748"/>
      <c r="BG111" s="748"/>
      <c r="BH111" s="748"/>
      <c r="BI111" s="748"/>
      <c r="BJ111" s="748"/>
      <c r="BK111" s="748"/>
      <c r="BL111" s="748"/>
      <c r="BM111" s="748"/>
      <c r="BN111" s="748"/>
      <c r="BO111" s="748"/>
      <c r="BP111" s="749"/>
      <c r="BQ111" s="812" t="s">
        <v>394</v>
      </c>
      <c r="BR111" s="813"/>
      <c r="BS111" s="813"/>
      <c r="BT111" s="813"/>
      <c r="BU111" s="813"/>
      <c r="BV111" s="813" t="s">
        <v>239</v>
      </c>
      <c r="BW111" s="813"/>
      <c r="BX111" s="813"/>
      <c r="BY111" s="813"/>
      <c r="BZ111" s="813"/>
      <c r="CA111" s="813" t="s">
        <v>394</v>
      </c>
      <c r="CB111" s="813"/>
      <c r="CC111" s="813"/>
      <c r="CD111" s="813"/>
      <c r="CE111" s="813"/>
      <c r="CF111" s="871" t="s">
        <v>394</v>
      </c>
      <c r="CG111" s="872"/>
      <c r="CH111" s="872"/>
      <c r="CI111" s="872"/>
      <c r="CJ111" s="872"/>
      <c r="CK111" s="923"/>
      <c r="CL111" s="817"/>
      <c r="CM111" s="811" t="s">
        <v>439</v>
      </c>
      <c r="CN111" s="748"/>
      <c r="CO111" s="748"/>
      <c r="CP111" s="748"/>
      <c r="CQ111" s="748"/>
      <c r="CR111" s="748"/>
      <c r="CS111" s="748"/>
      <c r="CT111" s="748"/>
      <c r="CU111" s="748"/>
      <c r="CV111" s="748"/>
      <c r="CW111" s="748"/>
      <c r="CX111" s="748"/>
      <c r="CY111" s="748"/>
      <c r="CZ111" s="748"/>
      <c r="DA111" s="748"/>
      <c r="DB111" s="748"/>
      <c r="DC111" s="748"/>
      <c r="DD111" s="748"/>
      <c r="DE111" s="748"/>
      <c r="DF111" s="749"/>
      <c r="DG111" s="812" t="s">
        <v>394</v>
      </c>
      <c r="DH111" s="813"/>
      <c r="DI111" s="813"/>
      <c r="DJ111" s="813"/>
      <c r="DK111" s="813"/>
      <c r="DL111" s="813" t="s">
        <v>435</v>
      </c>
      <c r="DM111" s="813"/>
      <c r="DN111" s="813"/>
      <c r="DO111" s="813"/>
      <c r="DP111" s="813"/>
      <c r="DQ111" s="813" t="s">
        <v>436</v>
      </c>
      <c r="DR111" s="813"/>
      <c r="DS111" s="813"/>
      <c r="DT111" s="813"/>
      <c r="DU111" s="813"/>
      <c r="DV111" s="790" t="s">
        <v>394</v>
      </c>
      <c r="DW111" s="790"/>
      <c r="DX111" s="790"/>
      <c r="DY111" s="790"/>
      <c r="DZ111" s="791"/>
    </row>
    <row r="112" spans="1:131" s="221" customFormat="1" ht="26.25" customHeight="1" x14ac:dyDescent="0.15">
      <c r="A112" s="908" t="s">
        <v>440</v>
      </c>
      <c r="B112" s="909"/>
      <c r="C112" s="748" t="s">
        <v>441</v>
      </c>
      <c r="D112" s="748"/>
      <c r="E112" s="748"/>
      <c r="F112" s="748"/>
      <c r="G112" s="748"/>
      <c r="H112" s="748"/>
      <c r="I112" s="748"/>
      <c r="J112" s="748"/>
      <c r="K112" s="748"/>
      <c r="L112" s="748"/>
      <c r="M112" s="748"/>
      <c r="N112" s="748"/>
      <c r="O112" s="748"/>
      <c r="P112" s="748"/>
      <c r="Q112" s="748"/>
      <c r="R112" s="748"/>
      <c r="S112" s="748"/>
      <c r="T112" s="748"/>
      <c r="U112" s="748"/>
      <c r="V112" s="748"/>
      <c r="W112" s="748"/>
      <c r="X112" s="748"/>
      <c r="Y112" s="748"/>
      <c r="Z112" s="749"/>
      <c r="AA112" s="775" t="s">
        <v>239</v>
      </c>
      <c r="AB112" s="776"/>
      <c r="AC112" s="776"/>
      <c r="AD112" s="776"/>
      <c r="AE112" s="777"/>
      <c r="AF112" s="778" t="s">
        <v>436</v>
      </c>
      <c r="AG112" s="776"/>
      <c r="AH112" s="776"/>
      <c r="AI112" s="776"/>
      <c r="AJ112" s="777"/>
      <c r="AK112" s="778" t="s">
        <v>436</v>
      </c>
      <c r="AL112" s="776"/>
      <c r="AM112" s="776"/>
      <c r="AN112" s="776"/>
      <c r="AO112" s="777"/>
      <c r="AP112" s="820" t="s">
        <v>394</v>
      </c>
      <c r="AQ112" s="821"/>
      <c r="AR112" s="821"/>
      <c r="AS112" s="821"/>
      <c r="AT112" s="822"/>
      <c r="AU112" s="928"/>
      <c r="AV112" s="929"/>
      <c r="AW112" s="929"/>
      <c r="AX112" s="929"/>
      <c r="AY112" s="929"/>
      <c r="AZ112" s="811" t="s">
        <v>442</v>
      </c>
      <c r="BA112" s="748"/>
      <c r="BB112" s="748"/>
      <c r="BC112" s="748"/>
      <c r="BD112" s="748"/>
      <c r="BE112" s="748"/>
      <c r="BF112" s="748"/>
      <c r="BG112" s="748"/>
      <c r="BH112" s="748"/>
      <c r="BI112" s="748"/>
      <c r="BJ112" s="748"/>
      <c r="BK112" s="748"/>
      <c r="BL112" s="748"/>
      <c r="BM112" s="748"/>
      <c r="BN112" s="748"/>
      <c r="BO112" s="748"/>
      <c r="BP112" s="749"/>
      <c r="BQ112" s="812">
        <v>244903</v>
      </c>
      <c r="BR112" s="813"/>
      <c r="BS112" s="813"/>
      <c r="BT112" s="813"/>
      <c r="BU112" s="813"/>
      <c r="BV112" s="813">
        <v>225070</v>
      </c>
      <c r="BW112" s="813"/>
      <c r="BX112" s="813"/>
      <c r="BY112" s="813"/>
      <c r="BZ112" s="813"/>
      <c r="CA112" s="813">
        <v>214031</v>
      </c>
      <c r="CB112" s="813"/>
      <c r="CC112" s="813"/>
      <c r="CD112" s="813"/>
      <c r="CE112" s="813"/>
      <c r="CF112" s="871">
        <v>21.8</v>
      </c>
      <c r="CG112" s="872"/>
      <c r="CH112" s="872"/>
      <c r="CI112" s="872"/>
      <c r="CJ112" s="872"/>
      <c r="CK112" s="923"/>
      <c r="CL112" s="817"/>
      <c r="CM112" s="811" t="s">
        <v>443</v>
      </c>
      <c r="CN112" s="748"/>
      <c r="CO112" s="748"/>
      <c r="CP112" s="748"/>
      <c r="CQ112" s="748"/>
      <c r="CR112" s="748"/>
      <c r="CS112" s="748"/>
      <c r="CT112" s="748"/>
      <c r="CU112" s="748"/>
      <c r="CV112" s="748"/>
      <c r="CW112" s="748"/>
      <c r="CX112" s="748"/>
      <c r="CY112" s="748"/>
      <c r="CZ112" s="748"/>
      <c r="DA112" s="748"/>
      <c r="DB112" s="748"/>
      <c r="DC112" s="748"/>
      <c r="DD112" s="748"/>
      <c r="DE112" s="748"/>
      <c r="DF112" s="749"/>
      <c r="DG112" s="812" t="s">
        <v>394</v>
      </c>
      <c r="DH112" s="813"/>
      <c r="DI112" s="813"/>
      <c r="DJ112" s="813"/>
      <c r="DK112" s="813"/>
      <c r="DL112" s="813" t="s">
        <v>394</v>
      </c>
      <c r="DM112" s="813"/>
      <c r="DN112" s="813"/>
      <c r="DO112" s="813"/>
      <c r="DP112" s="813"/>
      <c r="DQ112" s="813" t="s">
        <v>394</v>
      </c>
      <c r="DR112" s="813"/>
      <c r="DS112" s="813"/>
      <c r="DT112" s="813"/>
      <c r="DU112" s="813"/>
      <c r="DV112" s="790" t="s">
        <v>394</v>
      </c>
      <c r="DW112" s="790"/>
      <c r="DX112" s="790"/>
      <c r="DY112" s="790"/>
      <c r="DZ112" s="791"/>
    </row>
    <row r="113" spans="1:130" s="221" customFormat="1" ht="26.25" customHeight="1" x14ac:dyDescent="0.15">
      <c r="A113" s="910"/>
      <c r="B113" s="911"/>
      <c r="C113" s="748" t="s">
        <v>444</v>
      </c>
      <c r="D113" s="748"/>
      <c r="E113" s="748"/>
      <c r="F113" s="748"/>
      <c r="G113" s="748"/>
      <c r="H113" s="748"/>
      <c r="I113" s="748"/>
      <c r="J113" s="748"/>
      <c r="K113" s="748"/>
      <c r="L113" s="748"/>
      <c r="M113" s="748"/>
      <c r="N113" s="748"/>
      <c r="O113" s="748"/>
      <c r="P113" s="748"/>
      <c r="Q113" s="748"/>
      <c r="R113" s="748"/>
      <c r="S113" s="748"/>
      <c r="T113" s="748"/>
      <c r="U113" s="748"/>
      <c r="V113" s="748"/>
      <c r="W113" s="748"/>
      <c r="X113" s="748"/>
      <c r="Y113" s="748"/>
      <c r="Z113" s="749"/>
      <c r="AA113" s="914">
        <v>19226</v>
      </c>
      <c r="AB113" s="915"/>
      <c r="AC113" s="915"/>
      <c r="AD113" s="915"/>
      <c r="AE113" s="916"/>
      <c r="AF113" s="917">
        <v>23909</v>
      </c>
      <c r="AG113" s="915"/>
      <c r="AH113" s="915"/>
      <c r="AI113" s="915"/>
      <c r="AJ113" s="916"/>
      <c r="AK113" s="917">
        <v>25184</v>
      </c>
      <c r="AL113" s="915"/>
      <c r="AM113" s="915"/>
      <c r="AN113" s="915"/>
      <c r="AO113" s="916"/>
      <c r="AP113" s="918">
        <v>2.6</v>
      </c>
      <c r="AQ113" s="919"/>
      <c r="AR113" s="919"/>
      <c r="AS113" s="919"/>
      <c r="AT113" s="920"/>
      <c r="AU113" s="928"/>
      <c r="AV113" s="929"/>
      <c r="AW113" s="929"/>
      <c r="AX113" s="929"/>
      <c r="AY113" s="929"/>
      <c r="AZ113" s="811" t="s">
        <v>445</v>
      </c>
      <c r="BA113" s="748"/>
      <c r="BB113" s="748"/>
      <c r="BC113" s="748"/>
      <c r="BD113" s="748"/>
      <c r="BE113" s="748"/>
      <c r="BF113" s="748"/>
      <c r="BG113" s="748"/>
      <c r="BH113" s="748"/>
      <c r="BI113" s="748"/>
      <c r="BJ113" s="748"/>
      <c r="BK113" s="748"/>
      <c r="BL113" s="748"/>
      <c r="BM113" s="748"/>
      <c r="BN113" s="748"/>
      <c r="BO113" s="748"/>
      <c r="BP113" s="749"/>
      <c r="BQ113" s="812">
        <v>146901</v>
      </c>
      <c r="BR113" s="813"/>
      <c r="BS113" s="813"/>
      <c r="BT113" s="813"/>
      <c r="BU113" s="813"/>
      <c r="BV113" s="813">
        <v>127504</v>
      </c>
      <c r="BW113" s="813"/>
      <c r="BX113" s="813"/>
      <c r="BY113" s="813"/>
      <c r="BZ113" s="813"/>
      <c r="CA113" s="813">
        <v>119998</v>
      </c>
      <c r="CB113" s="813"/>
      <c r="CC113" s="813"/>
      <c r="CD113" s="813"/>
      <c r="CE113" s="813"/>
      <c r="CF113" s="871">
        <v>12.2</v>
      </c>
      <c r="CG113" s="872"/>
      <c r="CH113" s="872"/>
      <c r="CI113" s="872"/>
      <c r="CJ113" s="872"/>
      <c r="CK113" s="923"/>
      <c r="CL113" s="817"/>
      <c r="CM113" s="811" t="s">
        <v>446</v>
      </c>
      <c r="CN113" s="748"/>
      <c r="CO113" s="748"/>
      <c r="CP113" s="748"/>
      <c r="CQ113" s="748"/>
      <c r="CR113" s="748"/>
      <c r="CS113" s="748"/>
      <c r="CT113" s="748"/>
      <c r="CU113" s="748"/>
      <c r="CV113" s="748"/>
      <c r="CW113" s="748"/>
      <c r="CX113" s="748"/>
      <c r="CY113" s="748"/>
      <c r="CZ113" s="748"/>
      <c r="DA113" s="748"/>
      <c r="DB113" s="748"/>
      <c r="DC113" s="748"/>
      <c r="DD113" s="748"/>
      <c r="DE113" s="748"/>
      <c r="DF113" s="749"/>
      <c r="DG113" s="775" t="s">
        <v>239</v>
      </c>
      <c r="DH113" s="776"/>
      <c r="DI113" s="776"/>
      <c r="DJ113" s="776"/>
      <c r="DK113" s="777"/>
      <c r="DL113" s="778" t="s">
        <v>436</v>
      </c>
      <c r="DM113" s="776"/>
      <c r="DN113" s="776"/>
      <c r="DO113" s="776"/>
      <c r="DP113" s="777"/>
      <c r="DQ113" s="778" t="s">
        <v>394</v>
      </c>
      <c r="DR113" s="776"/>
      <c r="DS113" s="776"/>
      <c r="DT113" s="776"/>
      <c r="DU113" s="777"/>
      <c r="DV113" s="820" t="s">
        <v>394</v>
      </c>
      <c r="DW113" s="821"/>
      <c r="DX113" s="821"/>
      <c r="DY113" s="821"/>
      <c r="DZ113" s="822"/>
    </row>
    <row r="114" spans="1:130" s="221" customFormat="1" ht="26.25" customHeight="1" x14ac:dyDescent="0.15">
      <c r="A114" s="910"/>
      <c r="B114" s="911"/>
      <c r="C114" s="748" t="s">
        <v>447</v>
      </c>
      <c r="D114" s="748"/>
      <c r="E114" s="748"/>
      <c r="F114" s="748"/>
      <c r="G114" s="748"/>
      <c r="H114" s="748"/>
      <c r="I114" s="748"/>
      <c r="J114" s="748"/>
      <c r="K114" s="748"/>
      <c r="L114" s="748"/>
      <c r="M114" s="748"/>
      <c r="N114" s="748"/>
      <c r="O114" s="748"/>
      <c r="P114" s="748"/>
      <c r="Q114" s="748"/>
      <c r="R114" s="748"/>
      <c r="S114" s="748"/>
      <c r="T114" s="748"/>
      <c r="U114" s="748"/>
      <c r="V114" s="748"/>
      <c r="W114" s="748"/>
      <c r="X114" s="748"/>
      <c r="Y114" s="748"/>
      <c r="Z114" s="749"/>
      <c r="AA114" s="775">
        <v>17028</v>
      </c>
      <c r="AB114" s="776"/>
      <c r="AC114" s="776"/>
      <c r="AD114" s="776"/>
      <c r="AE114" s="777"/>
      <c r="AF114" s="778">
        <v>19206</v>
      </c>
      <c r="AG114" s="776"/>
      <c r="AH114" s="776"/>
      <c r="AI114" s="776"/>
      <c r="AJ114" s="777"/>
      <c r="AK114" s="778">
        <v>14755</v>
      </c>
      <c r="AL114" s="776"/>
      <c r="AM114" s="776"/>
      <c r="AN114" s="776"/>
      <c r="AO114" s="777"/>
      <c r="AP114" s="820">
        <v>1.5</v>
      </c>
      <c r="AQ114" s="821"/>
      <c r="AR114" s="821"/>
      <c r="AS114" s="821"/>
      <c r="AT114" s="822"/>
      <c r="AU114" s="928"/>
      <c r="AV114" s="929"/>
      <c r="AW114" s="929"/>
      <c r="AX114" s="929"/>
      <c r="AY114" s="929"/>
      <c r="AZ114" s="811" t="s">
        <v>448</v>
      </c>
      <c r="BA114" s="748"/>
      <c r="BB114" s="748"/>
      <c r="BC114" s="748"/>
      <c r="BD114" s="748"/>
      <c r="BE114" s="748"/>
      <c r="BF114" s="748"/>
      <c r="BG114" s="748"/>
      <c r="BH114" s="748"/>
      <c r="BI114" s="748"/>
      <c r="BJ114" s="748"/>
      <c r="BK114" s="748"/>
      <c r="BL114" s="748"/>
      <c r="BM114" s="748"/>
      <c r="BN114" s="748"/>
      <c r="BO114" s="748"/>
      <c r="BP114" s="749"/>
      <c r="BQ114" s="812">
        <v>321724</v>
      </c>
      <c r="BR114" s="813"/>
      <c r="BS114" s="813"/>
      <c r="BT114" s="813"/>
      <c r="BU114" s="813"/>
      <c r="BV114" s="813">
        <v>277937</v>
      </c>
      <c r="BW114" s="813"/>
      <c r="BX114" s="813"/>
      <c r="BY114" s="813"/>
      <c r="BZ114" s="813"/>
      <c r="CA114" s="813">
        <v>265865</v>
      </c>
      <c r="CB114" s="813"/>
      <c r="CC114" s="813"/>
      <c r="CD114" s="813"/>
      <c r="CE114" s="813"/>
      <c r="CF114" s="871">
        <v>27.1</v>
      </c>
      <c r="CG114" s="872"/>
      <c r="CH114" s="872"/>
      <c r="CI114" s="872"/>
      <c r="CJ114" s="872"/>
      <c r="CK114" s="923"/>
      <c r="CL114" s="817"/>
      <c r="CM114" s="811" t="s">
        <v>449</v>
      </c>
      <c r="CN114" s="748"/>
      <c r="CO114" s="748"/>
      <c r="CP114" s="748"/>
      <c r="CQ114" s="748"/>
      <c r="CR114" s="748"/>
      <c r="CS114" s="748"/>
      <c r="CT114" s="748"/>
      <c r="CU114" s="748"/>
      <c r="CV114" s="748"/>
      <c r="CW114" s="748"/>
      <c r="CX114" s="748"/>
      <c r="CY114" s="748"/>
      <c r="CZ114" s="748"/>
      <c r="DA114" s="748"/>
      <c r="DB114" s="748"/>
      <c r="DC114" s="748"/>
      <c r="DD114" s="748"/>
      <c r="DE114" s="748"/>
      <c r="DF114" s="749"/>
      <c r="DG114" s="775" t="s">
        <v>394</v>
      </c>
      <c r="DH114" s="776"/>
      <c r="DI114" s="776"/>
      <c r="DJ114" s="776"/>
      <c r="DK114" s="777"/>
      <c r="DL114" s="778" t="s">
        <v>436</v>
      </c>
      <c r="DM114" s="776"/>
      <c r="DN114" s="776"/>
      <c r="DO114" s="776"/>
      <c r="DP114" s="777"/>
      <c r="DQ114" s="778" t="s">
        <v>436</v>
      </c>
      <c r="DR114" s="776"/>
      <c r="DS114" s="776"/>
      <c r="DT114" s="776"/>
      <c r="DU114" s="777"/>
      <c r="DV114" s="820" t="s">
        <v>394</v>
      </c>
      <c r="DW114" s="821"/>
      <c r="DX114" s="821"/>
      <c r="DY114" s="821"/>
      <c r="DZ114" s="822"/>
    </row>
    <row r="115" spans="1:130" s="221" customFormat="1" ht="26.25" customHeight="1" x14ac:dyDescent="0.15">
      <c r="A115" s="910"/>
      <c r="B115" s="911"/>
      <c r="C115" s="748" t="s">
        <v>450</v>
      </c>
      <c r="D115" s="748"/>
      <c r="E115" s="748"/>
      <c r="F115" s="748"/>
      <c r="G115" s="748"/>
      <c r="H115" s="748"/>
      <c r="I115" s="748"/>
      <c r="J115" s="748"/>
      <c r="K115" s="748"/>
      <c r="L115" s="748"/>
      <c r="M115" s="748"/>
      <c r="N115" s="748"/>
      <c r="O115" s="748"/>
      <c r="P115" s="748"/>
      <c r="Q115" s="748"/>
      <c r="R115" s="748"/>
      <c r="S115" s="748"/>
      <c r="T115" s="748"/>
      <c r="U115" s="748"/>
      <c r="V115" s="748"/>
      <c r="W115" s="748"/>
      <c r="X115" s="748"/>
      <c r="Y115" s="748"/>
      <c r="Z115" s="749"/>
      <c r="AA115" s="914" t="s">
        <v>239</v>
      </c>
      <c r="AB115" s="915"/>
      <c r="AC115" s="915"/>
      <c r="AD115" s="915"/>
      <c r="AE115" s="916"/>
      <c r="AF115" s="917" t="s">
        <v>394</v>
      </c>
      <c r="AG115" s="915"/>
      <c r="AH115" s="915"/>
      <c r="AI115" s="915"/>
      <c r="AJ115" s="916"/>
      <c r="AK115" s="917" t="s">
        <v>436</v>
      </c>
      <c r="AL115" s="915"/>
      <c r="AM115" s="915"/>
      <c r="AN115" s="915"/>
      <c r="AO115" s="916"/>
      <c r="AP115" s="918" t="s">
        <v>239</v>
      </c>
      <c r="AQ115" s="919"/>
      <c r="AR115" s="919"/>
      <c r="AS115" s="919"/>
      <c r="AT115" s="920"/>
      <c r="AU115" s="928"/>
      <c r="AV115" s="929"/>
      <c r="AW115" s="929"/>
      <c r="AX115" s="929"/>
      <c r="AY115" s="929"/>
      <c r="AZ115" s="811" t="s">
        <v>451</v>
      </c>
      <c r="BA115" s="748"/>
      <c r="BB115" s="748"/>
      <c r="BC115" s="748"/>
      <c r="BD115" s="748"/>
      <c r="BE115" s="748"/>
      <c r="BF115" s="748"/>
      <c r="BG115" s="748"/>
      <c r="BH115" s="748"/>
      <c r="BI115" s="748"/>
      <c r="BJ115" s="748"/>
      <c r="BK115" s="748"/>
      <c r="BL115" s="748"/>
      <c r="BM115" s="748"/>
      <c r="BN115" s="748"/>
      <c r="BO115" s="748"/>
      <c r="BP115" s="749"/>
      <c r="BQ115" s="812" t="s">
        <v>394</v>
      </c>
      <c r="BR115" s="813"/>
      <c r="BS115" s="813"/>
      <c r="BT115" s="813"/>
      <c r="BU115" s="813"/>
      <c r="BV115" s="813" t="s">
        <v>394</v>
      </c>
      <c r="BW115" s="813"/>
      <c r="BX115" s="813"/>
      <c r="BY115" s="813"/>
      <c r="BZ115" s="813"/>
      <c r="CA115" s="813" t="s">
        <v>436</v>
      </c>
      <c r="CB115" s="813"/>
      <c r="CC115" s="813"/>
      <c r="CD115" s="813"/>
      <c r="CE115" s="813"/>
      <c r="CF115" s="871" t="s">
        <v>239</v>
      </c>
      <c r="CG115" s="872"/>
      <c r="CH115" s="872"/>
      <c r="CI115" s="872"/>
      <c r="CJ115" s="872"/>
      <c r="CK115" s="923"/>
      <c r="CL115" s="817"/>
      <c r="CM115" s="811" t="s">
        <v>452</v>
      </c>
      <c r="CN115" s="748"/>
      <c r="CO115" s="748"/>
      <c r="CP115" s="748"/>
      <c r="CQ115" s="748"/>
      <c r="CR115" s="748"/>
      <c r="CS115" s="748"/>
      <c r="CT115" s="748"/>
      <c r="CU115" s="748"/>
      <c r="CV115" s="748"/>
      <c r="CW115" s="748"/>
      <c r="CX115" s="748"/>
      <c r="CY115" s="748"/>
      <c r="CZ115" s="748"/>
      <c r="DA115" s="748"/>
      <c r="DB115" s="748"/>
      <c r="DC115" s="748"/>
      <c r="DD115" s="748"/>
      <c r="DE115" s="748"/>
      <c r="DF115" s="749"/>
      <c r="DG115" s="775" t="s">
        <v>394</v>
      </c>
      <c r="DH115" s="776"/>
      <c r="DI115" s="776"/>
      <c r="DJ115" s="776"/>
      <c r="DK115" s="777"/>
      <c r="DL115" s="778" t="s">
        <v>394</v>
      </c>
      <c r="DM115" s="776"/>
      <c r="DN115" s="776"/>
      <c r="DO115" s="776"/>
      <c r="DP115" s="777"/>
      <c r="DQ115" s="778" t="s">
        <v>436</v>
      </c>
      <c r="DR115" s="776"/>
      <c r="DS115" s="776"/>
      <c r="DT115" s="776"/>
      <c r="DU115" s="777"/>
      <c r="DV115" s="820" t="s">
        <v>436</v>
      </c>
      <c r="DW115" s="821"/>
      <c r="DX115" s="821"/>
      <c r="DY115" s="821"/>
      <c r="DZ115" s="822"/>
    </row>
    <row r="116" spans="1:130" s="221" customFormat="1" ht="26.25" customHeight="1" x14ac:dyDescent="0.15">
      <c r="A116" s="912"/>
      <c r="B116" s="913"/>
      <c r="C116" s="835" t="s">
        <v>453</v>
      </c>
      <c r="D116" s="835"/>
      <c r="E116" s="835"/>
      <c r="F116" s="835"/>
      <c r="G116" s="835"/>
      <c r="H116" s="835"/>
      <c r="I116" s="835"/>
      <c r="J116" s="835"/>
      <c r="K116" s="835"/>
      <c r="L116" s="835"/>
      <c r="M116" s="835"/>
      <c r="N116" s="835"/>
      <c r="O116" s="835"/>
      <c r="P116" s="835"/>
      <c r="Q116" s="835"/>
      <c r="R116" s="835"/>
      <c r="S116" s="835"/>
      <c r="T116" s="835"/>
      <c r="U116" s="835"/>
      <c r="V116" s="835"/>
      <c r="W116" s="835"/>
      <c r="X116" s="835"/>
      <c r="Y116" s="835"/>
      <c r="Z116" s="836"/>
      <c r="AA116" s="775">
        <v>10</v>
      </c>
      <c r="AB116" s="776"/>
      <c r="AC116" s="776"/>
      <c r="AD116" s="776"/>
      <c r="AE116" s="777"/>
      <c r="AF116" s="778">
        <v>2</v>
      </c>
      <c r="AG116" s="776"/>
      <c r="AH116" s="776"/>
      <c r="AI116" s="776"/>
      <c r="AJ116" s="777"/>
      <c r="AK116" s="778">
        <v>3</v>
      </c>
      <c r="AL116" s="776"/>
      <c r="AM116" s="776"/>
      <c r="AN116" s="776"/>
      <c r="AO116" s="777"/>
      <c r="AP116" s="820">
        <v>0</v>
      </c>
      <c r="AQ116" s="821"/>
      <c r="AR116" s="821"/>
      <c r="AS116" s="821"/>
      <c r="AT116" s="822"/>
      <c r="AU116" s="928"/>
      <c r="AV116" s="929"/>
      <c r="AW116" s="929"/>
      <c r="AX116" s="929"/>
      <c r="AY116" s="929"/>
      <c r="AZ116" s="905" t="s">
        <v>454</v>
      </c>
      <c r="BA116" s="906"/>
      <c r="BB116" s="906"/>
      <c r="BC116" s="906"/>
      <c r="BD116" s="906"/>
      <c r="BE116" s="906"/>
      <c r="BF116" s="906"/>
      <c r="BG116" s="906"/>
      <c r="BH116" s="906"/>
      <c r="BI116" s="906"/>
      <c r="BJ116" s="906"/>
      <c r="BK116" s="906"/>
      <c r="BL116" s="906"/>
      <c r="BM116" s="906"/>
      <c r="BN116" s="906"/>
      <c r="BO116" s="906"/>
      <c r="BP116" s="907"/>
      <c r="BQ116" s="812" t="s">
        <v>394</v>
      </c>
      <c r="BR116" s="813"/>
      <c r="BS116" s="813"/>
      <c r="BT116" s="813"/>
      <c r="BU116" s="813"/>
      <c r="BV116" s="813" t="s">
        <v>394</v>
      </c>
      <c r="BW116" s="813"/>
      <c r="BX116" s="813"/>
      <c r="BY116" s="813"/>
      <c r="BZ116" s="813"/>
      <c r="CA116" s="813" t="s">
        <v>239</v>
      </c>
      <c r="CB116" s="813"/>
      <c r="CC116" s="813"/>
      <c r="CD116" s="813"/>
      <c r="CE116" s="813"/>
      <c r="CF116" s="871" t="s">
        <v>436</v>
      </c>
      <c r="CG116" s="872"/>
      <c r="CH116" s="872"/>
      <c r="CI116" s="872"/>
      <c r="CJ116" s="872"/>
      <c r="CK116" s="923"/>
      <c r="CL116" s="817"/>
      <c r="CM116" s="811" t="s">
        <v>455</v>
      </c>
      <c r="CN116" s="748"/>
      <c r="CO116" s="748"/>
      <c r="CP116" s="748"/>
      <c r="CQ116" s="748"/>
      <c r="CR116" s="748"/>
      <c r="CS116" s="748"/>
      <c r="CT116" s="748"/>
      <c r="CU116" s="748"/>
      <c r="CV116" s="748"/>
      <c r="CW116" s="748"/>
      <c r="CX116" s="748"/>
      <c r="CY116" s="748"/>
      <c r="CZ116" s="748"/>
      <c r="DA116" s="748"/>
      <c r="DB116" s="748"/>
      <c r="DC116" s="748"/>
      <c r="DD116" s="748"/>
      <c r="DE116" s="748"/>
      <c r="DF116" s="749"/>
      <c r="DG116" s="775" t="s">
        <v>394</v>
      </c>
      <c r="DH116" s="776"/>
      <c r="DI116" s="776"/>
      <c r="DJ116" s="776"/>
      <c r="DK116" s="777"/>
      <c r="DL116" s="778" t="s">
        <v>394</v>
      </c>
      <c r="DM116" s="776"/>
      <c r="DN116" s="776"/>
      <c r="DO116" s="776"/>
      <c r="DP116" s="777"/>
      <c r="DQ116" s="778" t="s">
        <v>436</v>
      </c>
      <c r="DR116" s="776"/>
      <c r="DS116" s="776"/>
      <c r="DT116" s="776"/>
      <c r="DU116" s="777"/>
      <c r="DV116" s="820" t="s">
        <v>394</v>
      </c>
      <c r="DW116" s="821"/>
      <c r="DX116" s="821"/>
      <c r="DY116" s="821"/>
      <c r="DZ116" s="822"/>
    </row>
    <row r="117" spans="1:130" s="221" customFormat="1" ht="26.25" customHeight="1" x14ac:dyDescent="0.15">
      <c r="A117" s="891" t="s">
        <v>188</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873" t="s">
        <v>456</v>
      </c>
      <c r="Z117" s="893"/>
      <c r="AA117" s="898">
        <v>241624</v>
      </c>
      <c r="AB117" s="899"/>
      <c r="AC117" s="899"/>
      <c r="AD117" s="899"/>
      <c r="AE117" s="900"/>
      <c r="AF117" s="901">
        <v>270616</v>
      </c>
      <c r="AG117" s="899"/>
      <c r="AH117" s="899"/>
      <c r="AI117" s="899"/>
      <c r="AJ117" s="900"/>
      <c r="AK117" s="901">
        <v>296436</v>
      </c>
      <c r="AL117" s="899"/>
      <c r="AM117" s="899"/>
      <c r="AN117" s="899"/>
      <c r="AO117" s="900"/>
      <c r="AP117" s="902"/>
      <c r="AQ117" s="903"/>
      <c r="AR117" s="903"/>
      <c r="AS117" s="903"/>
      <c r="AT117" s="904"/>
      <c r="AU117" s="928"/>
      <c r="AV117" s="929"/>
      <c r="AW117" s="929"/>
      <c r="AX117" s="929"/>
      <c r="AY117" s="929"/>
      <c r="AZ117" s="859" t="s">
        <v>457</v>
      </c>
      <c r="BA117" s="860"/>
      <c r="BB117" s="860"/>
      <c r="BC117" s="860"/>
      <c r="BD117" s="860"/>
      <c r="BE117" s="860"/>
      <c r="BF117" s="860"/>
      <c r="BG117" s="860"/>
      <c r="BH117" s="860"/>
      <c r="BI117" s="860"/>
      <c r="BJ117" s="860"/>
      <c r="BK117" s="860"/>
      <c r="BL117" s="860"/>
      <c r="BM117" s="860"/>
      <c r="BN117" s="860"/>
      <c r="BO117" s="860"/>
      <c r="BP117" s="861"/>
      <c r="BQ117" s="812" t="s">
        <v>394</v>
      </c>
      <c r="BR117" s="813"/>
      <c r="BS117" s="813"/>
      <c r="BT117" s="813"/>
      <c r="BU117" s="813"/>
      <c r="BV117" s="813" t="s">
        <v>394</v>
      </c>
      <c r="BW117" s="813"/>
      <c r="BX117" s="813"/>
      <c r="BY117" s="813"/>
      <c r="BZ117" s="813"/>
      <c r="CA117" s="813" t="s">
        <v>394</v>
      </c>
      <c r="CB117" s="813"/>
      <c r="CC117" s="813"/>
      <c r="CD117" s="813"/>
      <c r="CE117" s="813"/>
      <c r="CF117" s="871" t="s">
        <v>394</v>
      </c>
      <c r="CG117" s="872"/>
      <c r="CH117" s="872"/>
      <c r="CI117" s="872"/>
      <c r="CJ117" s="872"/>
      <c r="CK117" s="923"/>
      <c r="CL117" s="817"/>
      <c r="CM117" s="811" t="s">
        <v>458</v>
      </c>
      <c r="CN117" s="748"/>
      <c r="CO117" s="748"/>
      <c r="CP117" s="748"/>
      <c r="CQ117" s="748"/>
      <c r="CR117" s="748"/>
      <c r="CS117" s="748"/>
      <c r="CT117" s="748"/>
      <c r="CU117" s="748"/>
      <c r="CV117" s="748"/>
      <c r="CW117" s="748"/>
      <c r="CX117" s="748"/>
      <c r="CY117" s="748"/>
      <c r="CZ117" s="748"/>
      <c r="DA117" s="748"/>
      <c r="DB117" s="748"/>
      <c r="DC117" s="748"/>
      <c r="DD117" s="748"/>
      <c r="DE117" s="748"/>
      <c r="DF117" s="749"/>
      <c r="DG117" s="775" t="s">
        <v>394</v>
      </c>
      <c r="DH117" s="776"/>
      <c r="DI117" s="776"/>
      <c r="DJ117" s="776"/>
      <c r="DK117" s="777"/>
      <c r="DL117" s="778" t="s">
        <v>394</v>
      </c>
      <c r="DM117" s="776"/>
      <c r="DN117" s="776"/>
      <c r="DO117" s="776"/>
      <c r="DP117" s="777"/>
      <c r="DQ117" s="778" t="s">
        <v>239</v>
      </c>
      <c r="DR117" s="776"/>
      <c r="DS117" s="776"/>
      <c r="DT117" s="776"/>
      <c r="DU117" s="777"/>
      <c r="DV117" s="820" t="s">
        <v>394</v>
      </c>
      <c r="DW117" s="821"/>
      <c r="DX117" s="821"/>
      <c r="DY117" s="821"/>
      <c r="DZ117" s="822"/>
    </row>
    <row r="118" spans="1:130" s="221" customFormat="1" ht="26.25" customHeight="1" x14ac:dyDescent="0.15">
      <c r="A118" s="891" t="s">
        <v>430</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93"/>
      <c r="AA118" s="894" t="s">
        <v>427</v>
      </c>
      <c r="AB118" s="892"/>
      <c r="AC118" s="892"/>
      <c r="AD118" s="892"/>
      <c r="AE118" s="893"/>
      <c r="AF118" s="894" t="s">
        <v>428</v>
      </c>
      <c r="AG118" s="892"/>
      <c r="AH118" s="892"/>
      <c r="AI118" s="892"/>
      <c r="AJ118" s="893"/>
      <c r="AK118" s="894" t="s">
        <v>305</v>
      </c>
      <c r="AL118" s="892"/>
      <c r="AM118" s="892"/>
      <c r="AN118" s="892"/>
      <c r="AO118" s="893"/>
      <c r="AP118" s="895" t="s">
        <v>429</v>
      </c>
      <c r="AQ118" s="896"/>
      <c r="AR118" s="896"/>
      <c r="AS118" s="896"/>
      <c r="AT118" s="897"/>
      <c r="AU118" s="928"/>
      <c r="AV118" s="929"/>
      <c r="AW118" s="929"/>
      <c r="AX118" s="929"/>
      <c r="AY118" s="929"/>
      <c r="AZ118" s="834" t="s">
        <v>459</v>
      </c>
      <c r="BA118" s="835"/>
      <c r="BB118" s="835"/>
      <c r="BC118" s="835"/>
      <c r="BD118" s="835"/>
      <c r="BE118" s="835"/>
      <c r="BF118" s="835"/>
      <c r="BG118" s="835"/>
      <c r="BH118" s="835"/>
      <c r="BI118" s="835"/>
      <c r="BJ118" s="835"/>
      <c r="BK118" s="835"/>
      <c r="BL118" s="835"/>
      <c r="BM118" s="835"/>
      <c r="BN118" s="835"/>
      <c r="BO118" s="835"/>
      <c r="BP118" s="836"/>
      <c r="BQ118" s="875" t="s">
        <v>394</v>
      </c>
      <c r="BR118" s="841"/>
      <c r="BS118" s="841"/>
      <c r="BT118" s="841"/>
      <c r="BU118" s="841"/>
      <c r="BV118" s="841" t="s">
        <v>239</v>
      </c>
      <c r="BW118" s="841"/>
      <c r="BX118" s="841"/>
      <c r="BY118" s="841"/>
      <c r="BZ118" s="841"/>
      <c r="CA118" s="841" t="s">
        <v>394</v>
      </c>
      <c r="CB118" s="841"/>
      <c r="CC118" s="841"/>
      <c r="CD118" s="841"/>
      <c r="CE118" s="841"/>
      <c r="CF118" s="871" t="s">
        <v>394</v>
      </c>
      <c r="CG118" s="872"/>
      <c r="CH118" s="872"/>
      <c r="CI118" s="872"/>
      <c r="CJ118" s="872"/>
      <c r="CK118" s="923"/>
      <c r="CL118" s="817"/>
      <c r="CM118" s="811" t="s">
        <v>460</v>
      </c>
      <c r="CN118" s="748"/>
      <c r="CO118" s="748"/>
      <c r="CP118" s="748"/>
      <c r="CQ118" s="748"/>
      <c r="CR118" s="748"/>
      <c r="CS118" s="748"/>
      <c r="CT118" s="748"/>
      <c r="CU118" s="748"/>
      <c r="CV118" s="748"/>
      <c r="CW118" s="748"/>
      <c r="CX118" s="748"/>
      <c r="CY118" s="748"/>
      <c r="CZ118" s="748"/>
      <c r="DA118" s="748"/>
      <c r="DB118" s="748"/>
      <c r="DC118" s="748"/>
      <c r="DD118" s="748"/>
      <c r="DE118" s="748"/>
      <c r="DF118" s="749"/>
      <c r="DG118" s="775" t="s">
        <v>239</v>
      </c>
      <c r="DH118" s="776"/>
      <c r="DI118" s="776"/>
      <c r="DJ118" s="776"/>
      <c r="DK118" s="777"/>
      <c r="DL118" s="778" t="s">
        <v>239</v>
      </c>
      <c r="DM118" s="776"/>
      <c r="DN118" s="776"/>
      <c r="DO118" s="776"/>
      <c r="DP118" s="777"/>
      <c r="DQ118" s="778" t="s">
        <v>239</v>
      </c>
      <c r="DR118" s="776"/>
      <c r="DS118" s="776"/>
      <c r="DT118" s="776"/>
      <c r="DU118" s="777"/>
      <c r="DV118" s="820" t="s">
        <v>239</v>
      </c>
      <c r="DW118" s="821"/>
      <c r="DX118" s="821"/>
      <c r="DY118" s="821"/>
      <c r="DZ118" s="822"/>
    </row>
    <row r="119" spans="1:130" s="221" customFormat="1" ht="26.25" customHeight="1" x14ac:dyDescent="0.15">
      <c r="A119" s="814" t="s">
        <v>433</v>
      </c>
      <c r="B119" s="815"/>
      <c r="C119" s="856" t="s">
        <v>434</v>
      </c>
      <c r="D119" s="804"/>
      <c r="E119" s="804"/>
      <c r="F119" s="804"/>
      <c r="G119" s="804"/>
      <c r="H119" s="804"/>
      <c r="I119" s="804"/>
      <c r="J119" s="804"/>
      <c r="K119" s="804"/>
      <c r="L119" s="804"/>
      <c r="M119" s="804"/>
      <c r="N119" s="804"/>
      <c r="O119" s="804"/>
      <c r="P119" s="804"/>
      <c r="Q119" s="804"/>
      <c r="R119" s="804"/>
      <c r="S119" s="804"/>
      <c r="T119" s="804"/>
      <c r="U119" s="804"/>
      <c r="V119" s="804"/>
      <c r="W119" s="804"/>
      <c r="X119" s="804"/>
      <c r="Y119" s="804"/>
      <c r="Z119" s="805"/>
      <c r="AA119" s="884" t="s">
        <v>394</v>
      </c>
      <c r="AB119" s="885"/>
      <c r="AC119" s="885"/>
      <c r="AD119" s="885"/>
      <c r="AE119" s="886"/>
      <c r="AF119" s="887" t="s">
        <v>394</v>
      </c>
      <c r="AG119" s="885"/>
      <c r="AH119" s="885"/>
      <c r="AI119" s="885"/>
      <c r="AJ119" s="886"/>
      <c r="AK119" s="887" t="s">
        <v>239</v>
      </c>
      <c r="AL119" s="885"/>
      <c r="AM119" s="885"/>
      <c r="AN119" s="885"/>
      <c r="AO119" s="886"/>
      <c r="AP119" s="888" t="s">
        <v>394</v>
      </c>
      <c r="AQ119" s="889"/>
      <c r="AR119" s="889"/>
      <c r="AS119" s="889"/>
      <c r="AT119" s="890"/>
      <c r="AU119" s="930"/>
      <c r="AV119" s="931"/>
      <c r="AW119" s="931"/>
      <c r="AX119" s="931"/>
      <c r="AY119" s="931"/>
      <c r="AZ119" s="242" t="s">
        <v>188</v>
      </c>
      <c r="BA119" s="242"/>
      <c r="BB119" s="242"/>
      <c r="BC119" s="242"/>
      <c r="BD119" s="242"/>
      <c r="BE119" s="242"/>
      <c r="BF119" s="242"/>
      <c r="BG119" s="242"/>
      <c r="BH119" s="242"/>
      <c r="BI119" s="242"/>
      <c r="BJ119" s="242"/>
      <c r="BK119" s="242"/>
      <c r="BL119" s="242"/>
      <c r="BM119" s="242"/>
      <c r="BN119" s="242"/>
      <c r="BO119" s="873" t="s">
        <v>461</v>
      </c>
      <c r="BP119" s="874"/>
      <c r="BQ119" s="875">
        <v>3648620</v>
      </c>
      <c r="BR119" s="841"/>
      <c r="BS119" s="841"/>
      <c r="BT119" s="841"/>
      <c r="BU119" s="841"/>
      <c r="BV119" s="841">
        <v>4074650</v>
      </c>
      <c r="BW119" s="841"/>
      <c r="BX119" s="841"/>
      <c r="BY119" s="841"/>
      <c r="BZ119" s="841"/>
      <c r="CA119" s="841">
        <v>3988491</v>
      </c>
      <c r="CB119" s="841"/>
      <c r="CC119" s="841"/>
      <c r="CD119" s="841"/>
      <c r="CE119" s="841"/>
      <c r="CF119" s="744"/>
      <c r="CG119" s="745"/>
      <c r="CH119" s="745"/>
      <c r="CI119" s="745"/>
      <c r="CJ119" s="830"/>
      <c r="CK119" s="924"/>
      <c r="CL119" s="819"/>
      <c r="CM119" s="834" t="s">
        <v>462</v>
      </c>
      <c r="CN119" s="835"/>
      <c r="CO119" s="835"/>
      <c r="CP119" s="835"/>
      <c r="CQ119" s="835"/>
      <c r="CR119" s="835"/>
      <c r="CS119" s="835"/>
      <c r="CT119" s="835"/>
      <c r="CU119" s="835"/>
      <c r="CV119" s="835"/>
      <c r="CW119" s="835"/>
      <c r="CX119" s="835"/>
      <c r="CY119" s="835"/>
      <c r="CZ119" s="835"/>
      <c r="DA119" s="835"/>
      <c r="DB119" s="835"/>
      <c r="DC119" s="835"/>
      <c r="DD119" s="835"/>
      <c r="DE119" s="835"/>
      <c r="DF119" s="836"/>
      <c r="DG119" s="759" t="s">
        <v>394</v>
      </c>
      <c r="DH119" s="760"/>
      <c r="DI119" s="760"/>
      <c r="DJ119" s="760"/>
      <c r="DK119" s="761"/>
      <c r="DL119" s="762" t="s">
        <v>239</v>
      </c>
      <c r="DM119" s="760"/>
      <c r="DN119" s="760"/>
      <c r="DO119" s="760"/>
      <c r="DP119" s="761"/>
      <c r="DQ119" s="762" t="s">
        <v>394</v>
      </c>
      <c r="DR119" s="760"/>
      <c r="DS119" s="760"/>
      <c r="DT119" s="760"/>
      <c r="DU119" s="761"/>
      <c r="DV119" s="844" t="s">
        <v>394</v>
      </c>
      <c r="DW119" s="845"/>
      <c r="DX119" s="845"/>
      <c r="DY119" s="845"/>
      <c r="DZ119" s="846"/>
    </row>
    <row r="120" spans="1:130" s="221" customFormat="1" ht="26.25" customHeight="1" x14ac:dyDescent="0.15">
      <c r="A120" s="816"/>
      <c r="B120" s="817"/>
      <c r="C120" s="811" t="s">
        <v>439</v>
      </c>
      <c r="D120" s="748"/>
      <c r="E120" s="748"/>
      <c r="F120" s="748"/>
      <c r="G120" s="748"/>
      <c r="H120" s="748"/>
      <c r="I120" s="748"/>
      <c r="J120" s="748"/>
      <c r="K120" s="748"/>
      <c r="L120" s="748"/>
      <c r="M120" s="748"/>
      <c r="N120" s="748"/>
      <c r="O120" s="748"/>
      <c r="P120" s="748"/>
      <c r="Q120" s="748"/>
      <c r="R120" s="748"/>
      <c r="S120" s="748"/>
      <c r="T120" s="748"/>
      <c r="U120" s="748"/>
      <c r="V120" s="748"/>
      <c r="W120" s="748"/>
      <c r="X120" s="748"/>
      <c r="Y120" s="748"/>
      <c r="Z120" s="749"/>
      <c r="AA120" s="775" t="s">
        <v>394</v>
      </c>
      <c r="AB120" s="776"/>
      <c r="AC120" s="776"/>
      <c r="AD120" s="776"/>
      <c r="AE120" s="777"/>
      <c r="AF120" s="778" t="s">
        <v>394</v>
      </c>
      <c r="AG120" s="776"/>
      <c r="AH120" s="776"/>
      <c r="AI120" s="776"/>
      <c r="AJ120" s="777"/>
      <c r="AK120" s="778" t="s">
        <v>394</v>
      </c>
      <c r="AL120" s="776"/>
      <c r="AM120" s="776"/>
      <c r="AN120" s="776"/>
      <c r="AO120" s="777"/>
      <c r="AP120" s="820" t="s">
        <v>239</v>
      </c>
      <c r="AQ120" s="821"/>
      <c r="AR120" s="821"/>
      <c r="AS120" s="821"/>
      <c r="AT120" s="822"/>
      <c r="AU120" s="876" t="s">
        <v>463</v>
      </c>
      <c r="AV120" s="877"/>
      <c r="AW120" s="877"/>
      <c r="AX120" s="877"/>
      <c r="AY120" s="878"/>
      <c r="AZ120" s="856" t="s">
        <v>464</v>
      </c>
      <c r="BA120" s="804"/>
      <c r="BB120" s="804"/>
      <c r="BC120" s="804"/>
      <c r="BD120" s="804"/>
      <c r="BE120" s="804"/>
      <c r="BF120" s="804"/>
      <c r="BG120" s="804"/>
      <c r="BH120" s="804"/>
      <c r="BI120" s="804"/>
      <c r="BJ120" s="804"/>
      <c r="BK120" s="804"/>
      <c r="BL120" s="804"/>
      <c r="BM120" s="804"/>
      <c r="BN120" s="804"/>
      <c r="BO120" s="804"/>
      <c r="BP120" s="805"/>
      <c r="BQ120" s="857">
        <v>2752884</v>
      </c>
      <c r="BR120" s="838"/>
      <c r="BS120" s="838"/>
      <c r="BT120" s="838"/>
      <c r="BU120" s="838"/>
      <c r="BV120" s="838">
        <v>2549807</v>
      </c>
      <c r="BW120" s="838"/>
      <c r="BX120" s="838"/>
      <c r="BY120" s="838"/>
      <c r="BZ120" s="838"/>
      <c r="CA120" s="838">
        <v>2805585</v>
      </c>
      <c r="CB120" s="838"/>
      <c r="CC120" s="838"/>
      <c r="CD120" s="838"/>
      <c r="CE120" s="838"/>
      <c r="CF120" s="862">
        <v>285.7</v>
      </c>
      <c r="CG120" s="863"/>
      <c r="CH120" s="863"/>
      <c r="CI120" s="863"/>
      <c r="CJ120" s="863"/>
      <c r="CK120" s="864" t="s">
        <v>465</v>
      </c>
      <c r="CL120" s="848"/>
      <c r="CM120" s="848"/>
      <c r="CN120" s="848"/>
      <c r="CO120" s="849"/>
      <c r="CP120" s="868" t="s">
        <v>409</v>
      </c>
      <c r="CQ120" s="869"/>
      <c r="CR120" s="869"/>
      <c r="CS120" s="869"/>
      <c r="CT120" s="869"/>
      <c r="CU120" s="869"/>
      <c r="CV120" s="869"/>
      <c r="CW120" s="869"/>
      <c r="CX120" s="869"/>
      <c r="CY120" s="869"/>
      <c r="CZ120" s="869"/>
      <c r="DA120" s="869"/>
      <c r="DB120" s="869"/>
      <c r="DC120" s="869"/>
      <c r="DD120" s="869"/>
      <c r="DE120" s="869"/>
      <c r="DF120" s="870"/>
      <c r="DG120" s="857">
        <v>236832</v>
      </c>
      <c r="DH120" s="838"/>
      <c r="DI120" s="838"/>
      <c r="DJ120" s="838"/>
      <c r="DK120" s="838"/>
      <c r="DL120" s="838">
        <v>216390</v>
      </c>
      <c r="DM120" s="838"/>
      <c r="DN120" s="838"/>
      <c r="DO120" s="838"/>
      <c r="DP120" s="838"/>
      <c r="DQ120" s="838">
        <v>205297</v>
      </c>
      <c r="DR120" s="838"/>
      <c r="DS120" s="838"/>
      <c r="DT120" s="838"/>
      <c r="DU120" s="838"/>
      <c r="DV120" s="839">
        <v>20.9</v>
      </c>
      <c r="DW120" s="839"/>
      <c r="DX120" s="839"/>
      <c r="DY120" s="839"/>
      <c r="DZ120" s="840"/>
    </row>
    <row r="121" spans="1:130" s="221" customFormat="1" ht="26.25" customHeight="1" x14ac:dyDescent="0.15">
      <c r="A121" s="816"/>
      <c r="B121" s="817"/>
      <c r="C121" s="859" t="s">
        <v>466</v>
      </c>
      <c r="D121" s="860"/>
      <c r="E121" s="860"/>
      <c r="F121" s="860"/>
      <c r="G121" s="860"/>
      <c r="H121" s="860"/>
      <c r="I121" s="860"/>
      <c r="J121" s="860"/>
      <c r="K121" s="860"/>
      <c r="L121" s="860"/>
      <c r="M121" s="860"/>
      <c r="N121" s="860"/>
      <c r="O121" s="860"/>
      <c r="P121" s="860"/>
      <c r="Q121" s="860"/>
      <c r="R121" s="860"/>
      <c r="S121" s="860"/>
      <c r="T121" s="860"/>
      <c r="U121" s="860"/>
      <c r="V121" s="860"/>
      <c r="W121" s="860"/>
      <c r="X121" s="860"/>
      <c r="Y121" s="860"/>
      <c r="Z121" s="861"/>
      <c r="AA121" s="775" t="s">
        <v>394</v>
      </c>
      <c r="AB121" s="776"/>
      <c r="AC121" s="776"/>
      <c r="AD121" s="776"/>
      <c r="AE121" s="777"/>
      <c r="AF121" s="778" t="s">
        <v>239</v>
      </c>
      <c r="AG121" s="776"/>
      <c r="AH121" s="776"/>
      <c r="AI121" s="776"/>
      <c r="AJ121" s="777"/>
      <c r="AK121" s="778" t="s">
        <v>239</v>
      </c>
      <c r="AL121" s="776"/>
      <c r="AM121" s="776"/>
      <c r="AN121" s="776"/>
      <c r="AO121" s="777"/>
      <c r="AP121" s="820" t="s">
        <v>239</v>
      </c>
      <c r="AQ121" s="821"/>
      <c r="AR121" s="821"/>
      <c r="AS121" s="821"/>
      <c r="AT121" s="822"/>
      <c r="AU121" s="879"/>
      <c r="AV121" s="880"/>
      <c r="AW121" s="880"/>
      <c r="AX121" s="880"/>
      <c r="AY121" s="881"/>
      <c r="AZ121" s="811" t="s">
        <v>467</v>
      </c>
      <c r="BA121" s="748"/>
      <c r="BB121" s="748"/>
      <c r="BC121" s="748"/>
      <c r="BD121" s="748"/>
      <c r="BE121" s="748"/>
      <c r="BF121" s="748"/>
      <c r="BG121" s="748"/>
      <c r="BH121" s="748"/>
      <c r="BI121" s="748"/>
      <c r="BJ121" s="748"/>
      <c r="BK121" s="748"/>
      <c r="BL121" s="748"/>
      <c r="BM121" s="748"/>
      <c r="BN121" s="748"/>
      <c r="BO121" s="748"/>
      <c r="BP121" s="749"/>
      <c r="BQ121" s="812">
        <v>46671</v>
      </c>
      <c r="BR121" s="813"/>
      <c r="BS121" s="813"/>
      <c r="BT121" s="813"/>
      <c r="BU121" s="813"/>
      <c r="BV121" s="813">
        <v>40164</v>
      </c>
      <c r="BW121" s="813"/>
      <c r="BX121" s="813"/>
      <c r="BY121" s="813"/>
      <c r="BZ121" s="813"/>
      <c r="CA121" s="813">
        <v>35584</v>
      </c>
      <c r="CB121" s="813"/>
      <c r="CC121" s="813"/>
      <c r="CD121" s="813"/>
      <c r="CE121" s="813"/>
      <c r="CF121" s="871">
        <v>3.6</v>
      </c>
      <c r="CG121" s="872"/>
      <c r="CH121" s="872"/>
      <c r="CI121" s="872"/>
      <c r="CJ121" s="872"/>
      <c r="CK121" s="865"/>
      <c r="CL121" s="851"/>
      <c r="CM121" s="851"/>
      <c r="CN121" s="851"/>
      <c r="CO121" s="852"/>
      <c r="CP121" s="831" t="s">
        <v>468</v>
      </c>
      <c r="CQ121" s="832"/>
      <c r="CR121" s="832"/>
      <c r="CS121" s="832"/>
      <c r="CT121" s="832"/>
      <c r="CU121" s="832"/>
      <c r="CV121" s="832"/>
      <c r="CW121" s="832"/>
      <c r="CX121" s="832"/>
      <c r="CY121" s="832"/>
      <c r="CZ121" s="832"/>
      <c r="DA121" s="832"/>
      <c r="DB121" s="832"/>
      <c r="DC121" s="832"/>
      <c r="DD121" s="832"/>
      <c r="DE121" s="832"/>
      <c r="DF121" s="833"/>
      <c r="DG121" s="812">
        <v>8071</v>
      </c>
      <c r="DH121" s="813"/>
      <c r="DI121" s="813"/>
      <c r="DJ121" s="813"/>
      <c r="DK121" s="813"/>
      <c r="DL121" s="813">
        <v>8680</v>
      </c>
      <c r="DM121" s="813"/>
      <c r="DN121" s="813"/>
      <c r="DO121" s="813"/>
      <c r="DP121" s="813"/>
      <c r="DQ121" s="813">
        <v>8734</v>
      </c>
      <c r="DR121" s="813"/>
      <c r="DS121" s="813"/>
      <c r="DT121" s="813"/>
      <c r="DU121" s="813"/>
      <c r="DV121" s="790">
        <v>0.9</v>
      </c>
      <c r="DW121" s="790"/>
      <c r="DX121" s="790"/>
      <c r="DY121" s="790"/>
      <c r="DZ121" s="791"/>
    </row>
    <row r="122" spans="1:130" s="221" customFormat="1" ht="26.25" customHeight="1" x14ac:dyDescent="0.15">
      <c r="A122" s="816"/>
      <c r="B122" s="817"/>
      <c r="C122" s="811" t="s">
        <v>449</v>
      </c>
      <c r="D122" s="748"/>
      <c r="E122" s="748"/>
      <c r="F122" s="748"/>
      <c r="G122" s="748"/>
      <c r="H122" s="748"/>
      <c r="I122" s="748"/>
      <c r="J122" s="748"/>
      <c r="K122" s="748"/>
      <c r="L122" s="748"/>
      <c r="M122" s="748"/>
      <c r="N122" s="748"/>
      <c r="O122" s="748"/>
      <c r="P122" s="748"/>
      <c r="Q122" s="748"/>
      <c r="R122" s="748"/>
      <c r="S122" s="748"/>
      <c r="T122" s="748"/>
      <c r="U122" s="748"/>
      <c r="V122" s="748"/>
      <c r="W122" s="748"/>
      <c r="X122" s="748"/>
      <c r="Y122" s="748"/>
      <c r="Z122" s="749"/>
      <c r="AA122" s="775" t="s">
        <v>394</v>
      </c>
      <c r="AB122" s="776"/>
      <c r="AC122" s="776"/>
      <c r="AD122" s="776"/>
      <c r="AE122" s="777"/>
      <c r="AF122" s="778" t="s">
        <v>239</v>
      </c>
      <c r="AG122" s="776"/>
      <c r="AH122" s="776"/>
      <c r="AI122" s="776"/>
      <c r="AJ122" s="777"/>
      <c r="AK122" s="778" t="s">
        <v>239</v>
      </c>
      <c r="AL122" s="776"/>
      <c r="AM122" s="776"/>
      <c r="AN122" s="776"/>
      <c r="AO122" s="777"/>
      <c r="AP122" s="820" t="s">
        <v>394</v>
      </c>
      <c r="AQ122" s="821"/>
      <c r="AR122" s="821"/>
      <c r="AS122" s="821"/>
      <c r="AT122" s="822"/>
      <c r="AU122" s="879"/>
      <c r="AV122" s="880"/>
      <c r="AW122" s="880"/>
      <c r="AX122" s="880"/>
      <c r="AY122" s="881"/>
      <c r="AZ122" s="834" t="s">
        <v>469</v>
      </c>
      <c r="BA122" s="835"/>
      <c r="BB122" s="835"/>
      <c r="BC122" s="835"/>
      <c r="BD122" s="835"/>
      <c r="BE122" s="835"/>
      <c r="BF122" s="835"/>
      <c r="BG122" s="835"/>
      <c r="BH122" s="835"/>
      <c r="BI122" s="835"/>
      <c r="BJ122" s="835"/>
      <c r="BK122" s="835"/>
      <c r="BL122" s="835"/>
      <c r="BM122" s="835"/>
      <c r="BN122" s="835"/>
      <c r="BO122" s="835"/>
      <c r="BP122" s="836"/>
      <c r="BQ122" s="875">
        <v>2545595</v>
      </c>
      <c r="BR122" s="841"/>
      <c r="BS122" s="841"/>
      <c r="BT122" s="841"/>
      <c r="BU122" s="841"/>
      <c r="BV122" s="841">
        <v>2887461</v>
      </c>
      <c r="BW122" s="841"/>
      <c r="BX122" s="841"/>
      <c r="BY122" s="841"/>
      <c r="BZ122" s="841"/>
      <c r="CA122" s="841">
        <v>2822889</v>
      </c>
      <c r="CB122" s="841"/>
      <c r="CC122" s="841"/>
      <c r="CD122" s="841"/>
      <c r="CE122" s="841"/>
      <c r="CF122" s="842">
        <v>287.5</v>
      </c>
      <c r="CG122" s="843"/>
      <c r="CH122" s="843"/>
      <c r="CI122" s="843"/>
      <c r="CJ122" s="843"/>
      <c r="CK122" s="865"/>
      <c r="CL122" s="851"/>
      <c r="CM122" s="851"/>
      <c r="CN122" s="851"/>
      <c r="CO122" s="852"/>
      <c r="CP122" s="831"/>
      <c r="CQ122" s="832"/>
      <c r="CR122" s="832"/>
      <c r="CS122" s="832"/>
      <c r="CT122" s="832"/>
      <c r="CU122" s="832"/>
      <c r="CV122" s="832"/>
      <c r="CW122" s="832"/>
      <c r="CX122" s="832"/>
      <c r="CY122" s="832"/>
      <c r="CZ122" s="832"/>
      <c r="DA122" s="832"/>
      <c r="DB122" s="832"/>
      <c r="DC122" s="832"/>
      <c r="DD122" s="832"/>
      <c r="DE122" s="832"/>
      <c r="DF122" s="833"/>
      <c r="DG122" s="812"/>
      <c r="DH122" s="813"/>
      <c r="DI122" s="813"/>
      <c r="DJ122" s="813"/>
      <c r="DK122" s="813"/>
      <c r="DL122" s="813"/>
      <c r="DM122" s="813"/>
      <c r="DN122" s="813"/>
      <c r="DO122" s="813"/>
      <c r="DP122" s="813"/>
      <c r="DQ122" s="813"/>
      <c r="DR122" s="813"/>
      <c r="DS122" s="813"/>
      <c r="DT122" s="813"/>
      <c r="DU122" s="813"/>
      <c r="DV122" s="790"/>
      <c r="DW122" s="790"/>
      <c r="DX122" s="790"/>
      <c r="DY122" s="790"/>
      <c r="DZ122" s="791"/>
    </row>
    <row r="123" spans="1:130" s="221" customFormat="1" ht="26.25" customHeight="1" x14ac:dyDescent="0.15">
      <c r="A123" s="816"/>
      <c r="B123" s="817"/>
      <c r="C123" s="811" t="s">
        <v>455</v>
      </c>
      <c r="D123" s="748"/>
      <c r="E123" s="748"/>
      <c r="F123" s="748"/>
      <c r="G123" s="748"/>
      <c r="H123" s="748"/>
      <c r="I123" s="748"/>
      <c r="J123" s="748"/>
      <c r="K123" s="748"/>
      <c r="L123" s="748"/>
      <c r="M123" s="748"/>
      <c r="N123" s="748"/>
      <c r="O123" s="748"/>
      <c r="P123" s="748"/>
      <c r="Q123" s="748"/>
      <c r="R123" s="748"/>
      <c r="S123" s="748"/>
      <c r="T123" s="748"/>
      <c r="U123" s="748"/>
      <c r="V123" s="748"/>
      <c r="W123" s="748"/>
      <c r="X123" s="748"/>
      <c r="Y123" s="748"/>
      <c r="Z123" s="749"/>
      <c r="AA123" s="775" t="s">
        <v>394</v>
      </c>
      <c r="AB123" s="776"/>
      <c r="AC123" s="776"/>
      <c r="AD123" s="776"/>
      <c r="AE123" s="777"/>
      <c r="AF123" s="778" t="s">
        <v>239</v>
      </c>
      <c r="AG123" s="776"/>
      <c r="AH123" s="776"/>
      <c r="AI123" s="776"/>
      <c r="AJ123" s="777"/>
      <c r="AK123" s="778" t="s">
        <v>239</v>
      </c>
      <c r="AL123" s="776"/>
      <c r="AM123" s="776"/>
      <c r="AN123" s="776"/>
      <c r="AO123" s="777"/>
      <c r="AP123" s="820" t="s">
        <v>239</v>
      </c>
      <c r="AQ123" s="821"/>
      <c r="AR123" s="821"/>
      <c r="AS123" s="821"/>
      <c r="AT123" s="822"/>
      <c r="AU123" s="882"/>
      <c r="AV123" s="883"/>
      <c r="AW123" s="883"/>
      <c r="AX123" s="883"/>
      <c r="AY123" s="883"/>
      <c r="AZ123" s="242" t="s">
        <v>188</v>
      </c>
      <c r="BA123" s="242"/>
      <c r="BB123" s="242"/>
      <c r="BC123" s="242"/>
      <c r="BD123" s="242"/>
      <c r="BE123" s="242"/>
      <c r="BF123" s="242"/>
      <c r="BG123" s="242"/>
      <c r="BH123" s="242"/>
      <c r="BI123" s="242"/>
      <c r="BJ123" s="242"/>
      <c r="BK123" s="242"/>
      <c r="BL123" s="242"/>
      <c r="BM123" s="242"/>
      <c r="BN123" s="242"/>
      <c r="BO123" s="873" t="s">
        <v>470</v>
      </c>
      <c r="BP123" s="874"/>
      <c r="BQ123" s="828">
        <v>5345150</v>
      </c>
      <c r="BR123" s="829"/>
      <c r="BS123" s="829"/>
      <c r="BT123" s="829"/>
      <c r="BU123" s="829"/>
      <c r="BV123" s="829">
        <v>5477432</v>
      </c>
      <c r="BW123" s="829"/>
      <c r="BX123" s="829"/>
      <c r="BY123" s="829"/>
      <c r="BZ123" s="829"/>
      <c r="CA123" s="829">
        <v>5664058</v>
      </c>
      <c r="CB123" s="829"/>
      <c r="CC123" s="829"/>
      <c r="CD123" s="829"/>
      <c r="CE123" s="829"/>
      <c r="CF123" s="744"/>
      <c r="CG123" s="745"/>
      <c r="CH123" s="745"/>
      <c r="CI123" s="745"/>
      <c r="CJ123" s="830"/>
      <c r="CK123" s="865"/>
      <c r="CL123" s="851"/>
      <c r="CM123" s="851"/>
      <c r="CN123" s="851"/>
      <c r="CO123" s="852"/>
      <c r="CP123" s="831"/>
      <c r="CQ123" s="832"/>
      <c r="CR123" s="832"/>
      <c r="CS123" s="832"/>
      <c r="CT123" s="832"/>
      <c r="CU123" s="832"/>
      <c r="CV123" s="832"/>
      <c r="CW123" s="832"/>
      <c r="CX123" s="832"/>
      <c r="CY123" s="832"/>
      <c r="CZ123" s="832"/>
      <c r="DA123" s="832"/>
      <c r="DB123" s="832"/>
      <c r="DC123" s="832"/>
      <c r="DD123" s="832"/>
      <c r="DE123" s="832"/>
      <c r="DF123" s="833"/>
      <c r="DG123" s="775"/>
      <c r="DH123" s="776"/>
      <c r="DI123" s="776"/>
      <c r="DJ123" s="776"/>
      <c r="DK123" s="777"/>
      <c r="DL123" s="778"/>
      <c r="DM123" s="776"/>
      <c r="DN123" s="776"/>
      <c r="DO123" s="776"/>
      <c r="DP123" s="777"/>
      <c r="DQ123" s="778"/>
      <c r="DR123" s="776"/>
      <c r="DS123" s="776"/>
      <c r="DT123" s="776"/>
      <c r="DU123" s="777"/>
      <c r="DV123" s="820"/>
      <c r="DW123" s="821"/>
      <c r="DX123" s="821"/>
      <c r="DY123" s="821"/>
      <c r="DZ123" s="822"/>
    </row>
    <row r="124" spans="1:130" s="221" customFormat="1" ht="26.25" customHeight="1" thickBot="1" x14ac:dyDescent="0.2">
      <c r="A124" s="816"/>
      <c r="B124" s="817"/>
      <c r="C124" s="811" t="s">
        <v>458</v>
      </c>
      <c r="D124" s="748"/>
      <c r="E124" s="748"/>
      <c r="F124" s="748"/>
      <c r="G124" s="748"/>
      <c r="H124" s="748"/>
      <c r="I124" s="748"/>
      <c r="J124" s="748"/>
      <c r="K124" s="748"/>
      <c r="L124" s="748"/>
      <c r="M124" s="748"/>
      <c r="N124" s="748"/>
      <c r="O124" s="748"/>
      <c r="P124" s="748"/>
      <c r="Q124" s="748"/>
      <c r="R124" s="748"/>
      <c r="S124" s="748"/>
      <c r="T124" s="748"/>
      <c r="U124" s="748"/>
      <c r="V124" s="748"/>
      <c r="W124" s="748"/>
      <c r="X124" s="748"/>
      <c r="Y124" s="748"/>
      <c r="Z124" s="749"/>
      <c r="AA124" s="775" t="s">
        <v>394</v>
      </c>
      <c r="AB124" s="776"/>
      <c r="AC124" s="776"/>
      <c r="AD124" s="776"/>
      <c r="AE124" s="777"/>
      <c r="AF124" s="778" t="s">
        <v>394</v>
      </c>
      <c r="AG124" s="776"/>
      <c r="AH124" s="776"/>
      <c r="AI124" s="776"/>
      <c r="AJ124" s="777"/>
      <c r="AK124" s="778" t="s">
        <v>394</v>
      </c>
      <c r="AL124" s="776"/>
      <c r="AM124" s="776"/>
      <c r="AN124" s="776"/>
      <c r="AO124" s="777"/>
      <c r="AP124" s="820" t="s">
        <v>394</v>
      </c>
      <c r="AQ124" s="821"/>
      <c r="AR124" s="821"/>
      <c r="AS124" s="821"/>
      <c r="AT124" s="822"/>
      <c r="AU124" s="823" t="s">
        <v>471</v>
      </c>
      <c r="AV124" s="824"/>
      <c r="AW124" s="824"/>
      <c r="AX124" s="824"/>
      <c r="AY124" s="824"/>
      <c r="AZ124" s="824"/>
      <c r="BA124" s="824"/>
      <c r="BB124" s="824"/>
      <c r="BC124" s="824"/>
      <c r="BD124" s="824"/>
      <c r="BE124" s="824"/>
      <c r="BF124" s="824"/>
      <c r="BG124" s="824"/>
      <c r="BH124" s="824"/>
      <c r="BI124" s="824"/>
      <c r="BJ124" s="824"/>
      <c r="BK124" s="824"/>
      <c r="BL124" s="824"/>
      <c r="BM124" s="824"/>
      <c r="BN124" s="824"/>
      <c r="BO124" s="824"/>
      <c r="BP124" s="825"/>
      <c r="BQ124" s="826" t="s">
        <v>394</v>
      </c>
      <c r="BR124" s="827"/>
      <c r="BS124" s="827"/>
      <c r="BT124" s="827"/>
      <c r="BU124" s="827"/>
      <c r="BV124" s="827" t="s">
        <v>239</v>
      </c>
      <c r="BW124" s="827"/>
      <c r="BX124" s="827"/>
      <c r="BY124" s="827"/>
      <c r="BZ124" s="827"/>
      <c r="CA124" s="827" t="s">
        <v>239</v>
      </c>
      <c r="CB124" s="827"/>
      <c r="CC124" s="827"/>
      <c r="CD124" s="827"/>
      <c r="CE124" s="827"/>
      <c r="CF124" s="722"/>
      <c r="CG124" s="723"/>
      <c r="CH124" s="723"/>
      <c r="CI124" s="723"/>
      <c r="CJ124" s="858"/>
      <c r="CK124" s="866"/>
      <c r="CL124" s="866"/>
      <c r="CM124" s="866"/>
      <c r="CN124" s="866"/>
      <c r="CO124" s="867"/>
      <c r="CP124" s="831" t="s">
        <v>472</v>
      </c>
      <c r="CQ124" s="832"/>
      <c r="CR124" s="832"/>
      <c r="CS124" s="832"/>
      <c r="CT124" s="832"/>
      <c r="CU124" s="832"/>
      <c r="CV124" s="832"/>
      <c r="CW124" s="832"/>
      <c r="CX124" s="832"/>
      <c r="CY124" s="832"/>
      <c r="CZ124" s="832"/>
      <c r="DA124" s="832"/>
      <c r="DB124" s="832"/>
      <c r="DC124" s="832"/>
      <c r="DD124" s="832"/>
      <c r="DE124" s="832"/>
      <c r="DF124" s="833"/>
      <c r="DG124" s="759" t="s">
        <v>239</v>
      </c>
      <c r="DH124" s="760"/>
      <c r="DI124" s="760"/>
      <c r="DJ124" s="760"/>
      <c r="DK124" s="761"/>
      <c r="DL124" s="762" t="s">
        <v>394</v>
      </c>
      <c r="DM124" s="760"/>
      <c r="DN124" s="760"/>
      <c r="DO124" s="760"/>
      <c r="DP124" s="761"/>
      <c r="DQ124" s="762" t="s">
        <v>239</v>
      </c>
      <c r="DR124" s="760"/>
      <c r="DS124" s="760"/>
      <c r="DT124" s="760"/>
      <c r="DU124" s="761"/>
      <c r="DV124" s="844" t="s">
        <v>239</v>
      </c>
      <c r="DW124" s="845"/>
      <c r="DX124" s="845"/>
      <c r="DY124" s="845"/>
      <c r="DZ124" s="846"/>
    </row>
    <row r="125" spans="1:130" s="221" customFormat="1" ht="26.25" customHeight="1" x14ac:dyDescent="0.15">
      <c r="A125" s="816"/>
      <c r="B125" s="817"/>
      <c r="C125" s="811" t="s">
        <v>460</v>
      </c>
      <c r="D125" s="748"/>
      <c r="E125" s="748"/>
      <c r="F125" s="748"/>
      <c r="G125" s="748"/>
      <c r="H125" s="748"/>
      <c r="I125" s="748"/>
      <c r="J125" s="748"/>
      <c r="K125" s="748"/>
      <c r="L125" s="748"/>
      <c r="M125" s="748"/>
      <c r="N125" s="748"/>
      <c r="O125" s="748"/>
      <c r="P125" s="748"/>
      <c r="Q125" s="748"/>
      <c r="R125" s="748"/>
      <c r="S125" s="748"/>
      <c r="T125" s="748"/>
      <c r="U125" s="748"/>
      <c r="V125" s="748"/>
      <c r="W125" s="748"/>
      <c r="X125" s="748"/>
      <c r="Y125" s="748"/>
      <c r="Z125" s="749"/>
      <c r="AA125" s="775" t="s">
        <v>239</v>
      </c>
      <c r="AB125" s="776"/>
      <c r="AC125" s="776"/>
      <c r="AD125" s="776"/>
      <c r="AE125" s="777"/>
      <c r="AF125" s="778" t="s">
        <v>239</v>
      </c>
      <c r="AG125" s="776"/>
      <c r="AH125" s="776"/>
      <c r="AI125" s="776"/>
      <c r="AJ125" s="777"/>
      <c r="AK125" s="778" t="s">
        <v>239</v>
      </c>
      <c r="AL125" s="776"/>
      <c r="AM125" s="776"/>
      <c r="AN125" s="776"/>
      <c r="AO125" s="777"/>
      <c r="AP125" s="820" t="s">
        <v>239</v>
      </c>
      <c r="AQ125" s="821"/>
      <c r="AR125" s="821"/>
      <c r="AS125" s="821"/>
      <c r="AT125" s="822"/>
      <c r="AU125" s="243"/>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23"/>
      <c r="BR125" s="223"/>
      <c r="BS125" s="223"/>
      <c r="BT125" s="223"/>
      <c r="BU125" s="223"/>
      <c r="BV125" s="223"/>
      <c r="BW125" s="223"/>
      <c r="BX125" s="223"/>
      <c r="BY125" s="223"/>
      <c r="BZ125" s="223"/>
      <c r="CA125" s="223"/>
      <c r="CB125" s="223"/>
      <c r="CC125" s="223"/>
      <c r="CD125" s="223"/>
      <c r="CE125" s="223"/>
      <c r="CF125" s="223"/>
      <c r="CG125" s="223"/>
      <c r="CH125" s="223"/>
      <c r="CI125" s="223"/>
      <c r="CJ125" s="245"/>
      <c r="CK125" s="847" t="s">
        <v>473</v>
      </c>
      <c r="CL125" s="848"/>
      <c r="CM125" s="848"/>
      <c r="CN125" s="848"/>
      <c r="CO125" s="849"/>
      <c r="CP125" s="856" t="s">
        <v>474</v>
      </c>
      <c r="CQ125" s="804"/>
      <c r="CR125" s="804"/>
      <c r="CS125" s="804"/>
      <c r="CT125" s="804"/>
      <c r="CU125" s="804"/>
      <c r="CV125" s="804"/>
      <c r="CW125" s="804"/>
      <c r="CX125" s="804"/>
      <c r="CY125" s="804"/>
      <c r="CZ125" s="804"/>
      <c r="DA125" s="804"/>
      <c r="DB125" s="804"/>
      <c r="DC125" s="804"/>
      <c r="DD125" s="804"/>
      <c r="DE125" s="804"/>
      <c r="DF125" s="805"/>
      <c r="DG125" s="857" t="s">
        <v>239</v>
      </c>
      <c r="DH125" s="838"/>
      <c r="DI125" s="838"/>
      <c r="DJ125" s="838"/>
      <c r="DK125" s="838"/>
      <c r="DL125" s="838" t="s">
        <v>239</v>
      </c>
      <c r="DM125" s="838"/>
      <c r="DN125" s="838"/>
      <c r="DO125" s="838"/>
      <c r="DP125" s="838"/>
      <c r="DQ125" s="838" t="s">
        <v>394</v>
      </c>
      <c r="DR125" s="838"/>
      <c r="DS125" s="838"/>
      <c r="DT125" s="838"/>
      <c r="DU125" s="838"/>
      <c r="DV125" s="839" t="s">
        <v>239</v>
      </c>
      <c r="DW125" s="839"/>
      <c r="DX125" s="839"/>
      <c r="DY125" s="839"/>
      <c r="DZ125" s="840"/>
    </row>
    <row r="126" spans="1:130" s="221" customFormat="1" ht="26.25" customHeight="1" thickBot="1" x14ac:dyDescent="0.2">
      <c r="A126" s="816"/>
      <c r="B126" s="817"/>
      <c r="C126" s="811" t="s">
        <v>462</v>
      </c>
      <c r="D126" s="748"/>
      <c r="E126" s="748"/>
      <c r="F126" s="748"/>
      <c r="G126" s="748"/>
      <c r="H126" s="748"/>
      <c r="I126" s="748"/>
      <c r="J126" s="748"/>
      <c r="K126" s="748"/>
      <c r="L126" s="748"/>
      <c r="M126" s="748"/>
      <c r="N126" s="748"/>
      <c r="O126" s="748"/>
      <c r="P126" s="748"/>
      <c r="Q126" s="748"/>
      <c r="R126" s="748"/>
      <c r="S126" s="748"/>
      <c r="T126" s="748"/>
      <c r="U126" s="748"/>
      <c r="V126" s="748"/>
      <c r="W126" s="748"/>
      <c r="X126" s="748"/>
      <c r="Y126" s="748"/>
      <c r="Z126" s="749"/>
      <c r="AA126" s="775" t="s">
        <v>394</v>
      </c>
      <c r="AB126" s="776"/>
      <c r="AC126" s="776"/>
      <c r="AD126" s="776"/>
      <c r="AE126" s="777"/>
      <c r="AF126" s="778" t="s">
        <v>239</v>
      </c>
      <c r="AG126" s="776"/>
      <c r="AH126" s="776"/>
      <c r="AI126" s="776"/>
      <c r="AJ126" s="777"/>
      <c r="AK126" s="778" t="s">
        <v>394</v>
      </c>
      <c r="AL126" s="776"/>
      <c r="AM126" s="776"/>
      <c r="AN126" s="776"/>
      <c r="AO126" s="777"/>
      <c r="AP126" s="820" t="s">
        <v>239</v>
      </c>
      <c r="AQ126" s="821"/>
      <c r="AR126" s="821"/>
      <c r="AS126" s="821"/>
      <c r="AT126" s="822"/>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223"/>
      <c r="BP126" s="223"/>
      <c r="BQ126" s="223"/>
      <c r="BR126" s="223"/>
      <c r="BS126" s="223"/>
      <c r="BT126" s="223"/>
      <c r="BU126" s="223"/>
      <c r="BV126" s="223"/>
      <c r="BW126" s="223"/>
      <c r="BX126" s="223"/>
      <c r="BY126" s="223"/>
      <c r="BZ126" s="223"/>
      <c r="CA126" s="223"/>
      <c r="CB126" s="223"/>
      <c r="CC126" s="223"/>
      <c r="CD126" s="246"/>
      <c r="CE126" s="246"/>
      <c r="CF126" s="246"/>
      <c r="CG126" s="223"/>
      <c r="CH126" s="223"/>
      <c r="CI126" s="223"/>
      <c r="CJ126" s="245"/>
      <c r="CK126" s="850"/>
      <c r="CL126" s="851"/>
      <c r="CM126" s="851"/>
      <c r="CN126" s="851"/>
      <c r="CO126" s="852"/>
      <c r="CP126" s="811" t="s">
        <v>475</v>
      </c>
      <c r="CQ126" s="748"/>
      <c r="CR126" s="748"/>
      <c r="CS126" s="748"/>
      <c r="CT126" s="748"/>
      <c r="CU126" s="748"/>
      <c r="CV126" s="748"/>
      <c r="CW126" s="748"/>
      <c r="CX126" s="748"/>
      <c r="CY126" s="748"/>
      <c r="CZ126" s="748"/>
      <c r="DA126" s="748"/>
      <c r="DB126" s="748"/>
      <c r="DC126" s="748"/>
      <c r="DD126" s="748"/>
      <c r="DE126" s="748"/>
      <c r="DF126" s="749"/>
      <c r="DG126" s="812" t="s">
        <v>239</v>
      </c>
      <c r="DH126" s="813"/>
      <c r="DI126" s="813"/>
      <c r="DJ126" s="813"/>
      <c r="DK126" s="813"/>
      <c r="DL126" s="813" t="s">
        <v>239</v>
      </c>
      <c r="DM126" s="813"/>
      <c r="DN126" s="813"/>
      <c r="DO126" s="813"/>
      <c r="DP126" s="813"/>
      <c r="DQ126" s="813" t="s">
        <v>394</v>
      </c>
      <c r="DR126" s="813"/>
      <c r="DS126" s="813"/>
      <c r="DT126" s="813"/>
      <c r="DU126" s="813"/>
      <c r="DV126" s="790" t="s">
        <v>239</v>
      </c>
      <c r="DW126" s="790"/>
      <c r="DX126" s="790"/>
      <c r="DY126" s="790"/>
      <c r="DZ126" s="791"/>
    </row>
    <row r="127" spans="1:130" s="221" customFormat="1" ht="26.25" customHeight="1" x14ac:dyDescent="0.15">
      <c r="A127" s="818"/>
      <c r="B127" s="819"/>
      <c r="C127" s="834" t="s">
        <v>476</v>
      </c>
      <c r="D127" s="835"/>
      <c r="E127" s="835"/>
      <c r="F127" s="835"/>
      <c r="G127" s="835"/>
      <c r="H127" s="835"/>
      <c r="I127" s="835"/>
      <c r="J127" s="835"/>
      <c r="K127" s="835"/>
      <c r="L127" s="835"/>
      <c r="M127" s="835"/>
      <c r="N127" s="835"/>
      <c r="O127" s="835"/>
      <c r="P127" s="835"/>
      <c r="Q127" s="835"/>
      <c r="R127" s="835"/>
      <c r="S127" s="835"/>
      <c r="T127" s="835"/>
      <c r="U127" s="835"/>
      <c r="V127" s="835"/>
      <c r="W127" s="835"/>
      <c r="X127" s="835"/>
      <c r="Y127" s="835"/>
      <c r="Z127" s="836"/>
      <c r="AA127" s="775" t="s">
        <v>394</v>
      </c>
      <c r="AB127" s="776"/>
      <c r="AC127" s="776"/>
      <c r="AD127" s="776"/>
      <c r="AE127" s="777"/>
      <c r="AF127" s="778" t="s">
        <v>239</v>
      </c>
      <c r="AG127" s="776"/>
      <c r="AH127" s="776"/>
      <c r="AI127" s="776"/>
      <c r="AJ127" s="777"/>
      <c r="AK127" s="778" t="s">
        <v>239</v>
      </c>
      <c r="AL127" s="776"/>
      <c r="AM127" s="776"/>
      <c r="AN127" s="776"/>
      <c r="AO127" s="777"/>
      <c r="AP127" s="820" t="s">
        <v>394</v>
      </c>
      <c r="AQ127" s="821"/>
      <c r="AR127" s="821"/>
      <c r="AS127" s="821"/>
      <c r="AT127" s="822"/>
      <c r="AU127" s="223"/>
      <c r="AV127" s="223"/>
      <c r="AW127" s="223"/>
      <c r="AX127" s="837" t="s">
        <v>477</v>
      </c>
      <c r="AY127" s="808"/>
      <c r="AZ127" s="808"/>
      <c r="BA127" s="808"/>
      <c r="BB127" s="808"/>
      <c r="BC127" s="808"/>
      <c r="BD127" s="808"/>
      <c r="BE127" s="809"/>
      <c r="BF127" s="807" t="s">
        <v>478</v>
      </c>
      <c r="BG127" s="808"/>
      <c r="BH127" s="808"/>
      <c r="BI127" s="808"/>
      <c r="BJ127" s="808"/>
      <c r="BK127" s="808"/>
      <c r="BL127" s="809"/>
      <c r="BM127" s="807" t="s">
        <v>479</v>
      </c>
      <c r="BN127" s="808"/>
      <c r="BO127" s="808"/>
      <c r="BP127" s="808"/>
      <c r="BQ127" s="808"/>
      <c r="BR127" s="808"/>
      <c r="BS127" s="809"/>
      <c r="BT127" s="807" t="s">
        <v>480</v>
      </c>
      <c r="BU127" s="808"/>
      <c r="BV127" s="808"/>
      <c r="BW127" s="808"/>
      <c r="BX127" s="808"/>
      <c r="BY127" s="808"/>
      <c r="BZ127" s="810"/>
      <c r="CA127" s="223"/>
      <c r="CB127" s="223"/>
      <c r="CC127" s="223"/>
      <c r="CD127" s="246"/>
      <c r="CE127" s="246"/>
      <c r="CF127" s="246"/>
      <c r="CG127" s="223"/>
      <c r="CH127" s="223"/>
      <c r="CI127" s="223"/>
      <c r="CJ127" s="245"/>
      <c r="CK127" s="850"/>
      <c r="CL127" s="851"/>
      <c r="CM127" s="851"/>
      <c r="CN127" s="851"/>
      <c r="CO127" s="852"/>
      <c r="CP127" s="811" t="s">
        <v>481</v>
      </c>
      <c r="CQ127" s="748"/>
      <c r="CR127" s="748"/>
      <c r="CS127" s="748"/>
      <c r="CT127" s="748"/>
      <c r="CU127" s="748"/>
      <c r="CV127" s="748"/>
      <c r="CW127" s="748"/>
      <c r="CX127" s="748"/>
      <c r="CY127" s="748"/>
      <c r="CZ127" s="748"/>
      <c r="DA127" s="748"/>
      <c r="DB127" s="748"/>
      <c r="DC127" s="748"/>
      <c r="DD127" s="748"/>
      <c r="DE127" s="748"/>
      <c r="DF127" s="749"/>
      <c r="DG127" s="812" t="s">
        <v>394</v>
      </c>
      <c r="DH127" s="813"/>
      <c r="DI127" s="813"/>
      <c r="DJ127" s="813"/>
      <c r="DK127" s="813"/>
      <c r="DL127" s="813" t="s">
        <v>394</v>
      </c>
      <c r="DM127" s="813"/>
      <c r="DN127" s="813"/>
      <c r="DO127" s="813"/>
      <c r="DP127" s="813"/>
      <c r="DQ127" s="813" t="s">
        <v>239</v>
      </c>
      <c r="DR127" s="813"/>
      <c r="DS127" s="813"/>
      <c r="DT127" s="813"/>
      <c r="DU127" s="813"/>
      <c r="DV127" s="790" t="s">
        <v>394</v>
      </c>
      <c r="DW127" s="790"/>
      <c r="DX127" s="790"/>
      <c r="DY127" s="790"/>
      <c r="DZ127" s="791"/>
    </row>
    <row r="128" spans="1:130" s="221" customFormat="1" ht="26.25" customHeight="1" thickBot="1" x14ac:dyDescent="0.2">
      <c r="A128" s="792" t="s">
        <v>482</v>
      </c>
      <c r="B128" s="793"/>
      <c r="C128" s="793"/>
      <c r="D128" s="793"/>
      <c r="E128" s="793"/>
      <c r="F128" s="793"/>
      <c r="G128" s="793"/>
      <c r="H128" s="793"/>
      <c r="I128" s="793"/>
      <c r="J128" s="793"/>
      <c r="K128" s="793"/>
      <c r="L128" s="793"/>
      <c r="M128" s="793"/>
      <c r="N128" s="793"/>
      <c r="O128" s="793"/>
      <c r="P128" s="793"/>
      <c r="Q128" s="793"/>
      <c r="R128" s="793"/>
      <c r="S128" s="793"/>
      <c r="T128" s="793"/>
      <c r="U128" s="793"/>
      <c r="V128" s="793"/>
      <c r="W128" s="794" t="s">
        <v>483</v>
      </c>
      <c r="X128" s="794"/>
      <c r="Y128" s="794"/>
      <c r="Z128" s="795"/>
      <c r="AA128" s="796">
        <v>8259</v>
      </c>
      <c r="AB128" s="797"/>
      <c r="AC128" s="797"/>
      <c r="AD128" s="797"/>
      <c r="AE128" s="798"/>
      <c r="AF128" s="799">
        <v>6669</v>
      </c>
      <c r="AG128" s="797"/>
      <c r="AH128" s="797"/>
      <c r="AI128" s="797"/>
      <c r="AJ128" s="798"/>
      <c r="AK128" s="799">
        <v>4689</v>
      </c>
      <c r="AL128" s="797"/>
      <c r="AM128" s="797"/>
      <c r="AN128" s="797"/>
      <c r="AO128" s="798"/>
      <c r="AP128" s="800"/>
      <c r="AQ128" s="801"/>
      <c r="AR128" s="801"/>
      <c r="AS128" s="801"/>
      <c r="AT128" s="802"/>
      <c r="AU128" s="223"/>
      <c r="AV128" s="223"/>
      <c r="AW128" s="223"/>
      <c r="AX128" s="803" t="s">
        <v>484</v>
      </c>
      <c r="AY128" s="804"/>
      <c r="AZ128" s="804"/>
      <c r="BA128" s="804"/>
      <c r="BB128" s="804"/>
      <c r="BC128" s="804"/>
      <c r="BD128" s="804"/>
      <c r="BE128" s="805"/>
      <c r="BF128" s="782" t="s">
        <v>239</v>
      </c>
      <c r="BG128" s="783"/>
      <c r="BH128" s="783"/>
      <c r="BI128" s="783"/>
      <c r="BJ128" s="783"/>
      <c r="BK128" s="783"/>
      <c r="BL128" s="806"/>
      <c r="BM128" s="782">
        <v>15</v>
      </c>
      <c r="BN128" s="783"/>
      <c r="BO128" s="783"/>
      <c r="BP128" s="783"/>
      <c r="BQ128" s="783"/>
      <c r="BR128" s="783"/>
      <c r="BS128" s="806"/>
      <c r="BT128" s="782">
        <v>20</v>
      </c>
      <c r="BU128" s="783"/>
      <c r="BV128" s="783"/>
      <c r="BW128" s="783"/>
      <c r="BX128" s="783"/>
      <c r="BY128" s="783"/>
      <c r="BZ128" s="784"/>
      <c r="CA128" s="246"/>
      <c r="CB128" s="246"/>
      <c r="CC128" s="246"/>
      <c r="CD128" s="246"/>
      <c r="CE128" s="246"/>
      <c r="CF128" s="246"/>
      <c r="CG128" s="223"/>
      <c r="CH128" s="223"/>
      <c r="CI128" s="223"/>
      <c r="CJ128" s="245"/>
      <c r="CK128" s="853"/>
      <c r="CL128" s="854"/>
      <c r="CM128" s="854"/>
      <c r="CN128" s="854"/>
      <c r="CO128" s="855"/>
      <c r="CP128" s="785" t="s">
        <v>485</v>
      </c>
      <c r="CQ128" s="726"/>
      <c r="CR128" s="726"/>
      <c r="CS128" s="726"/>
      <c r="CT128" s="726"/>
      <c r="CU128" s="726"/>
      <c r="CV128" s="726"/>
      <c r="CW128" s="726"/>
      <c r="CX128" s="726"/>
      <c r="CY128" s="726"/>
      <c r="CZ128" s="726"/>
      <c r="DA128" s="726"/>
      <c r="DB128" s="726"/>
      <c r="DC128" s="726"/>
      <c r="DD128" s="726"/>
      <c r="DE128" s="726"/>
      <c r="DF128" s="727"/>
      <c r="DG128" s="786" t="s">
        <v>394</v>
      </c>
      <c r="DH128" s="787"/>
      <c r="DI128" s="787"/>
      <c r="DJ128" s="787"/>
      <c r="DK128" s="787"/>
      <c r="DL128" s="787" t="s">
        <v>394</v>
      </c>
      <c r="DM128" s="787"/>
      <c r="DN128" s="787"/>
      <c r="DO128" s="787"/>
      <c r="DP128" s="787"/>
      <c r="DQ128" s="787" t="s">
        <v>394</v>
      </c>
      <c r="DR128" s="787"/>
      <c r="DS128" s="787"/>
      <c r="DT128" s="787"/>
      <c r="DU128" s="787"/>
      <c r="DV128" s="788" t="s">
        <v>239</v>
      </c>
      <c r="DW128" s="788"/>
      <c r="DX128" s="788"/>
      <c r="DY128" s="788"/>
      <c r="DZ128" s="789"/>
    </row>
    <row r="129" spans="1:131" s="221" customFormat="1" ht="26.25" customHeight="1" x14ac:dyDescent="0.15">
      <c r="A129" s="770" t="s">
        <v>107</v>
      </c>
      <c r="B129" s="771"/>
      <c r="C129" s="771"/>
      <c r="D129" s="771"/>
      <c r="E129" s="771"/>
      <c r="F129" s="771"/>
      <c r="G129" s="771"/>
      <c r="H129" s="771"/>
      <c r="I129" s="771"/>
      <c r="J129" s="771"/>
      <c r="K129" s="771"/>
      <c r="L129" s="771"/>
      <c r="M129" s="771"/>
      <c r="N129" s="771"/>
      <c r="O129" s="771"/>
      <c r="P129" s="771"/>
      <c r="Q129" s="771"/>
      <c r="R129" s="771"/>
      <c r="S129" s="771"/>
      <c r="T129" s="771"/>
      <c r="U129" s="771"/>
      <c r="V129" s="771"/>
      <c r="W129" s="772" t="s">
        <v>486</v>
      </c>
      <c r="X129" s="773"/>
      <c r="Y129" s="773"/>
      <c r="Z129" s="774"/>
      <c r="AA129" s="775">
        <v>971889</v>
      </c>
      <c r="AB129" s="776"/>
      <c r="AC129" s="776"/>
      <c r="AD129" s="776"/>
      <c r="AE129" s="777"/>
      <c r="AF129" s="778">
        <v>1042949</v>
      </c>
      <c r="AG129" s="776"/>
      <c r="AH129" s="776"/>
      <c r="AI129" s="776"/>
      <c r="AJ129" s="777"/>
      <c r="AK129" s="778">
        <v>1203915</v>
      </c>
      <c r="AL129" s="776"/>
      <c r="AM129" s="776"/>
      <c r="AN129" s="776"/>
      <c r="AO129" s="777"/>
      <c r="AP129" s="779"/>
      <c r="AQ129" s="780"/>
      <c r="AR129" s="780"/>
      <c r="AS129" s="780"/>
      <c r="AT129" s="781"/>
      <c r="AU129" s="224"/>
      <c r="AV129" s="224"/>
      <c r="AW129" s="224"/>
      <c r="AX129" s="747" t="s">
        <v>487</v>
      </c>
      <c r="AY129" s="748"/>
      <c r="AZ129" s="748"/>
      <c r="BA129" s="748"/>
      <c r="BB129" s="748"/>
      <c r="BC129" s="748"/>
      <c r="BD129" s="748"/>
      <c r="BE129" s="749"/>
      <c r="BF129" s="766" t="s">
        <v>394</v>
      </c>
      <c r="BG129" s="767"/>
      <c r="BH129" s="767"/>
      <c r="BI129" s="767"/>
      <c r="BJ129" s="767"/>
      <c r="BK129" s="767"/>
      <c r="BL129" s="768"/>
      <c r="BM129" s="766">
        <v>20</v>
      </c>
      <c r="BN129" s="767"/>
      <c r="BO129" s="767"/>
      <c r="BP129" s="767"/>
      <c r="BQ129" s="767"/>
      <c r="BR129" s="767"/>
      <c r="BS129" s="768"/>
      <c r="BT129" s="766">
        <v>30</v>
      </c>
      <c r="BU129" s="767"/>
      <c r="BV129" s="767"/>
      <c r="BW129" s="767"/>
      <c r="BX129" s="767"/>
      <c r="BY129" s="767"/>
      <c r="BZ129" s="769"/>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c r="DC129" s="247"/>
      <c r="DD129" s="247"/>
      <c r="DE129" s="247"/>
      <c r="DF129" s="247"/>
      <c r="DG129" s="247"/>
      <c r="DH129" s="247"/>
      <c r="DI129" s="247"/>
      <c r="DJ129" s="247"/>
      <c r="DK129" s="247"/>
      <c r="DL129" s="247"/>
      <c r="DM129" s="247"/>
      <c r="DN129" s="247"/>
      <c r="DO129" s="247"/>
      <c r="DP129" s="224"/>
      <c r="DQ129" s="224"/>
      <c r="DR129" s="224"/>
      <c r="DS129" s="224"/>
      <c r="DT129" s="224"/>
      <c r="DU129" s="224"/>
      <c r="DV129" s="224"/>
      <c r="DW129" s="224"/>
      <c r="DX129" s="224"/>
      <c r="DY129" s="224"/>
      <c r="DZ129" s="224"/>
    </row>
    <row r="130" spans="1:131" s="221" customFormat="1" ht="26.25" customHeight="1" x14ac:dyDescent="0.15">
      <c r="A130" s="770" t="s">
        <v>488</v>
      </c>
      <c r="B130" s="771"/>
      <c r="C130" s="771"/>
      <c r="D130" s="771"/>
      <c r="E130" s="771"/>
      <c r="F130" s="771"/>
      <c r="G130" s="771"/>
      <c r="H130" s="771"/>
      <c r="I130" s="771"/>
      <c r="J130" s="771"/>
      <c r="K130" s="771"/>
      <c r="L130" s="771"/>
      <c r="M130" s="771"/>
      <c r="N130" s="771"/>
      <c r="O130" s="771"/>
      <c r="P130" s="771"/>
      <c r="Q130" s="771"/>
      <c r="R130" s="771"/>
      <c r="S130" s="771"/>
      <c r="T130" s="771"/>
      <c r="U130" s="771"/>
      <c r="V130" s="771"/>
      <c r="W130" s="772" t="s">
        <v>489</v>
      </c>
      <c r="X130" s="773"/>
      <c r="Y130" s="773"/>
      <c r="Z130" s="774"/>
      <c r="AA130" s="775">
        <v>187783</v>
      </c>
      <c r="AB130" s="776"/>
      <c r="AC130" s="776"/>
      <c r="AD130" s="776"/>
      <c r="AE130" s="777"/>
      <c r="AF130" s="778">
        <v>203857</v>
      </c>
      <c r="AG130" s="776"/>
      <c r="AH130" s="776"/>
      <c r="AI130" s="776"/>
      <c r="AJ130" s="777"/>
      <c r="AK130" s="778">
        <v>221894</v>
      </c>
      <c r="AL130" s="776"/>
      <c r="AM130" s="776"/>
      <c r="AN130" s="776"/>
      <c r="AO130" s="777"/>
      <c r="AP130" s="779"/>
      <c r="AQ130" s="780"/>
      <c r="AR130" s="780"/>
      <c r="AS130" s="780"/>
      <c r="AT130" s="781"/>
      <c r="AU130" s="224"/>
      <c r="AV130" s="224"/>
      <c r="AW130" s="224"/>
      <c r="AX130" s="747" t="s">
        <v>490</v>
      </c>
      <c r="AY130" s="748"/>
      <c r="AZ130" s="748"/>
      <c r="BA130" s="748"/>
      <c r="BB130" s="748"/>
      <c r="BC130" s="748"/>
      <c r="BD130" s="748"/>
      <c r="BE130" s="749"/>
      <c r="BF130" s="750">
        <v>6.6</v>
      </c>
      <c r="BG130" s="751"/>
      <c r="BH130" s="751"/>
      <c r="BI130" s="751"/>
      <c r="BJ130" s="751"/>
      <c r="BK130" s="751"/>
      <c r="BL130" s="752"/>
      <c r="BM130" s="750">
        <v>25</v>
      </c>
      <c r="BN130" s="751"/>
      <c r="BO130" s="751"/>
      <c r="BP130" s="751"/>
      <c r="BQ130" s="751"/>
      <c r="BR130" s="751"/>
      <c r="BS130" s="752"/>
      <c r="BT130" s="750">
        <v>35</v>
      </c>
      <c r="BU130" s="751"/>
      <c r="BV130" s="751"/>
      <c r="BW130" s="751"/>
      <c r="BX130" s="751"/>
      <c r="BY130" s="751"/>
      <c r="BZ130" s="753"/>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c r="DC130" s="247"/>
      <c r="DD130" s="247"/>
      <c r="DE130" s="247"/>
      <c r="DF130" s="247"/>
      <c r="DG130" s="247"/>
      <c r="DH130" s="247"/>
      <c r="DI130" s="247"/>
      <c r="DJ130" s="247"/>
      <c r="DK130" s="247"/>
      <c r="DL130" s="247"/>
      <c r="DM130" s="247"/>
      <c r="DN130" s="247"/>
      <c r="DO130" s="247"/>
      <c r="DP130" s="224"/>
      <c r="DQ130" s="224"/>
      <c r="DR130" s="224"/>
      <c r="DS130" s="224"/>
      <c r="DT130" s="224"/>
      <c r="DU130" s="224"/>
      <c r="DV130" s="224"/>
      <c r="DW130" s="224"/>
      <c r="DX130" s="224"/>
      <c r="DY130" s="224"/>
      <c r="DZ130" s="224"/>
    </row>
    <row r="131" spans="1:131" s="221" customFormat="1" ht="26.25" customHeight="1" thickBot="1" x14ac:dyDescent="0.2">
      <c r="A131" s="754"/>
      <c r="B131" s="755"/>
      <c r="C131" s="755"/>
      <c r="D131" s="755"/>
      <c r="E131" s="755"/>
      <c r="F131" s="755"/>
      <c r="G131" s="755"/>
      <c r="H131" s="755"/>
      <c r="I131" s="755"/>
      <c r="J131" s="755"/>
      <c r="K131" s="755"/>
      <c r="L131" s="755"/>
      <c r="M131" s="755"/>
      <c r="N131" s="755"/>
      <c r="O131" s="755"/>
      <c r="P131" s="755"/>
      <c r="Q131" s="755"/>
      <c r="R131" s="755"/>
      <c r="S131" s="755"/>
      <c r="T131" s="755"/>
      <c r="U131" s="755"/>
      <c r="V131" s="755"/>
      <c r="W131" s="756" t="s">
        <v>491</v>
      </c>
      <c r="X131" s="757"/>
      <c r="Y131" s="757"/>
      <c r="Z131" s="758"/>
      <c r="AA131" s="759">
        <v>784106</v>
      </c>
      <c r="AB131" s="760"/>
      <c r="AC131" s="760"/>
      <c r="AD131" s="760"/>
      <c r="AE131" s="761"/>
      <c r="AF131" s="762">
        <v>839092</v>
      </c>
      <c r="AG131" s="760"/>
      <c r="AH131" s="760"/>
      <c r="AI131" s="760"/>
      <c r="AJ131" s="761"/>
      <c r="AK131" s="762">
        <v>982021</v>
      </c>
      <c r="AL131" s="760"/>
      <c r="AM131" s="760"/>
      <c r="AN131" s="760"/>
      <c r="AO131" s="761"/>
      <c r="AP131" s="763"/>
      <c r="AQ131" s="764"/>
      <c r="AR131" s="764"/>
      <c r="AS131" s="764"/>
      <c r="AT131" s="765"/>
      <c r="AU131" s="224"/>
      <c r="AV131" s="224"/>
      <c r="AW131" s="224"/>
      <c r="AX131" s="725" t="s">
        <v>492</v>
      </c>
      <c r="AY131" s="726"/>
      <c r="AZ131" s="726"/>
      <c r="BA131" s="726"/>
      <c r="BB131" s="726"/>
      <c r="BC131" s="726"/>
      <c r="BD131" s="726"/>
      <c r="BE131" s="727"/>
      <c r="BF131" s="728" t="s">
        <v>239</v>
      </c>
      <c r="BG131" s="729"/>
      <c r="BH131" s="729"/>
      <c r="BI131" s="729"/>
      <c r="BJ131" s="729"/>
      <c r="BK131" s="729"/>
      <c r="BL131" s="730"/>
      <c r="BM131" s="728">
        <v>350</v>
      </c>
      <c r="BN131" s="729"/>
      <c r="BO131" s="729"/>
      <c r="BP131" s="729"/>
      <c r="BQ131" s="729"/>
      <c r="BR131" s="729"/>
      <c r="BS131" s="730"/>
      <c r="BT131" s="731"/>
      <c r="BU131" s="732"/>
      <c r="BV131" s="732"/>
      <c r="BW131" s="732"/>
      <c r="BX131" s="732"/>
      <c r="BY131" s="732"/>
      <c r="BZ131" s="733"/>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c r="DC131" s="247"/>
      <c r="DD131" s="247"/>
      <c r="DE131" s="247"/>
      <c r="DF131" s="247"/>
      <c r="DG131" s="247"/>
      <c r="DH131" s="247"/>
      <c r="DI131" s="247"/>
      <c r="DJ131" s="247"/>
      <c r="DK131" s="247"/>
      <c r="DL131" s="247"/>
      <c r="DM131" s="247"/>
      <c r="DN131" s="247"/>
      <c r="DO131" s="247"/>
      <c r="DP131" s="224"/>
      <c r="DQ131" s="224"/>
      <c r="DR131" s="224"/>
      <c r="DS131" s="224"/>
      <c r="DT131" s="224"/>
      <c r="DU131" s="224"/>
      <c r="DV131" s="224"/>
      <c r="DW131" s="224"/>
      <c r="DX131" s="224"/>
      <c r="DY131" s="224"/>
      <c r="DZ131" s="224"/>
    </row>
    <row r="132" spans="1:131" s="221" customFormat="1" ht="26.25" customHeight="1" x14ac:dyDescent="0.15">
      <c r="A132" s="734" t="s">
        <v>493</v>
      </c>
      <c r="B132" s="735"/>
      <c r="C132" s="735"/>
      <c r="D132" s="735"/>
      <c r="E132" s="735"/>
      <c r="F132" s="735"/>
      <c r="G132" s="735"/>
      <c r="H132" s="735"/>
      <c r="I132" s="735"/>
      <c r="J132" s="735"/>
      <c r="K132" s="735"/>
      <c r="L132" s="735"/>
      <c r="M132" s="735"/>
      <c r="N132" s="735"/>
      <c r="O132" s="735"/>
      <c r="P132" s="735"/>
      <c r="Q132" s="735"/>
      <c r="R132" s="735"/>
      <c r="S132" s="735"/>
      <c r="T132" s="735"/>
      <c r="U132" s="735"/>
      <c r="V132" s="738" t="s">
        <v>494</v>
      </c>
      <c r="W132" s="738"/>
      <c r="X132" s="738"/>
      <c r="Y132" s="738"/>
      <c r="Z132" s="739"/>
      <c r="AA132" s="740">
        <v>5.8132446379999996</v>
      </c>
      <c r="AB132" s="741"/>
      <c r="AC132" s="741"/>
      <c r="AD132" s="741"/>
      <c r="AE132" s="742"/>
      <c r="AF132" s="743">
        <v>7.161312466</v>
      </c>
      <c r="AG132" s="741"/>
      <c r="AH132" s="741"/>
      <c r="AI132" s="741"/>
      <c r="AJ132" s="742"/>
      <c r="AK132" s="743">
        <v>7.1131880069999998</v>
      </c>
      <c r="AL132" s="741"/>
      <c r="AM132" s="741"/>
      <c r="AN132" s="741"/>
      <c r="AO132" s="742"/>
      <c r="AP132" s="744"/>
      <c r="AQ132" s="745"/>
      <c r="AR132" s="745"/>
      <c r="AS132" s="745"/>
      <c r="AT132" s="746"/>
      <c r="AU132" s="248"/>
      <c r="AV132" s="224"/>
      <c r="AW132" s="224"/>
      <c r="AX132" s="224"/>
      <c r="AY132" s="224"/>
      <c r="AZ132" s="224"/>
      <c r="BA132" s="224"/>
      <c r="BB132" s="224"/>
      <c r="BC132" s="224"/>
      <c r="BD132" s="224"/>
      <c r="BE132" s="224"/>
      <c r="BF132" s="224"/>
      <c r="BG132" s="224"/>
      <c r="BH132" s="224"/>
      <c r="BI132" s="224"/>
      <c r="BJ132" s="224"/>
      <c r="BK132" s="224"/>
      <c r="BL132" s="224"/>
      <c r="BM132" s="224"/>
      <c r="BN132" s="224"/>
      <c r="BO132" s="224"/>
      <c r="BP132" s="224"/>
      <c r="BQ132" s="224"/>
      <c r="BR132" s="224"/>
      <c r="BS132" s="225"/>
      <c r="BT132" s="224"/>
      <c r="BU132" s="224"/>
      <c r="BV132" s="224"/>
      <c r="BW132" s="224"/>
      <c r="BX132" s="224"/>
      <c r="BY132" s="224"/>
      <c r="BZ132" s="224"/>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c r="DC132" s="247"/>
      <c r="DD132" s="247"/>
      <c r="DE132" s="247"/>
      <c r="DF132" s="247"/>
      <c r="DG132" s="247"/>
      <c r="DH132" s="247"/>
      <c r="DI132" s="247"/>
      <c r="DJ132" s="247"/>
      <c r="DK132" s="247"/>
      <c r="DL132" s="247"/>
      <c r="DM132" s="247"/>
      <c r="DN132" s="247"/>
      <c r="DO132" s="247"/>
      <c r="DP132" s="224"/>
      <c r="DQ132" s="224"/>
      <c r="DR132" s="224"/>
      <c r="DS132" s="224"/>
      <c r="DT132" s="224"/>
      <c r="DU132" s="224"/>
      <c r="DV132" s="224"/>
      <c r="DW132" s="224"/>
      <c r="DX132" s="224"/>
      <c r="DY132" s="224"/>
      <c r="DZ132" s="224"/>
    </row>
    <row r="133" spans="1:131" s="221" customFormat="1" ht="26.25" customHeight="1" thickBot="1" x14ac:dyDescent="0.2">
      <c r="A133" s="736"/>
      <c r="B133" s="737"/>
      <c r="C133" s="737"/>
      <c r="D133" s="737"/>
      <c r="E133" s="737"/>
      <c r="F133" s="737"/>
      <c r="G133" s="737"/>
      <c r="H133" s="737"/>
      <c r="I133" s="737"/>
      <c r="J133" s="737"/>
      <c r="K133" s="737"/>
      <c r="L133" s="737"/>
      <c r="M133" s="737"/>
      <c r="N133" s="737"/>
      <c r="O133" s="737"/>
      <c r="P133" s="737"/>
      <c r="Q133" s="737"/>
      <c r="R133" s="737"/>
      <c r="S133" s="737"/>
      <c r="T133" s="737"/>
      <c r="U133" s="737"/>
      <c r="V133" s="717" t="s">
        <v>495</v>
      </c>
      <c r="W133" s="717"/>
      <c r="X133" s="717"/>
      <c r="Y133" s="717"/>
      <c r="Z133" s="718"/>
      <c r="AA133" s="719">
        <v>6</v>
      </c>
      <c r="AB133" s="720"/>
      <c r="AC133" s="720"/>
      <c r="AD133" s="720"/>
      <c r="AE133" s="721"/>
      <c r="AF133" s="719">
        <v>6.1</v>
      </c>
      <c r="AG133" s="720"/>
      <c r="AH133" s="720"/>
      <c r="AI133" s="720"/>
      <c r="AJ133" s="721"/>
      <c r="AK133" s="719">
        <v>6.6</v>
      </c>
      <c r="AL133" s="720"/>
      <c r="AM133" s="720"/>
      <c r="AN133" s="720"/>
      <c r="AO133" s="721"/>
      <c r="AP133" s="722"/>
      <c r="AQ133" s="723"/>
      <c r="AR133" s="723"/>
      <c r="AS133" s="723"/>
      <c r="AT133" s="724"/>
      <c r="AU133" s="224"/>
      <c r="AV133" s="224"/>
      <c r="AW133" s="224"/>
      <c r="AX133" s="224"/>
      <c r="AY133" s="224"/>
      <c r="AZ133" s="224"/>
      <c r="BA133" s="224"/>
      <c r="BB133" s="224"/>
      <c r="BC133" s="224"/>
      <c r="BD133" s="224"/>
      <c r="BE133" s="224"/>
      <c r="BF133" s="224"/>
      <c r="BG133" s="224"/>
      <c r="BH133" s="224"/>
      <c r="BI133" s="224"/>
      <c r="BJ133" s="224"/>
      <c r="BK133" s="224"/>
      <c r="BL133" s="224"/>
      <c r="BM133" s="224"/>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c r="CZ133" s="247"/>
      <c r="DA133" s="247"/>
      <c r="DB133" s="247"/>
      <c r="DC133" s="247"/>
      <c r="DD133" s="247"/>
      <c r="DE133" s="247"/>
      <c r="DF133" s="247"/>
      <c r="DG133" s="247"/>
      <c r="DH133" s="247"/>
      <c r="DI133" s="247"/>
      <c r="DJ133" s="247"/>
      <c r="DK133" s="247"/>
      <c r="DL133" s="247"/>
      <c r="DM133" s="247"/>
      <c r="DN133" s="247"/>
      <c r="DO133" s="247"/>
      <c r="DP133" s="224"/>
      <c r="DQ133" s="224"/>
      <c r="DR133" s="224"/>
      <c r="DS133" s="224"/>
      <c r="DT133" s="224"/>
      <c r="DU133" s="224"/>
      <c r="DV133" s="224"/>
      <c r="DW133" s="224"/>
      <c r="DX133" s="224"/>
      <c r="DY133" s="224"/>
      <c r="DZ133" s="224"/>
    </row>
    <row r="134" spans="1:131" ht="11.25" customHeigh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24"/>
      <c r="AV134" s="224"/>
      <c r="AW134" s="224"/>
      <c r="AX134" s="224"/>
      <c r="AY134" s="224"/>
      <c r="AZ134" s="224"/>
      <c r="BA134" s="224"/>
      <c r="BB134" s="224"/>
      <c r="BC134" s="224"/>
      <c r="BD134" s="224"/>
      <c r="BE134" s="224"/>
      <c r="BF134" s="224"/>
      <c r="BG134" s="224"/>
      <c r="BH134" s="224"/>
      <c r="BI134" s="224"/>
      <c r="BJ134" s="224"/>
      <c r="BK134" s="224"/>
      <c r="BL134" s="224"/>
      <c r="BM134" s="224"/>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c r="DC134" s="247"/>
      <c r="DD134" s="247"/>
      <c r="DE134" s="247"/>
      <c r="DF134" s="247"/>
      <c r="DG134" s="247"/>
      <c r="DH134" s="247"/>
      <c r="DI134" s="247"/>
      <c r="DJ134" s="247"/>
      <c r="DK134" s="247"/>
      <c r="DL134" s="247"/>
      <c r="DM134" s="247"/>
      <c r="DN134" s="247"/>
      <c r="DO134" s="247"/>
      <c r="DP134" s="224"/>
      <c r="DQ134" s="224"/>
      <c r="DR134" s="224"/>
      <c r="DS134" s="224"/>
      <c r="DT134" s="224"/>
      <c r="DU134" s="224"/>
      <c r="DV134" s="224"/>
      <c r="DW134" s="224"/>
      <c r="DX134" s="224"/>
      <c r="DY134" s="224"/>
      <c r="DZ134" s="224"/>
      <c r="EA134" s="221"/>
    </row>
    <row r="135" spans="1:131" ht="14.25" hidden="1" x14ac:dyDescent="0.15">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249"/>
      <c r="CA135" s="249"/>
      <c r="CB135" s="249"/>
      <c r="CC135" s="249"/>
      <c r="CD135" s="249"/>
      <c r="CE135" s="249"/>
      <c r="CF135" s="249"/>
      <c r="CG135" s="249"/>
      <c r="CH135" s="249"/>
      <c r="CI135" s="249"/>
      <c r="CJ135" s="249"/>
      <c r="CK135" s="249"/>
      <c r="CL135" s="249"/>
      <c r="CM135" s="249"/>
      <c r="CN135" s="249"/>
      <c r="CO135" s="249"/>
      <c r="CP135" s="249"/>
      <c r="CQ135" s="249"/>
      <c r="CR135" s="249"/>
      <c r="CS135" s="249"/>
      <c r="CT135" s="249"/>
      <c r="CU135" s="249"/>
      <c r="CV135" s="249"/>
      <c r="CW135" s="249"/>
      <c r="CX135" s="249"/>
      <c r="CY135" s="249"/>
      <c r="CZ135" s="249"/>
      <c r="DA135" s="249"/>
      <c r="DB135" s="249"/>
      <c r="DC135" s="249"/>
      <c r="DD135" s="249"/>
      <c r="DE135" s="249"/>
      <c r="DF135" s="249"/>
      <c r="DG135" s="249"/>
      <c r="DH135" s="249"/>
      <c r="DI135" s="249"/>
      <c r="DJ135" s="249"/>
      <c r="DK135" s="249"/>
      <c r="DL135" s="249"/>
      <c r="DM135" s="249"/>
      <c r="DN135" s="249"/>
      <c r="DO135" s="249"/>
      <c r="DP135" s="249"/>
      <c r="DQ135" s="249"/>
      <c r="DR135" s="249"/>
      <c r="DS135" s="249"/>
      <c r="DT135" s="249"/>
      <c r="DU135" s="249"/>
      <c r="DV135" s="249"/>
      <c r="DW135" s="249"/>
      <c r="DX135" s="249"/>
      <c r="DY135" s="249"/>
      <c r="DZ135" s="249"/>
    </row>
  </sheetData>
  <sheetProtection algorithmName="SHA-512" hashValue="TUFIqlat/ffTO+mdAxJ6vMGOqjHwYctQRSVcXCZB2+6RB/9k0xn+4du3wYx9pdAOKrM/GLCtzgwSd6vZZUajKw==" saltValue="1LR0zyQ3dnKslLjKyQaPa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51" customWidth="1"/>
    <col min="121" max="121" width="0" style="250" hidden="1" customWidth="1"/>
    <col min="122" max="16384" width="9" style="250" hidden="1"/>
  </cols>
  <sheetData>
    <row r="1" spans="1:120" x14ac:dyDescent="0.1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0"/>
    </row>
    <row r="17" spans="119:120" x14ac:dyDescent="0.15">
      <c r="DP17" s="250"/>
    </row>
    <row r="18" spans="119:120" x14ac:dyDescent="0.15"/>
    <row r="19" spans="119:120" x14ac:dyDescent="0.15"/>
    <row r="20" spans="119:120" x14ac:dyDescent="0.15">
      <c r="DO20" s="250"/>
      <c r="DP20" s="250"/>
    </row>
    <row r="21" spans="119:120" x14ac:dyDescent="0.15">
      <c r="DP21" s="250"/>
    </row>
    <row r="22" spans="119:120" x14ac:dyDescent="0.15"/>
    <row r="23" spans="119:120" x14ac:dyDescent="0.15">
      <c r="DO23" s="250"/>
      <c r="DP23" s="250"/>
    </row>
    <row r="24" spans="119:120" x14ac:dyDescent="0.15">
      <c r="DP24" s="250"/>
    </row>
    <row r="25" spans="119:120" x14ac:dyDescent="0.15">
      <c r="DP25" s="250"/>
    </row>
    <row r="26" spans="119:120" x14ac:dyDescent="0.15">
      <c r="DO26" s="250"/>
      <c r="DP26" s="250"/>
    </row>
    <row r="27" spans="119:120" x14ac:dyDescent="0.15"/>
    <row r="28" spans="119:120" x14ac:dyDescent="0.15">
      <c r="DO28" s="250"/>
      <c r="DP28" s="250"/>
    </row>
    <row r="29" spans="119:120" x14ac:dyDescent="0.15">
      <c r="DP29" s="250"/>
    </row>
    <row r="30" spans="119:120" x14ac:dyDescent="0.15"/>
    <row r="31" spans="119:120" x14ac:dyDescent="0.15">
      <c r="DO31" s="250"/>
      <c r="DP31" s="250"/>
    </row>
    <row r="32" spans="119:120" x14ac:dyDescent="0.15"/>
    <row r="33" spans="98:120" x14ac:dyDescent="0.15">
      <c r="DO33" s="250"/>
      <c r="DP33" s="250"/>
    </row>
    <row r="34" spans="98:120" x14ac:dyDescent="0.15">
      <c r="DM34" s="250"/>
    </row>
    <row r="35" spans="98:120" x14ac:dyDescent="0.15">
      <c r="CT35" s="250"/>
      <c r="CU35" s="250"/>
      <c r="CV35" s="250"/>
      <c r="CY35" s="250"/>
      <c r="CZ35" s="250"/>
      <c r="DA35" s="250"/>
      <c r="DD35" s="250"/>
      <c r="DE35" s="250"/>
      <c r="DF35" s="250"/>
      <c r="DI35" s="250"/>
      <c r="DJ35" s="250"/>
      <c r="DK35" s="250"/>
      <c r="DM35" s="250"/>
      <c r="DN35" s="250"/>
      <c r="DO35" s="250"/>
      <c r="DP35" s="250"/>
    </row>
    <row r="36" spans="98:120" x14ac:dyDescent="0.15"/>
    <row r="37" spans="98:120" x14ac:dyDescent="0.15">
      <c r="CW37" s="250"/>
      <c r="DB37" s="250"/>
      <c r="DG37" s="250"/>
      <c r="DL37" s="250"/>
      <c r="DP37" s="250"/>
    </row>
    <row r="38" spans="98:120" x14ac:dyDescent="0.15">
      <c r="CT38" s="250"/>
      <c r="CU38" s="250"/>
      <c r="CV38" s="250"/>
      <c r="CW38" s="250"/>
      <c r="CY38" s="250"/>
      <c r="CZ38" s="250"/>
      <c r="DA38" s="250"/>
      <c r="DB38" s="250"/>
      <c r="DD38" s="250"/>
      <c r="DE38" s="250"/>
      <c r="DF38" s="250"/>
      <c r="DG38" s="250"/>
      <c r="DI38" s="250"/>
      <c r="DJ38" s="250"/>
      <c r="DK38" s="250"/>
      <c r="DL38" s="250"/>
      <c r="DN38" s="250"/>
      <c r="DO38" s="250"/>
      <c r="DP38" s="250"/>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0"/>
      <c r="DO49" s="250"/>
      <c r="DP49" s="250"/>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0"/>
      <c r="CS63" s="250"/>
      <c r="CX63" s="250"/>
      <c r="DC63" s="250"/>
      <c r="DH63" s="250"/>
    </row>
    <row r="64" spans="22:120" x14ac:dyDescent="0.15">
      <c r="V64" s="250"/>
    </row>
    <row r="65" spans="15:120" x14ac:dyDescent="0.15">
      <c r="X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D65" s="250"/>
      <c r="CE65" s="250"/>
      <c r="CF65" s="250"/>
      <c r="CG65" s="250"/>
      <c r="CH65" s="250"/>
      <c r="CI65" s="250"/>
      <c r="CJ65" s="250"/>
      <c r="CK65" s="250"/>
      <c r="CL65" s="250"/>
      <c r="CM65" s="250"/>
      <c r="CN65" s="250"/>
      <c r="CO65" s="250"/>
      <c r="CP65" s="250"/>
      <c r="CQ65" s="250"/>
      <c r="CR65" s="250"/>
      <c r="CU65" s="250"/>
      <c r="CZ65" s="250"/>
      <c r="DE65" s="250"/>
      <c r="DJ65" s="250"/>
    </row>
    <row r="66" spans="15:120" x14ac:dyDescent="0.15">
      <c r="Q66" s="250"/>
      <c r="S66" s="250"/>
      <c r="U66" s="250"/>
      <c r="DM66" s="250"/>
    </row>
    <row r="67" spans="15:120" x14ac:dyDescent="0.15">
      <c r="O67" s="250"/>
      <c r="P67" s="250"/>
      <c r="R67" s="250"/>
      <c r="T67" s="250"/>
      <c r="Y67" s="250"/>
      <c r="CT67" s="250"/>
      <c r="CV67" s="250"/>
      <c r="CW67" s="250"/>
      <c r="CY67" s="250"/>
      <c r="DA67" s="250"/>
      <c r="DB67" s="250"/>
      <c r="DD67" s="250"/>
      <c r="DF67" s="250"/>
      <c r="DG67" s="250"/>
      <c r="DI67" s="250"/>
      <c r="DK67" s="250"/>
      <c r="DL67" s="250"/>
      <c r="DN67" s="250"/>
      <c r="DO67" s="250"/>
      <c r="DP67" s="250"/>
    </row>
    <row r="68" spans="15:120" x14ac:dyDescent="0.15"/>
    <row r="69" spans="15:120" x14ac:dyDescent="0.15"/>
    <row r="70" spans="15:120" x14ac:dyDescent="0.15"/>
    <row r="71" spans="15:120" x14ac:dyDescent="0.15"/>
    <row r="72" spans="15:120" x14ac:dyDescent="0.15">
      <c r="DP72" s="250"/>
    </row>
    <row r="73" spans="15:120" x14ac:dyDescent="0.15">
      <c r="DP73" s="250"/>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0"/>
      <c r="CX96" s="250"/>
      <c r="DC96" s="250"/>
      <c r="DH96" s="250"/>
    </row>
    <row r="97" spans="24:120" x14ac:dyDescent="0.15">
      <c r="CS97" s="250"/>
      <c r="CX97" s="250"/>
      <c r="DC97" s="250"/>
      <c r="DH97" s="250"/>
      <c r="DP97" s="251" t="s">
        <v>496</v>
      </c>
    </row>
    <row r="98" spans="24:120" hidden="1" x14ac:dyDescent="0.15">
      <c r="CS98" s="250"/>
      <c r="CX98" s="250"/>
      <c r="DC98" s="250"/>
      <c r="DH98" s="250"/>
    </row>
    <row r="99" spans="24:120" hidden="1" x14ac:dyDescent="0.15">
      <c r="CS99" s="250"/>
      <c r="CX99" s="250"/>
      <c r="DC99" s="250"/>
      <c r="DH99" s="250"/>
    </row>
    <row r="101" spans="24:120" ht="12" hidden="1" customHeight="1" x14ac:dyDescent="0.15">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W101" s="250"/>
      <c r="AX101" s="250"/>
      <c r="AY101" s="250"/>
      <c r="AZ101" s="250"/>
      <c r="BA101" s="250"/>
      <c r="BB101" s="250"/>
      <c r="BC101" s="250"/>
      <c r="BD101" s="250"/>
      <c r="BE101" s="250"/>
      <c r="BF101" s="250"/>
      <c r="BG101" s="250"/>
      <c r="BH101" s="250"/>
      <c r="BI101" s="250"/>
      <c r="BJ101" s="250"/>
      <c r="BK101" s="250"/>
      <c r="BL101" s="250"/>
      <c r="BM101" s="250"/>
      <c r="BN101" s="250"/>
      <c r="BO101" s="250"/>
      <c r="BP101" s="250"/>
      <c r="BQ101" s="250"/>
      <c r="BR101" s="250"/>
      <c r="BS101" s="250"/>
      <c r="BT101" s="250"/>
      <c r="BU101" s="250"/>
      <c r="BV101" s="250"/>
      <c r="BW101" s="250"/>
      <c r="BX101" s="250"/>
      <c r="BY101" s="250"/>
      <c r="BZ101" s="250"/>
      <c r="CA101" s="250"/>
      <c r="CB101" s="250"/>
      <c r="CC101" s="250"/>
      <c r="CD101" s="250"/>
      <c r="CE101" s="250"/>
      <c r="CF101" s="250"/>
      <c r="CG101" s="250"/>
      <c r="CH101" s="250"/>
      <c r="CI101" s="250"/>
      <c r="CJ101" s="250"/>
      <c r="CK101" s="250"/>
      <c r="CL101" s="250"/>
      <c r="CM101" s="250"/>
      <c r="CN101" s="250"/>
      <c r="CO101" s="250"/>
      <c r="CP101" s="250"/>
      <c r="CQ101" s="250"/>
      <c r="CR101" s="250"/>
      <c r="CU101" s="250"/>
      <c r="CZ101" s="250"/>
      <c r="DE101" s="250"/>
      <c r="DJ101" s="250"/>
    </row>
    <row r="102" spans="24:120" ht="1.5" hidden="1" customHeight="1" x14ac:dyDescent="0.15">
      <c r="CU102" s="250"/>
      <c r="CZ102" s="250"/>
      <c r="DE102" s="250"/>
      <c r="DJ102" s="250"/>
      <c r="DM102" s="250"/>
    </row>
    <row r="103" spans="24:120" hidden="1" x14ac:dyDescent="0.15">
      <c r="CT103" s="250"/>
      <c r="CV103" s="250"/>
      <c r="CW103" s="250"/>
      <c r="CY103" s="250"/>
      <c r="DA103" s="250"/>
      <c r="DB103" s="250"/>
      <c r="DD103" s="250"/>
      <c r="DF103" s="250"/>
      <c r="DG103" s="250"/>
      <c r="DI103" s="250"/>
      <c r="DK103" s="250"/>
      <c r="DL103" s="250"/>
      <c r="DM103" s="250"/>
      <c r="DN103" s="250"/>
      <c r="DO103" s="250"/>
      <c r="DP103" s="250"/>
    </row>
    <row r="104" spans="24:120" hidden="1" x14ac:dyDescent="0.15">
      <c r="CV104" s="250"/>
      <c r="CW104" s="250"/>
      <c r="DA104" s="250"/>
      <c r="DB104" s="250"/>
      <c r="DF104" s="250"/>
      <c r="DG104" s="250"/>
      <c r="DK104" s="250"/>
      <c r="DL104" s="250"/>
      <c r="DN104" s="250"/>
      <c r="DO104" s="250"/>
      <c r="DP104" s="250"/>
    </row>
    <row r="105" spans="24:120" ht="12.75" hidden="1" customHeight="1" x14ac:dyDescent="0.15"/>
  </sheetData>
  <sheetProtection algorithmName="SHA-512" hashValue="ge7wD/O0wPyCjnI0I7vSEJHoyoff7qih+JVIfymMuGcdkaqKg4w7xELhPukRxSqUZ9DPA3x0k6C09yn03fTVcw==" saltValue="htXr6oLar+zgdsCuLsI7h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51" customWidth="1"/>
    <col min="117" max="16384" width="9" style="250" hidden="1"/>
  </cols>
  <sheetData>
    <row r="1" spans="2:116" x14ac:dyDescent="0.15">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row>
    <row r="2" spans="2:116" x14ac:dyDescent="0.15"/>
    <row r="3" spans="2:116" x14ac:dyDescent="0.15"/>
    <row r="4" spans="2:116" x14ac:dyDescent="0.15">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c r="CZ4" s="250"/>
      <c r="DA4" s="250"/>
      <c r="DB4" s="250"/>
      <c r="DC4" s="250"/>
      <c r="DD4" s="250"/>
      <c r="DE4" s="250"/>
      <c r="DF4" s="250"/>
      <c r="DG4" s="250"/>
      <c r="DH4" s="250"/>
      <c r="DI4" s="250"/>
      <c r="DJ4" s="250"/>
      <c r="DK4" s="250"/>
      <c r="DL4" s="250"/>
    </row>
    <row r="5" spans="2:116" x14ac:dyDescent="0.15">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c r="CD18" s="250"/>
      <c r="CE18" s="250"/>
      <c r="CF18" s="250"/>
      <c r="CG18" s="250"/>
      <c r="CH18" s="250"/>
      <c r="CI18" s="250"/>
      <c r="CJ18" s="250"/>
      <c r="CK18" s="250"/>
      <c r="CL18" s="250"/>
      <c r="CM18" s="250"/>
      <c r="CN18" s="250"/>
      <c r="CO18" s="250"/>
      <c r="CP18" s="250"/>
      <c r="CQ18" s="250"/>
      <c r="CR18" s="250"/>
      <c r="CS18" s="250"/>
      <c r="CT18" s="250"/>
      <c r="CU18" s="250"/>
      <c r="CV18" s="250"/>
      <c r="CW18" s="250"/>
      <c r="CX18" s="250"/>
      <c r="CY18" s="250"/>
      <c r="CZ18" s="250"/>
      <c r="DA18" s="250"/>
      <c r="DB18" s="250"/>
      <c r="DC18" s="250"/>
      <c r="DD18" s="250"/>
      <c r="DE18" s="250"/>
      <c r="DF18" s="250"/>
      <c r="DG18" s="250"/>
      <c r="DH18" s="250"/>
      <c r="DI18" s="250"/>
      <c r="DJ18" s="250"/>
      <c r="DK18" s="250"/>
      <c r="DL18" s="250"/>
    </row>
    <row r="19" spans="9:116" x14ac:dyDescent="0.15"/>
    <row r="20" spans="9:116" x14ac:dyDescent="0.15"/>
    <row r="21" spans="9:116" x14ac:dyDescent="0.15">
      <c r="DL21" s="250"/>
    </row>
    <row r="22" spans="9:116" x14ac:dyDescent="0.15">
      <c r="DI22" s="250"/>
      <c r="DJ22" s="250"/>
      <c r="DK22" s="250"/>
      <c r="DL22" s="250"/>
    </row>
    <row r="23" spans="9:116" x14ac:dyDescent="0.15">
      <c r="CY23" s="250"/>
      <c r="CZ23" s="250"/>
      <c r="DA23" s="250"/>
      <c r="DB23" s="250"/>
      <c r="DC23" s="250"/>
      <c r="DD23" s="250"/>
      <c r="DE23" s="250"/>
      <c r="DF23" s="250"/>
      <c r="DG23" s="250"/>
      <c r="DH23" s="250"/>
      <c r="DI23" s="250"/>
      <c r="DJ23" s="250"/>
      <c r="DK23" s="250"/>
      <c r="DL23" s="250"/>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0"/>
      <c r="DA35" s="250"/>
      <c r="DB35" s="250"/>
      <c r="DC35" s="250"/>
      <c r="DD35" s="250"/>
      <c r="DE35" s="250"/>
      <c r="DF35" s="250"/>
      <c r="DG35" s="250"/>
      <c r="DH35" s="250"/>
      <c r="DI35" s="250"/>
      <c r="DJ35" s="250"/>
      <c r="DK35" s="250"/>
      <c r="DL35" s="250"/>
    </row>
    <row r="36" spans="15:116" x14ac:dyDescent="0.15"/>
    <row r="37" spans="15:116" x14ac:dyDescent="0.15">
      <c r="DL37" s="250"/>
    </row>
    <row r="38" spans="15:116" x14ac:dyDescent="0.15">
      <c r="DI38" s="250"/>
      <c r="DJ38" s="250"/>
      <c r="DK38" s="250"/>
      <c r="DL38" s="250"/>
    </row>
    <row r="39" spans="15:116" x14ac:dyDescent="0.15"/>
    <row r="40" spans="15:116" x14ac:dyDescent="0.15"/>
    <row r="41" spans="15:116" x14ac:dyDescent="0.15"/>
    <row r="42" spans="15:116" x14ac:dyDescent="0.15"/>
    <row r="43" spans="15:116" x14ac:dyDescent="0.15">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row>
    <row r="44" spans="15:116" x14ac:dyDescent="0.15">
      <c r="DL44" s="250"/>
    </row>
    <row r="45" spans="15:116" x14ac:dyDescent="0.15"/>
    <row r="46" spans="15:116" x14ac:dyDescent="0.15">
      <c r="DA46" s="250"/>
      <c r="DB46" s="250"/>
      <c r="DC46" s="250"/>
      <c r="DD46" s="250"/>
      <c r="DE46" s="250"/>
      <c r="DF46" s="250"/>
      <c r="DG46" s="250"/>
      <c r="DH46" s="250"/>
      <c r="DI46" s="250"/>
      <c r="DJ46" s="250"/>
      <c r="DK46" s="250"/>
      <c r="DL46" s="250"/>
    </row>
    <row r="47" spans="15:116" x14ac:dyDescent="0.15"/>
    <row r="48" spans="15:116" x14ac:dyDescent="0.15"/>
    <row r="49" spans="104:116" x14ac:dyDescent="0.15"/>
    <row r="50" spans="104:116" x14ac:dyDescent="0.15">
      <c r="CZ50" s="250"/>
      <c r="DA50" s="250"/>
      <c r="DB50" s="250"/>
      <c r="DC50" s="250"/>
      <c r="DD50" s="250"/>
      <c r="DE50" s="250"/>
      <c r="DF50" s="250"/>
      <c r="DG50" s="250"/>
      <c r="DH50" s="250"/>
      <c r="DI50" s="250"/>
      <c r="DJ50" s="250"/>
      <c r="DK50" s="250"/>
      <c r="DL50" s="250"/>
    </row>
    <row r="51" spans="104:116" x14ac:dyDescent="0.15"/>
    <row r="52" spans="104:116" x14ac:dyDescent="0.15"/>
    <row r="53" spans="104:116" x14ac:dyDescent="0.15">
      <c r="DL53" s="250"/>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0"/>
      <c r="DD67" s="250"/>
      <c r="DE67" s="250"/>
      <c r="DF67" s="250"/>
      <c r="DG67" s="250"/>
      <c r="DH67" s="250"/>
      <c r="DI67" s="250"/>
      <c r="DJ67" s="250"/>
      <c r="DK67" s="250"/>
      <c r="DL67" s="250"/>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YlkV3e4FWlNyS9ThDkvnb11SS9qaj9Kg9YwlToC3Vv+ScVeNXGlHjkgMpTd9sliq/TwnhkayjE/pHnYdlrsmg==" saltValue="NsKTRyXXnvy2h7lcWv8nbA=="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52" customWidth="1"/>
    <col min="37" max="44" width="17" style="252" customWidth="1"/>
    <col min="45" max="45" width="6.125" style="259" customWidth="1"/>
    <col min="46" max="46" width="3" style="257" customWidth="1"/>
    <col min="47" max="47" width="19.125" style="252" hidden="1" customWidth="1"/>
    <col min="48" max="52" width="12.625" style="252" hidden="1" customWidth="1"/>
    <col min="53" max="16384" width="8.625" style="252" hidden="1"/>
  </cols>
  <sheetData>
    <row r="1" spans="1:46" x14ac:dyDescent="0.15">
      <c r="AS1" s="253"/>
      <c r="AT1" s="253"/>
    </row>
    <row r="2" spans="1:46" x14ac:dyDescent="0.15">
      <c r="AS2" s="253"/>
      <c r="AT2" s="253"/>
    </row>
    <row r="3" spans="1:46" x14ac:dyDescent="0.15">
      <c r="AS3" s="253"/>
      <c r="AT3" s="253"/>
    </row>
    <row r="4" spans="1:46" x14ac:dyDescent="0.15">
      <c r="AS4" s="253"/>
      <c r="AT4" s="253"/>
    </row>
    <row r="5" spans="1:46" ht="17.25" x14ac:dyDescent="0.15">
      <c r="A5" s="254" t="s">
        <v>497</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6"/>
    </row>
    <row r="6" spans="1:46" x14ac:dyDescent="0.15">
      <c r="A6" s="257"/>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8" t="s">
        <v>498</v>
      </c>
      <c r="AL6" s="258"/>
      <c r="AM6" s="258"/>
      <c r="AN6" s="258"/>
      <c r="AO6" s="253"/>
      <c r="AP6" s="253"/>
      <c r="AQ6" s="253"/>
      <c r="AR6" s="253"/>
    </row>
    <row r="7" spans="1:46" ht="13.5" customHeight="1" x14ac:dyDescent="0.15">
      <c r="A7" s="25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60"/>
      <c r="AL7" s="261"/>
      <c r="AM7" s="261"/>
      <c r="AN7" s="262"/>
      <c r="AO7" s="1114" t="s">
        <v>499</v>
      </c>
      <c r="AP7" s="263"/>
      <c r="AQ7" s="264" t="s">
        <v>500</v>
      </c>
      <c r="AR7" s="265"/>
    </row>
    <row r="8" spans="1:46" x14ac:dyDescent="0.15">
      <c r="A8" s="25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66"/>
      <c r="AL8" s="267"/>
      <c r="AM8" s="267"/>
      <c r="AN8" s="268"/>
      <c r="AO8" s="1115"/>
      <c r="AP8" s="269" t="s">
        <v>501</v>
      </c>
      <c r="AQ8" s="270" t="s">
        <v>502</v>
      </c>
      <c r="AR8" s="271" t="s">
        <v>503</v>
      </c>
    </row>
    <row r="9" spans="1:46" x14ac:dyDescent="0.15">
      <c r="A9" s="25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1126" t="s">
        <v>504</v>
      </c>
      <c r="AL9" s="1127"/>
      <c r="AM9" s="1127"/>
      <c r="AN9" s="1128"/>
      <c r="AO9" s="272">
        <v>379720</v>
      </c>
      <c r="AP9" s="272">
        <v>456394</v>
      </c>
      <c r="AQ9" s="273">
        <v>242692</v>
      </c>
      <c r="AR9" s="274">
        <v>88.1</v>
      </c>
    </row>
    <row r="10" spans="1:46" ht="13.5" customHeight="1" x14ac:dyDescent="0.15">
      <c r="A10" s="25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1126" t="s">
        <v>505</v>
      </c>
      <c r="AL10" s="1127"/>
      <c r="AM10" s="1127"/>
      <c r="AN10" s="1128"/>
      <c r="AO10" s="275">
        <v>74009</v>
      </c>
      <c r="AP10" s="275">
        <v>88953</v>
      </c>
      <c r="AQ10" s="276">
        <v>27094</v>
      </c>
      <c r="AR10" s="277">
        <v>228.3</v>
      </c>
    </row>
    <row r="11" spans="1:46" ht="13.5" customHeight="1" x14ac:dyDescent="0.15">
      <c r="A11" s="25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1126" t="s">
        <v>506</v>
      </c>
      <c r="AL11" s="1127"/>
      <c r="AM11" s="1127"/>
      <c r="AN11" s="1128"/>
      <c r="AO11" s="275" t="s">
        <v>507</v>
      </c>
      <c r="AP11" s="275" t="s">
        <v>507</v>
      </c>
      <c r="AQ11" s="276">
        <v>4163</v>
      </c>
      <c r="AR11" s="277" t="s">
        <v>507</v>
      </c>
    </row>
    <row r="12" spans="1:46" ht="13.5" customHeight="1" x14ac:dyDescent="0.15">
      <c r="A12" s="25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1126" t="s">
        <v>508</v>
      </c>
      <c r="AL12" s="1127"/>
      <c r="AM12" s="1127"/>
      <c r="AN12" s="1128"/>
      <c r="AO12" s="275" t="s">
        <v>507</v>
      </c>
      <c r="AP12" s="275" t="s">
        <v>507</v>
      </c>
      <c r="AQ12" s="276" t="s">
        <v>507</v>
      </c>
      <c r="AR12" s="277" t="s">
        <v>507</v>
      </c>
    </row>
    <row r="13" spans="1:46" ht="13.5" customHeight="1" x14ac:dyDescent="0.15">
      <c r="A13" s="25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1126" t="s">
        <v>509</v>
      </c>
      <c r="AL13" s="1127"/>
      <c r="AM13" s="1127"/>
      <c r="AN13" s="1128"/>
      <c r="AO13" s="275">
        <v>21449</v>
      </c>
      <c r="AP13" s="275">
        <v>25780</v>
      </c>
      <c r="AQ13" s="276">
        <v>8881</v>
      </c>
      <c r="AR13" s="277">
        <v>190.3</v>
      </c>
    </row>
    <row r="14" spans="1:46" ht="13.5" customHeight="1" x14ac:dyDescent="0.15">
      <c r="A14" s="257"/>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1126" t="s">
        <v>510</v>
      </c>
      <c r="AL14" s="1127"/>
      <c r="AM14" s="1127"/>
      <c r="AN14" s="1128"/>
      <c r="AO14" s="275">
        <v>7896</v>
      </c>
      <c r="AP14" s="275">
        <v>9490</v>
      </c>
      <c r="AQ14" s="276">
        <v>5165</v>
      </c>
      <c r="AR14" s="277">
        <v>83.7</v>
      </c>
    </row>
    <row r="15" spans="1:46" ht="13.5" customHeight="1" x14ac:dyDescent="0.15">
      <c r="A15" s="257"/>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1129" t="s">
        <v>511</v>
      </c>
      <c r="AL15" s="1130"/>
      <c r="AM15" s="1130"/>
      <c r="AN15" s="1131"/>
      <c r="AO15" s="275">
        <v>-35001</v>
      </c>
      <c r="AP15" s="275">
        <v>-42069</v>
      </c>
      <c r="AQ15" s="276">
        <v>-18870</v>
      </c>
      <c r="AR15" s="277">
        <v>122.9</v>
      </c>
    </row>
    <row r="16" spans="1:46" x14ac:dyDescent="0.15">
      <c r="A16" s="257"/>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1129" t="s">
        <v>188</v>
      </c>
      <c r="AL16" s="1130"/>
      <c r="AM16" s="1130"/>
      <c r="AN16" s="1131"/>
      <c r="AO16" s="275">
        <v>448073</v>
      </c>
      <c r="AP16" s="275">
        <v>538549</v>
      </c>
      <c r="AQ16" s="276">
        <v>269124</v>
      </c>
      <c r="AR16" s="277">
        <v>100.1</v>
      </c>
    </row>
    <row r="17" spans="1:46" x14ac:dyDescent="0.15">
      <c r="A17" s="257"/>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78"/>
    </row>
    <row r="18" spans="1:46" x14ac:dyDescent="0.15">
      <c r="A18" s="257"/>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79"/>
      <c r="AR18" s="279"/>
    </row>
    <row r="19" spans="1:46" x14ac:dyDescent="0.15">
      <c r="A19" s="257"/>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t="s">
        <v>512</v>
      </c>
      <c r="AL19" s="253"/>
      <c r="AM19" s="253"/>
      <c r="AN19" s="253"/>
      <c r="AO19" s="253"/>
      <c r="AP19" s="253"/>
      <c r="AQ19" s="253"/>
      <c r="AR19" s="253"/>
    </row>
    <row r="20" spans="1:46" x14ac:dyDescent="0.15">
      <c r="A20" s="257"/>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80"/>
      <c r="AL20" s="281"/>
      <c r="AM20" s="281"/>
      <c r="AN20" s="282"/>
      <c r="AO20" s="283" t="s">
        <v>513</v>
      </c>
      <c r="AP20" s="284" t="s">
        <v>514</v>
      </c>
      <c r="AQ20" s="285" t="s">
        <v>515</v>
      </c>
      <c r="AR20" s="286"/>
    </row>
    <row r="21" spans="1:46" s="292" customFormat="1" x14ac:dyDescent="0.15">
      <c r="A21" s="287"/>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1132" t="s">
        <v>516</v>
      </c>
      <c r="AL21" s="1133"/>
      <c r="AM21" s="1133"/>
      <c r="AN21" s="1134"/>
      <c r="AO21" s="288">
        <v>44.47</v>
      </c>
      <c r="AP21" s="289">
        <v>24.07</v>
      </c>
      <c r="AQ21" s="290">
        <v>20.399999999999999</v>
      </c>
      <c r="AR21" s="258"/>
      <c r="AS21" s="291"/>
      <c r="AT21" s="287"/>
    </row>
    <row r="22" spans="1:46" s="292" customFormat="1" x14ac:dyDescent="0.15">
      <c r="A22" s="287"/>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1132" t="s">
        <v>517</v>
      </c>
      <c r="AL22" s="1133"/>
      <c r="AM22" s="1133"/>
      <c r="AN22" s="1134"/>
      <c r="AO22" s="293">
        <v>91.9</v>
      </c>
      <c r="AP22" s="294">
        <v>94.6</v>
      </c>
      <c r="AQ22" s="295">
        <v>-2.7</v>
      </c>
      <c r="AR22" s="279"/>
      <c r="AS22" s="291"/>
      <c r="AT22" s="287"/>
    </row>
    <row r="23" spans="1:46" s="292" customFormat="1" x14ac:dyDescent="0.15">
      <c r="A23" s="287"/>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79"/>
      <c r="AQ23" s="279"/>
      <c r="AR23" s="279"/>
      <c r="AS23" s="291"/>
      <c r="AT23" s="287"/>
    </row>
    <row r="24" spans="1:46" s="292" customFormat="1" x14ac:dyDescent="0.15">
      <c r="A24" s="287"/>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79"/>
      <c r="AQ24" s="279"/>
      <c r="AR24" s="279"/>
      <c r="AS24" s="291"/>
      <c r="AT24" s="287"/>
    </row>
    <row r="25" spans="1:46" s="292"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7"/>
    </row>
    <row r="26" spans="1:46" s="292" customFormat="1" x14ac:dyDescent="0.15">
      <c r="A26" s="1125" t="s">
        <v>518</v>
      </c>
      <c r="B26" s="1125"/>
      <c r="C26" s="1125"/>
      <c r="D26" s="1125"/>
      <c r="E26" s="1125"/>
      <c r="F26" s="1125"/>
      <c r="G26" s="1125"/>
      <c r="H26" s="1125"/>
      <c r="I26" s="1125"/>
      <c r="J26" s="1125"/>
      <c r="K26" s="1125"/>
      <c r="L26" s="1125"/>
      <c r="M26" s="1125"/>
      <c r="N26" s="1125"/>
      <c r="O26" s="1125"/>
      <c r="P26" s="1125"/>
      <c r="Q26" s="1125"/>
      <c r="R26" s="1125"/>
      <c r="S26" s="1125"/>
      <c r="T26" s="1125"/>
      <c r="U26" s="1125"/>
      <c r="V26" s="1125"/>
      <c r="W26" s="1125"/>
      <c r="X26" s="1125"/>
      <c r="Y26" s="1125"/>
      <c r="Z26" s="1125"/>
      <c r="AA26" s="1125"/>
      <c r="AB26" s="1125"/>
      <c r="AC26" s="1125"/>
      <c r="AD26" s="1125"/>
      <c r="AE26" s="1125"/>
      <c r="AF26" s="1125"/>
      <c r="AG26" s="1125"/>
      <c r="AH26" s="1125"/>
      <c r="AI26" s="1125"/>
      <c r="AJ26" s="1125"/>
      <c r="AK26" s="1125"/>
      <c r="AL26" s="1125"/>
      <c r="AM26" s="1125"/>
      <c r="AN26" s="1125"/>
      <c r="AO26" s="1125"/>
      <c r="AP26" s="1125"/>
      <c r="AQ26" s="1125"/>
      <c r="AR26" s="1125"/>
      <c r="AS26" s="1125"/>
      <c r="AT26" s="258"/>
    </row>
    <row r="27" spans="1:46" x14ac:dyDescent="0.15">
      <c r="A27" s="300"/>
      <c r="AO27" s="253"/>
      <c r="AP27" s="253"/>
      <c r="AQ27" s="253"/>
      <c r="AR27" s="253"/>
      <c r="AS27" s="253"/>
      <c r="AT27" s="253"/>
    </row>
    <row r="28" spans="1:46" ht="17.25" x14ac:dyDescent="0.15">
      <c r="A28" s="254" t="s">
        <v>519</v>
      </c>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301"/>
    </row>
    <row r="29" spans="1:46" x14ac:dyDescent="0.15">
      <c r="A29" s="257"/>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8" t="s">
        <v>520</v>
      </c>
      <c r="AL29" s="258"/>
      <c r="AM29" s="258"/>
      <c r="AN29" s="258"/>
      <c r="AO29" s="253"/>
      <c r="AP29" s="253"/>
      <c r="AQ29" s="253"/>
      <c r="AR29" s="253"/>
      <c r="AS29" s="302"/>
    </row>
    <row r="30" spans="1:46" ht="13.5" customHeight="1" x14ac:dyDescent="0.15">
      <c r="A30" s="257"/>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60"/>
      <c r="AL30" s="261"/>
      <c r="AM30" s="261"/>
      <c r="AN30" s="262"/>
      <c r="AO30" s="1114" t="s">
        <v>499</v>
      </c>
      <c r="AP30" s="263"/>
      <c r="AQ30" s="264" t="s">
        <v>500</v>
      </c>
      <c r="AR30" s="265"/>
    </row>
    <row r="31" spans="1:46" x14ac:dyDescent="0.15">
      <c r="A31" s="257"/>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66"/>
      <c r="AL31" s="267"/>
      <c r="AM31" s="267"/>
      <c r="AN31" s="268"/>
      <c r="AO31" s="1115"/>
      <c r="AP31" s="269" t="s">
        <v>501</v>
      </c>
      <c r="AQ31" s="270" t="s">
        <v>502</v>
      </c>
      <c r="AR31" s="271" t="s">
        <v>503</v>
      </c>
    </row>
    <row r="32" spans="1:46" ht="27" customHeight="1" x14ac:dyDescent="0.15">
      <c r="A32" s="257"/>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1116" t="s">
        <v>521</v>
      </c>
      <c r="AL32" s="1117"/>
      <c r="AM32" s="1117"/>
      <c r="AN32" s="1118"/>
      <c r="AO32" s="303">
        <v>256494</v>
      </c>
      <c r="AP32" s="303">
        <v>308286</v>
      </c>
      <c r="AQ32" s="304">
        <v>141234</v>
      </c>
      <c r="AR32" s="305">
        <v>118.3</v>
      </c>
    </row>
    <row r="33" spans="1:46" ht="13.5" customHeight="1" x14ac:dyDescent="0.15">
      <c r="A33" s="257"/>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1116" t="s">
        <v>522</v>
      </c>
      <c r="AL33" s="1117"/>
      <c r="AM33" s="1117"/>
      <c r="AN33" s="1118"/>
      <c r="AO33" s="303" t="s">
        <v>507</v>
      </c>
      <c r="AP33" s="303" t="s">
        <v>507</v>
      </c>
      <c r="AQ33" s="304" t="s">
        <v>507</v>
      </c>
      <c r="AR33" s="305" t="s">
        <v>507</v>
      </c>
    </row>
    <row r="34" spans="1:46" ht="27" customHeight="1" x14ac:dyDescent="0.15">
      <c r="A34" s="257"/>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1116" t="s">
        <v>523</v>
      </c>
      <c r="AL34" s="1117"/>
      <c r="AM34" s="1117"/>
      <c r="AN34" s="1118"/>
      <c r="AO34" s="303" t="s">
        <v>507</v>
      </c>
      <c r="AP34" s="303" t="s">
        <v>507</v>
      </c>
      <c r="AQ34" s="304" t="s">
        <v>507</v>
      </c>
      <c r="AR34" s="305" t="s">
        <v>507</v>
      </c>
    </row>
    <row r="35" spans="1:46" ht="27" customHeight="1" x14ac:dyDescent="0.15">
      <c r="A35" s="257"/>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1116" t="s">
        <v>524</v>
      </c>
      <c r="AL35" s="1117"/>
      <c r="AM35" s="1117"/>
      <c r="AN35" s="1118"/>
      <c r="AO35" s="303">
        <v>25184</v>
      </c>
      <c r="AP35" s="303">
        <v>30269</v>
      </c>
      <c r="AQ35" s="304">
        <v>30523</v>
      </c>
      <c r="AR35" s="305">
        <v>-0.8</v>
      </c>
    </row>
    <row r="36" spans="1:46" ht="27" customHeight="1" x14ac:dyDescent="0.15">
      <c r="A36" s="257"/>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1116" t="s">
        <v>525</v>
      </c>
      <c r="AL36" s="1117"/>
      <c r="AM36" s="1117"/>
      <c r="AN36" s="1118"/>
      <c r="AO36" s="303">
        <v>14755</v>
      </c>
      <c r="AP36" s="303">
        <v>17734</v>
      </c>
      <c r="AQ36" s="304">
        <v>4602</v>
      </c>
      <c r="AR36" s="305">
        <v>285.39999999999998</v>
      </c>
    </row>
    <row r="37" spans="1:46" ht="13.5" customHeight="1" x14ac:dyDescent="0.15">
      <c r="A37" s="257"/>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1116" t="s">
        <v>526</v>
      </c>
      <c r="AL37" s="1117"/>
      <c r="AM37" s="1117"/>
      <c r="AN37" s="1118"/>
      <c r="AO37" s="303" t="s">
        <v>507</v>
      </c>
      <c r="AP37" s="303" t="s">
        <v>507</v>
      </c>
      <c r="AQ37" s="304">
        <v>937</v>
      </c>
      <c r="AR37" s="305" t="s">
        <v>507</v>
      </c>
    </row>
    <row r="38" spans="1:46" ht="27" customHeight="1" x14ac:dyDescent="0.15">
      <c r="A38" s="257"/>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1119" t="s">
        <v>527</v>
      </c>
      <c r="AL38" s="1120"/>
      <c r="AM38" s="1120"/>
      <c r="AN38" s="1121"/>
      <c r="AO38" s="306">
        <v>3</v>
      </c>
      <c r="AP38" s="306">
        <v>4</v>
      </c>
      <c r="AQ38" s="307">
        <v>14</v>
      </c>
      <c r="AR38" s="295">
        <v>-71.400000000000006</v>
      </c>
      <c r="AS38" s="302"/>
    </row>
    <row r="39" spans="1:46" x14ac:dyDescent="0.15">
      <c r="A39" s="257"/>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1119" t="s">
        <v>528</v>
      </c>
      <c r="AL39" s="1120"/>
      <c r="AM39" s="1120"/>
      <c r="AN39" s="1121"/>
      <c r="AO39" s="303">
        <v>-4689</v>
      </c>
      <c r="AP39" s="303">
        <v>-5636</v>
      </c>
      <c r="AQ39" s="304">
        <v>-6455</v>
      </c>
      <c r="AR39" s="305">
        <v>-12.7</v>
      </c>
      <c r="AS39" s="302"/>
    </row>
    <row r="40" spans="1:46" ht="27" customHeight="1" x14ac:dyDescent="0.15">
      <c r="A40" s="257"/>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1116" t="s">
        <v>529</v>
      </c>
      <c r="AL40" s="1117"/>
      <c r="AM40" s="1117"/>
      <c r="AN40" s="1118"/>
      <c r="AO40" s="303">
        <v>-221894</v>
      </c>
      <c r="AP40" s="303">
        <v>-266700</v>
      </c>
      <c r="AQ40" s="304">
        <v>-126702</v>
      </c>
      <c r="AR40" s="305">
        <v>110.5</v>
      </c>
      <c r="AS40" s="302"/>
    </row>
    <row r="41" spans="1:46" x14ac:dyDescent="0.15">
      <c r="A41" s="257"/>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1122" t="s">
        <v>298</v>
      </c>
      <c r="AL41" s="1123"/>
      <c r="AM41" s="1123"/>
      <c r="AN41" s="1124"/>
      <c r="AO41" s="303">
        <v>69853</v>
      </c>
      <c r="AP41" s="303">
        <v>83958</v>
      </c>
      <c r="AQ41" s="304">
        <v>44155</v>
      </c>
      <c r="AR41" s="305">
        <v>90.1</v>
      </c>
      <c r="AS41" s="302"/>
    </row>
    <row r="42" spans="1:46" x14ac:dyDescent="0.15">
      <c r="A42" s="257"/>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308" t="s">
        <v>530</v>
      </c>
      <c r="AL42" s="253"/>
      <c r="AM42" s="253"/>
      <c r="AN42" s="253"/>
      <c r="AO42" s="253"/>
      <c r="AP42" s="253"/>
      <c r="AQ42" s="279"/>
      <c r="AR42" s="279"/>
      <c r="AS42" s="302"/>
    </row>
    <row r="43" spans="1:46" x14ac:dyDescent="0.15">
      <c r="A43" s="257"/>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309"/>
      <c r="AQ43" s="279"/>
      <c r="AR43" s="253"/>
      <c r="AS43" s="302"/>
    </row>
    <row r="44" spans="1:46" x14ac:dyDescent="0.15">
      <c r="A44" s="257"/>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79"/>
      <c r="AR44" s="253"/>
    </row>
    <row r="45" spans="1:46" x14ac:dyDescent="0.1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310"/>
      <c r="AR45" s="255"/>
      <c r="AS45" s="255"/>
      <c r="AT45" s="253"/>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3"/>
    </row>
    <row r="47" spans="1:46" ht="17.25" customHeight="1" x14ac:dyDescent="0.15">
      <c r="A47" s="312" t="s">
        <v>531</v>
      </c>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row>
    <row r="48" spans="1:46" x14ac:dyDescent="0.15">
      <c r="A48" s="257"/>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313" t="s">
        <v>532</v>
      </c>
      <c r="AL48" s="313"/>
      <c r="AM48" s="313"/>
      <c r="AN48" s="313"/>
      <c r="AO48" s="313"/>
      <c r="AP48" s="313"/>
      <c r="AQ48" s="314"/>
      <c r="AR48" s="313"/>
    </row>
    <row r="49" spans="1:44" ht="13.5" customHeight="1" x14ac:dyDescent="0.15">
      <c r="A49" s="257"/>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315"/>
      <c r="AL49" s="316"/>
      <c r="AM49" s="1109" t="s">
        <v>499</v>
      </c>
      <c r="AN49" s="1111" t="s">
        <v>533</v>
      </c>
      <c r="AO49" s="1112"/>
      <c r="AP49" s="1112"/>
      <c r="AQ49" s="1112"/>
      <c r="AR49" s="1113"/>
    </row>
    <row r="50" spans="1:44" x14ac:dyDescent="0.15">
      <c r="A50" s="257"/>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317"/>
      <c r="AL50" s="318"/>
      <c r="AM50" s="1110"/>
      <c r="AN50" s="319" t="s">
        <v>534</v>
      </c>
      <c r="AO50" s="320" t="s">
        <v>535</v>
      </c>
      <c r="AP50" s="321" t="s">
        <v>536</v>
      </c>
      <c r="AQ50" s="322" t="s">
        <v>537</v>
      </c>
      <c r="AR50" s="323" t="s">
        <v>538</v>
      </c>
    </row>
    <row r="51" spans="1:44" x14ac:dyDescent="0.15">
      <c r="A51" s="257"/>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315" t="s">
        <v>539</v>
      </c>
      <c r="AL51" s="316"/>
      <c r="AM51" s="324">
        <v>367156</v>
      </c>
      <c r="AN51" s="325">
        <v>393101</v>
      </c>
      <c r="AO51" s="326">
        <v>34.6</v>
      </c>
      <c r="AP51" s="327">
        <v>317319</v>
      </c>
      <c r="AQ51" s="328">
        <v>2.2999999999999998</v>
      </c>
      <c r="AR51" s="329">
        <v>32.299999999999997</v>
      </c>
    </row>
    <row r="52" spans="1:44" x14ac:dyDescent="0.15">
      <c r="A52" s="257"/>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330"/>
      <c r="AL52" s="331" t="s">
        <v>540</v>
      </c>
      <c r="AM52" s="332">
        <v>199261</v>
      </c>
      <c r="AN52" s="333">
        <v>213342</v>
      </c>
      <c r="AO52" s="334">
        <v>23.3</v>
      </c>
      <c r="AP52" s="335">
        <v>164214</v>
      </c>
      <c r="AQ52" s="336">
        <v>4.2</v>
      </c>
      <c r="AR52" s="337">
        <v>19.100000000000001</v>
      </c>
    </row>
    <row r="53" spans="1:44" x14ac:dyDescent="0.15">
      <c r="A53" s="257"/>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315" t="s">
        <v>541</v>
      </c>
      <c r="AL53" s="316"/>
      <c r="AM53" s="324">
        <v>281849</v>
      </c>
      <c r="AN53" s="325">
        <v>309045</v>
      </c>
      <c r="AO53" s="326">
        <v>-21.4</v>
      </c>
      <c r="AP53" s="327">
        <v>289738</v>
      </c>
      <c r="AQ53" s="328">
        <v>-8.6999999999999993</v>
      </c>
      <c r="AR53" s="329">
        <v>-12.7</v>
      </c>
    </row>
    <row r="54" spans="1:44" x14ac:dyDescent="0.15">
      <c r="A54" s="257"/>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330"/>
      <c r="AL54" s="331" t="s">
        <v>540</v>
      </c>
      <c r="AM54" s="332">
        <v>190552</v>
      </c>
      <c r="AN54" s="333">
        <v>208939</v>
      </c>
      <c r="AO54" s="334">
        <v>-2.1</v>
      </c>
      <c r="AP54" s="335">
        <v>156238</v>
      </c>
      <c r="AQ54" s="336">
        <v>-4.9000000000000004</v>
      </c>
      <c r="AR54" s="337">
        <v>2.8</v>
      </c>
    </row>
    <row r="55" spans="1:44" x14ac:dyDescent="0.15">
      <c r="A55" s="257"/>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315" t="s">
        <v>542</v>
      </c>
      <c r="AL55" s="316"/>
      <c r="AM55" s="324">
        <v>1071020</v>
      </c>
      <c r="AN55" s="325">
        <v>1211561</v>
      </c>
      <c r="AO55" s="326">
        <v>292</v>
      </c>
      <c r="AP55" s="327">
        <v>316937</v>
      </c>
      <c r="AQ55" s="328">
        <v>9.4</v>
      </c>
      <c r="AR55" s="329">
        <v>282.60000000000002</v>
      </c>
    </row>
    <row r="56" spans="1:44" x14ac:dyDescent="0.15">
      <c r="A56" s="257"/>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330"/>
      <c r="AL56" s="331" t="s">
        <v>540</v>
      </c>
      <c r="AM56" s="332">
        <v>961051</v>
      </c>
      <c r="AN56" s="333">
        <v>1087162</v>
      </c>
      <c r="AO56" s="334">
        <v>420.3</v>
      </c>
      <c r="AP56" s="335">
        <v>199150</v>
      </c>
      <c r="AQ56" s="336">
        <v>27.5</v>
      </c>
      <c r="AR56" s="337">
        <v>392.8</v>
      </c>
    </row>
    <row r="57" spans="1:44" x14ac:dyDescent="0.15">
      <c r="A57" s="257"/>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315" t="s">
        <v>543</v>
      </c>
      <c r="AL57" s="316"/>
      <c r="AM57" s="324">
        <v>1158169</v>
      </c>
      <c r="AN57" s="325">
        <v>1348276</v>
      </c>
      <c r="AO57" s="326">
        <v>11.3</v>
      </c>
      <c r="AP57" s="327">
        <v>332350</v>
      </c>
      <c r="AQ57" s="328">
        <v>4.9000000000000004</v>
      </c>
      <c r="AR57" s="329">
        <v>6.4</v>
      </c>
    </row>
    <row r="58" spans="1:44" x14ac:dyDescent="0.15">
      <c r="A58" s="257"/>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330"/>
      <c r="AL58" s="331" t="s">
        <v>540</v>
      </c>
      <c r="AM58" s="332">
        <v>934857</v>
      </c>
      <c r="AN58" s="333">
        <v>1088308</v>
      </c>
      <c r="AO58" s="334">
        <v>0.1</v>
      </c>
      <c r="AP58" s="335">
        <v>200453</v>
      </c>
      <c r="AQ58" s="336">
        <v>0.7</v>
      </c>
      <c r="AR58" s="337">
        <v>-0.6</v>
      </c>
    </row>
    <row r="59" spans="1:44" x14ac:dyDescent="0.15">
      <c r="A59" s="257"/>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315" t="s">
        <v>544</v>
      </c>
      <c r="AL59" s="316"/>
      <c r="AM59" s="324">
        <v>323103</v>
      </c>
      <c r="AN59" s="325">
        <v>388345</v>
      </c>
      <c r="AO59" s="326">
        <v>-71.2</v>
      </c>
      <c r="AP59" s="327">
        <v>362690</v>
      </c>
      <c r="AQ59" s="328">
        <v>9.1</v>
      </c>
      <c r="AR59" s="329">
        <v>-80.3</v>
      </c>
    </row>
    <row r="60" spans="1:44" x14ac:dyDescent="0.15">
      <c r="A60" s="257"/>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330"/>
      <c r="AL60" s="331" t="s">
        <v>540</v>
      </c>
      <c r="AM60" s="332">
        <v>155490</v>
      </c>
      <c r="AN60" s="333">
        <v>186887</v>
      </c>
      <c r="AO60" s="334">
        <v>-82.8</v>
      </c>
      <c r="AP60" s="335">
        <v>172580</v>
      </c>
      <c r="AQ60" s="336">
        <v>-13.9</v>
      </c>
      <c r="AR60" s="337">
        <v>-68.900000000000006</v>
      </c>
    </row>
    <row r="61" spans="1:44" x14ac:dyDescent="0.15">
      <c r="A61" s="257"/>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315" t="s">
        <v>545</v>
      </c>
      <c r="AL61" s="338"/>
      <c r="AM61" s="339">
        <v>640259</v>
      </c>
      <c r="AN61" s="340">
        <v>730066</v>
      </c>
      <c r="AO61" s="341">
        <v>49.1</v>
      </c>
      <c r="AP61" s="342">
        <v>323807</v>
      </c>
      <c r="AQ61" s="343">
        <v>3.4</v>
      </c>
      <c r="AR61" s="329">
        <v>45.7</v>
      </c>
    </row>
    <row r="62" spans="1:44" x14ac:dyDescent="0.15">
      <c r="A62" s="257"/>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330"/>
      <c r="AL62" s="331" t="s">
        <v>540</v>
      </c>
      <c r="AM62" s="332">
        <v>488242</v>
      </c>
      <c r="AN62" s="333">
        <v>556928</v>
      </c>
      <c r="AO62" s="334">
        <v>71.8</v>
      </c>
      <c r="AP62" s="335">
        <v>178527</v>
      </c>
      <c r="AQ62" s="336">
        <v>2.7</v>
      </c>
      <c r="AR62" s="337">
        <v>69.099999999999994</v>
      </c>
    </row>
    <row r="63" spans="1:44" x14ac:dyDescent="0.15">
      <c r="A63" s="257"/>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row>
    <row r="64" spans="1:44" x14ac:dyDescent="0.15">
      <c r="A64" s="257"/>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row>
    <row r="65" spans="1:46" x14ac:dyDescent="0.15">
      <c r="A65" s="257"/>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row>
    <row r="66" spans="1:46" x14ac:dyDescent="0.15">
      <c r="A66" s="344"/>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5"/>
    </row>
    <row r="67" spans="1:46" ht="13.5" hidden="1" customHeight="1" x14ac:dyDescent="0.15">
      <c r="AK67" s="253"/>
      <c r="AL67" s="253"/>
      <c r="AM67" s="253"/>
      <c r="AN67" s="253"/>
      <c r="AO67" s="253"/>
      <c r="AP67" s="253"/>
      <c r="AQ67" s="253"/>
      <c r="AR67" s="253"/>
      <c r="AS67" s="253"/>
      <c r="AT67" s="253"/>
    </row>
    <row r="68" spans="1:46" ht="13.5" hidden="1" customHeight="1" x14ac:dyDescent="0.15">
      <c r="AK68" s="253"/>
      <c r="AL68" s="253"/>
      <c r="AM68" s="253"/>
      <c r="AN68" s="253"/>
      <c r="AO68" s="253"/>
      <c r="AP68" s="253"/>
      <c r="AQ68" s="253"/>
      <c r="AR68" s="253"/>
    </row>
    <row r="69" spans="1:46" ht="13.5" hidden="1" customHeight="1" x14ac:dyDescent="0.15">
      <c r="AK69" s="253"/>
      <c r="AL69" s="253"/>
      <c r="AM69" s="253"/>
      <c r="AN69" s="253"/>
      <c r="AO69" s="253"/>
      <c r="AP69" s="253"/>
      <c r="AQ69" s="253"/>
      <c r="AR69" s="253"/>
    </row>
    <row r="70" spans="1:46" hidden="1" x14ac:dyDescent="0.15">
      <c r="AK70" s="253"/>
      <c r="AL70" s="253"/>
      <c r="AM70" s="253"/>
      <c r="AN70" s="253"/>
      <c r="AO70" s="253"/>
      <c r="AP70" s="253"/>
      <c r="AQ70" s="253"/>
      <c r="AR70" s="253"/>
    </row>
    <row r="71" spans="1:46" hidden="1" x14ac:dyDescent="0.15">
      <c r="AK71" s="253"/>
      <c r="AL71" s="253"/>
      <c r="AM71" s="253"/>
      <c r="AN71" s="253"/>
      <c r="AO71" s="253"/>
      <c r="AP71" s="253"/>
      <c r="AQ71" s="253"/>
      <c r="AR71" s="253"/>
    </row>
    <row r="72" spans="1:46" hidden="1" x14ac:dyDescent="0.15">
      <c r="AK72" s="253"/>
      <c r="AL72" s="253"/>
      <c r="AM72" s="253"/>
      <c r="AN72" s="253"/>
      <c r="AO72" s="253"/>
      <c r="AP72" s="253"/>
      <c r="AQ72" s="253"/>
      <c r="AR72" s="253"/>
    </row>
    <row r="73" spans="1:46" hidden="1" x14ac:dyDescent="0.15">
      <c r="AK73" s="253"/>
      <c r="AL73" s="253"/>
      <c r="AM73" s="253"/>
      <c r="AN73" s="253"/>
      <c r="AO73" s="253"/>
      <c r="AP73" s="253"/>
      <c r="AQ73" s="253"/>
      <c r="AR73" s="253"/>
    </row>
  </sheetData>
  <sheetProtection algorithmName="SHA-512" hashValue="/W8hl9QS+78iHicy/wkXMilbOqBz0+2z7+Ka81XJNhR0I0sLfaTCue4vc9w8TrOTp9P1rv3jykeGZd6w07GCOA==" saltValue="nwYrbnkkZ4vr77Zq5HT96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51" customWidth="1"/>
    <col min="126" max="16384" width="9" style="250" hidden="1"/>
  </cols>
  <sheetData>
    <row r="1" spans="2:125" ht="13.5" customHeight="1" x14ac:dyDescent="0.15">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row>
    <row r="2" spans="2:125" x14ac:dyDescent="0.15">
      <c r="B2" s="250"/>
      <c r="DG2" s="250"/>
    </row>
    <row r="3" spans="2:125" x14ac:dyDescent="0.15">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H3" s="250"/>
      <c r="DI3" s="250"/>
      <c r="DJ3" s="250"/>
      <c r="DK3" s="250"/>
      <c r="DL3" s="250"/>
      <c r="DM3" s="250"/>
      <c r="DN3" s="250"/>
      <c r="DO3" s="250"/>
      <c r="DP3" s="250"/>
      <c r="DQ3" s="250"/>
      <c r="DR3" s="250"/>
      <c r="DS3" s="250"/>
      <c r="DT3" s="250"/>
      <c r="DU3" s="250"/>
    </row>
    <row r="4" spans="2:125" x14ac:dyDescent="0.15"/>
    <row r="5" spans="2:125" x14ac:dyDescent="0.15"/>
    <row r="6" spans="2:125" x14ac:dyDescent="0.15"/>
    <row r="7" spans="2:125" x14ac:dyDescent="0.15"/>
    <row r="8" spans="2:125" x14ac:dyDescent="0.15"/>
    <row r="9" spans="2:125" x14ac:dyDescent="0.15">
      <c r="DU9" s="250"/>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0"/>
    </row>
    <row r="18" spans="125:125" x14ac:dyDescent="0.15"/>
    <row r="19" spans="125:125" x14ac:dyDescent="0.15"/>
    <row r="20" spans="125:125" x14ac:dyDescent="0.15">
      <c r="DU20" s="250"/>
    </row>
    <row r="21" spans="125:125" x14ac:dyDescent="0.15">
      <c r="DU21" s="250"/>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0"/>
    </row>
    <row r="29" spans="125:125" x14ac:dyDescent="0.15"/>
    <row r="30" spans="125:125" x14ac:dyDescent="0.15"/>
    <row r="31" spans="125:125" x14ac:dyDescent="0.15"/>
    <row r="32" spans="125:125" x14ac:dyDescent="0.15"/>
    <row r="33" spans="2:125" x14ac:dyDescent="0.15">
      <c r="B33" s="250"/>
      <c r="G33" s="250"/>
      <c r="I33" s="250"/>
    </row>
    <row r="34" spans="2:125" x14ac:dyDescent="0.15">
      <c r="C34" s="250"/>
      <c r="P34" s="250"/>
      <c r="DE34" s="250"/>
      <c r="DH34" s="250"/>
    </row>
    <row r="35" spans="2:125" x14ac:dyDescent="0.15">
      <c r="D35" s="250"/>
      <c r="E35" s="250"/>
      <c r="DG35" s="250"/>
      <c r="DJ35" s="250"/>
      <c r="DP35" s="250"/>
      <c r="DQ35" s="250"/>
      <c r="DR35" s="250"/>
      <c r="DS35" s="250"/>
      <c r="DT35" s="250"/>
      <c r="DU35" s="250"/>
    </row>
    <row r="36" spans="2:125" x14ac:dyDescent="0.15">
      <c r="F36" s="250"/>
      <c r="H36" s="250"/>
      <c r="J36" s="250"/>
      <c r="K36" s="250"/>
      <c r="L36" s="250"/>
      <c r="M36" s="250"/>
      <c r="N36" s="250"/>
      <c r="O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0"/>
      <c r="CD36" s="250"/>
      <c r="CE36" s="250"/>
      <c r="CF36" s="250"/>
      <c r="CG36" s="250"/>
      <c r="CH36" s="250"/>
      <c r="CI36" s="250"/>
      <c r="CJ36" s="250"/>
      <c r="CK36" s="250"/>
      <c r="CL36" s="250"/>
      <c r="CM36" s="250"/>
      <c r="CN36" s="250"/>
      <c r="CO36" s="250"/>
      <c r="CP36" s="250"/>
      <c r="CQ36" s="250"/>
      <c r="CR36" s="250"/>
      <c r="CS36" s="250"/>
      <c r="CT36" s="250"/>
      <c r="CU36" s="250"/>
      <c r="CV36" s="250"/>
      <c r="CW36" s="250"/>
      <c r="CX36" s="250"/>
      <c r="CY36" s="250"/>
      <c r="CZ36" s="250"/>
      <c r="DA36" s="250"/>
      <c r="DB36" s="250"/>
      <c r="DC36" s="250"/>
      <c r="DD36" s="250"/>
      <c r="DF36" s="250"/>
      <c r="DI36" s="250"/>
      <c r="DK36" s="250"/>
      <c r="DL36" s="250"/>
      <c r="DM36" s="250"/>
      <c r="DN36" s="250"/>
      <c r="DO36" s="250"/>
      <c r="DP36" s="250"/>
      <c r="DQ36" s="250"/>
      <c r="DR36" s="250"/>
      <c r="DS36" s="250"/>
      <c r="DT36" s="250"/>
      <c r="DU36" s="250"/>
    </row>
    <row r="37" spans="2:125" x14ac:dyDescent="0.15">
      <c r="DU37" s="250"/>
    </row>
    <row r="38" spans="2:125" x14ac:dyDescent="0.15">
      <c r="DT38" s="250"/>
      <c r="DU38" s="250"/>
    </row>
    <row r="39" spans="2:125" x14ac:dyDescent="0.15"/>
    <row r="40" spans="2:125" x14ac:dyDescent="0.15">
      <c r="DH40" s="250"/>
    </row>
    <row r="41" spans="2:125" x14ac:dyDescent="0.15">
      <c r="DE41" s="250"/>
    </row>
    <row r="42" spans="2:125" x14ac:dyDescent="0.15">
      <c r="DG42" s="250"/>
      <c r="DJ42" s="250"/>
    </row>
    <row r="43" spans="2:125" x14ac:dyDescent="0.15">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F43" s="250"/>
      <c r="DI43" s="250"/>
      <c r="DK43" s="250"/>
      <c r="DL43" s="250"/>
      <c r="DM43" s="250"/>
      <c r="DN43" s="250"/>
      <c r="DO43" s="250"/>
      <c r="DP43" s="250"/>
      <c r="DQ43" s="250"/>
      <c r="DR43" s="250"/>
      <c r="DS43" s="250"/>
      <c r="DT43" s="250"/>
      <c r="DU43" s="250"/>
    </row>
    <row r="44" spans="2:125" x14ac:dyDescent="0.15">
      <c r="DU44" s="250"/>
    </row>
    <row r="45" spans="2:125" x14ac:dyDescent="0.15"/>
    <row r="46" spans="2:125" x14ac:dyDescent="0.15"/>
    <row r="47" spans="2:125" x14ac:dyDescent="0.15"/>
    <row r="48" spans="2:125" x14ac:dyDescent="0.15">
      <c r="DT48" s="250"/>
      <c r="DU48" s="250"/>
    </row>
    <row r="49" spans="120:125" x14ac:dyDescent="0.15">
      <c r="DU49" s="250"/>
    </row>
    <row r="50" spans="120:125" x14ac:dyDescent="0.15">
      <c r="DU50" s="250"/>
    </row>
    <row r="51" spans="120:125" x14ac:dyDescent="0.15">
      <c r="DP51" s="250"/>
      <c r="DQ51" s="250"/>
      <c r="DR51" s="250"/>
      <c r="DS51" s="250"/>
      <c r="DT51" s="250"/>
      <c r="DU51" s="250"/>
    </row>
    <row r="52" spans="120:125" x14ac:dyDescent="0.15"/>
    <row r="53" spans="120:125" x14ac:dyDescent="0.15"/>
    <row r="54" spans="120:125" x14ac:dyDescent="0.15">
      <c r="DU54" s="250"/>
    </row>
    <row r="55" spans="120:125" x14ac:dyDescent="0.15"/>
    <row r="56" spans="120:125" x14ac:dyDescent="0.15"/>
    <row r="57" spans="120:125" x14ac:dyDescent="0.15"/>
    <row r="58" spans="120:125" x14ac:dyDescent="0.15">
      <c r="DU58" s="250"/>
    </row>
    <row r="59" spans="120:125" x14ac:dyDescent="0.15"/>
    <row r="60" spans="120:125" x14ac:dyDescent="0.15"/>
    <row r="61" spans="120:125" x14ac:dyDescent="0.15"/>
    <row r="62" spans="120:125" x14ac:dyDescent="0.15"/>
    <row r="63" spans="120:125" x14ac:dyDescent="0.15">
      <c r="DU63" s="250"/>
    </row>
    <row r="64" spans="120:125" x14ac:dyDescent="0.15">
      <c r="DT64" s="250"/>
      <c r="DU64" s="250"/>
    </row>
    <row r="65" spans="123:125" x14ac:dyDescent="0.15"/>
    <row r="66" spans="123:125" x14ac:dyDescent="0.15"/>
    <row r="67" spans="123:125" x14ac:dyDescent="0.15"/>
    <row r="68" spans="123:125" x14ac:dyDescent="0.15"/>
    <row r="69" spans="123:125" x14ac:dyDescent="0.15">
      <c r="DS69" s="250"/>
      <c r="DT69" s="250"/>
      <c r="DU69" s="250"/>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0"/>
    </row>
    <row r="83" spans="116:125" x14ac:dyDescent="0.15">
      <c r="DM83" s="250"/>
      <c r="DN83" s="250"/>
      <c r="DO83" s="250"/>
      <c r="DP83" s="250"/>
      <c r="DQ83" s="250"/>
      <c r="DR83" s="250"/>
      <c r="DS83" s="250"/>
      <c r="DT83" s="250"/>
      <c r="DU83" s="250"/>
    </row>
    <row r="84" spans="116:125" x14ac:dyDescent="0.15"/>
    <row r="85" spans="116:125" x14ac:dyDescent="0.15"/>
    <row r="86" spans="116:125" x14ac:dyDescent="0.15"/>
    <row r="87" spans="116:125" x14ac:dyDescent="0.15"/>
    <row r="88" spans="116:125" x14ac:dyDescent="0.15">
      <c r="DU88" s="250"/>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0"/>
      <c r="DT94" s="250"/>
      <c r="DU94" s="250"/>
    </row>
    <row r="95" spans="116:125" ht="13.5" customHeight="1" x14ac:dyDescent="0.15">
      <c r="DU95" s="250"/>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0"/>
    </row>
    <row r="102" spans="124:125" ht="13.5" customHeight="1" x14ac:dyDescent="0.15"/>
    <row r="103" spans="124:125" ht="13.5" customHeight="1" x14ac:dyDescent="0.15"/>
    <row r="104" spans="124:125" ht="13.5" customHeight="1" x14ac:dyDescent="0.15">
      <c r="DT104" s="250"/>
      <c r="DU104" s="250"/>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0" t="s">
        <v>547</v>
      </c>
    </row>
    <row r="121" spans="125:125" ht="13.5" hidden="1" customHeight="1" x14ac:dyDescent="0.15">
      <c r="DU121" s="250"/>
    </row>
  </sheetData>
  <sheetProtection algorithmName="SHA-512" hashValue="LmeR1QHQ1Wkr6f6Cc6Q7NsBsmDH1zpFO/zS7RBGSvn5NQK1uUTTYsuKdQlL2coLEQWbn0fjBHUWbMEawdZsaJQ==" saltValue="icij7UwjLmZZENHLYZO3m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51" customWidth="1"/>
    <col min="126" max="142" width="0" style="250" hidden="1" customWidth="1"/>
    <col min="143" max="16384" width="9" style="250" hidden="1"/>
  </cols>
  <sheetData>
    <row r="1" spans="1:125" ht="13.5" customHeight="1" x14ac:dyDescent="0.1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row>
    <row r="2" spans="1:125" x14ac:dyDescent="0.15">
      <c r="B2" s="250"/>
      <c r="T2" s="250"/>
    </row>
    <row r="3" spans="1:125" x14ac:dyDescent="0.15">
      <c r="C3" s="250"/>
      <c r="D3" s="250"/>
      <c r="E3" s="250"/>
      <c r="F3" s="250"/>
      <c r="G3" s="250"/>
      <c r="H3" s="250"/>
      <c r="I3" s="250"/>
      <c r="J3" s="250"/>
      <c r="K3" s="250"/>
      <c r="L3" s="250"/>
      <c r="M3" s="250"/>
      <c r="N3" s="250"/>
      <c r="O3" s="250"/>
      <c r="P3" s="250"/>
      <c r="Q3" s="250"/>
      <c r="R3" s="250"/>
      <c r="S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0"/>
      <c r="G33" s="250"/>
      <c r="I33" s="250"/>
    </row>
    <row r="34" spans="2:125" x14ac:dyDescent="0.15">
      <c r="C34" s="250"/>
      <c r="P34" s="250"/>
      <c r="R34" s="250"/>
      <c r="U34" s="250"/>
    </row>
    <row r="35" spans="2:125" x14ac:dyDescent="0.15">
      <c r="D35" s="250"/>
      <c r="E35" s="250"/>
      <c r="T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50"/>
      <c r="CW35" s="250"/>
      <c r="CX35" s="250"/>
      <c r="CY35" s="250"/>
      <c r="CZ35" s="250"/>
      <c r="DA35" s="250"/>
      <c r="DB35" s="250"/>
      <c r="DC35" s="250"/>
      <c r="DD35" s="250"/>
      <c r="DE35" s="250"/>
      <c r="DF35" s="250"/>
      <c r="DG35" s="250"/>
      <c r="DH35" s="250"/>
      <c r="DI35" s="250"/>
      <c r="DJ35" s="250"/>
      <c r="DK35" s="250"/>
      <c r="DL35" s="250"/>
      <c r="DM35" s="250"/>
      <c r="DN35" s="250"/>
      <c r="DO35" s="250"/>
      <c r="DP35" s="250"/>
      <c r="DQ35" s="250"/>
      <c r="DR35" s="250"/>
      <c r="DS35" s="250"/>
      <c r="DT35" s="250"/>
      <c r="DU35" s="250"/>
    </row>
    <row r="36" spans="2:125" x14ac:dyDescent="0.15">
      <c r="F36" s="250"/>
      <c r="H36" s="250"/>
      <c r="J36" s="250"/>
      <c r="K36" s="250"/>
      <c r="L36" s="250"/>
      <c r="M36" s="250"/>
      <c r="N36" s="250"/>
      <c r="O36" s="250"/>
      <c r="Q36" s="250"/>
      <c r="S36" s="250"/>
      <c r="V36" s="250"/>
    </row>
    <row r="37" spans="2:125" x14ac:dyDescent="0.15"/>
    <row r="38" spans="2:125" x14ac:dyDescent="0.15"/>
    <row r="39" spans="2:125" x14ac:dyDescent="0.15"/>
    <row r="40" spans="2:125" x14ac:dyDescent="0.15">
      <c r="U40" s="250"/>
    </row>
    <row r="41" spans="2:125" x14ac:dyDescent="0.15">
      <c r="R41" s="250"/>
    </row>
    <row r="42" spans="2:125" x14ac:dyDescent="0.15">
      <c r="T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c r="CE42" s="250"/>
      <c r="CF42" s="250"/>
      <c r="CG42" s="250"/>
      <c r="CH42" s="250"/>
      <c r="CI42" s="250"/>
      <c r="CJ42" s="250"/>
      <c r="CK42" s="250"/>
      <c r="CL42" s="250"/>
      <c r="CM42" s="250"/>
      <c r="CN42" s="250"/>
      <c r="CO42" s="250"/>
      <c r="CP42" s="250"/>
      <c r="CQ42" s="250"/>
      <c r="CR42" s="250"/>
      <c r="CS42" s="250"/>
      <c r="CT42" s="250"/>
      <c r="CU42" s="250"/>
      <c r="CV42" s="250"/>
      <c r="CW42" s="250"/>
      <c r="CX42" s="250"/>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row>
    <row r="43" spans="2:125" x14ac:dyDescent="0.15">
      <c r="Q43" s="250"/>
      <c r="S43" s="250"/>
      <c r="V43" s="250"/>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1" t="s">
        <v>548</v>
      </c>
    </row>
  </sheetData>
  <sheetProtection algorithmName="SHA-512" hashValue="2OOb4wcfnL561yEsjCMHBhuUn2jpMRUlKmxQZPjOOP7vQQNBlLP1gOVZKgZn/1v2oP/9HeSTn8wRGWjR5ljkVQ==" saltValue="RmkOIzky6ELlttIEesGb2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549</v>
      </c>
      <c r="G46" s="8" t="s">
        <v>550</v>
      </c>
      <c r="H46" s="8" t="s">
        <v>551</v>
      </c>
      <c r="I46" s="8" t="s">
        <v>552</v>
      </c>
      <c r="J46" s="9" t="s">
        <v>553</v>
      </c>
    </row>
    <row r="47" spans="2:10" ht="57.75" customHeight="1" x14ac:dyDescent="0.15">
      <c r="B47" s="10"/>
      <c r="C47" s="1135" t="s">
        <v>3</v>
      </c>
      <c r="D47" s="1135"/>
      <c r="E47" s="1136"/>
      <c r="F47" s="11">
        <v>181.2</v>
      </c>
      <c r="G47" s="12">
        <v>195.3</v>
      </c>
      <c r="H47" s="12">
        <v>184.21</v>
      </c>
      <c r="I47" s="12">
        <v>143.38999999999999</v>
      </c>
      <c r="J47" s="13">
        <v>129.30000000000001</v>
      </c>
    </row>
    <row r="48" spans="2:10" ht="57.75" customHeight="1" x14ac:dyDescent="0.15">
      <c r="B48" s="14"/>
      <c r="C48" s="1137" t="s">
        <v>4</v>
      </c>
      <c r="D48" s="1137"/>
      <c r="E48" s="1138"/>
      <c r="F48" s="15">
        <v>8.8000000000000007</v>
      </c>
      <c r="G48" s="16">
        <v>7.06</v>
      </c>
      <c r="H48" s="16">
        <v>10.24</v>
      </c>
      <c r="I48" s="16">
        <v>9.6199999999999992</v>
      </c>
      <c r="J48" s="17">
        <v>7.32</v>
      </c>
    </row>
    <row r="49" spans="2:10" ht="57.75" customHeight="1" thickBot="1" x14ac:dyDescent="0.2">
      <c r="B49" s="18"/>
      <c r="C49" s="1139" t="s">
        <v>5</v>
      </c>
      <c r="D49" s="1139"/>
      <c r="E49" s="1140"/>
      <c r="F49" s="19">
        <v>9.56</v>
      </c>
      <c r="G49" s="20" t="s">
        <v>554</v>
      </c>
      <c r="H49" s="20" t="s">
        <v>555</v>
      </c>
      <c r="I49" s="20" t="s">
        <v>556</v>
      </c>
      <c r="J49" s="21">
        <v>4.07</v>
      </c>
    </row>
    <row r="50" spans="2:10" x14ac:dyDescent="0.15"/>
  </sheetData>
  <sheetProtection algorithmName="SHA-512" hashValue="CcGzmPLYogAbSdgPn//MELsojAvrQSh03Son7yXrzXxkaX6CkcSOX/4svzdgd5h9r7XWnU3dhQ6gNXbvviojzw==" saltValue="I/oxGrdIH8oVsyvhYxz3I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2023-03-20T01:31:05Z</cp:lastPrinted>
  <dcterms:created xsi:type="dcterms:W3CDTF">2023-02-20T06:23:37Z</dcterms:created>
  <dcterms:modified xsi:type="dcterms:W3CDTF">2023-03-27T23:43:59Z</dcterms:modified>
  <cp:category/>
</cp:coreProperties>
</file>