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T:\③財政第１係\03決算関係\R4普通会計決算統計\19 財政状況資料集 【3月21日国回答締切】\03 市町村から\未確認分格納\29 吉野町○\0318\"/>
    </mc:Choice>
  </mc:AlternateContent>
  <xr:revisionPtr revIDLastSave="0" documentId="13_ncr:1_{589AB1C8-94AF-49B2-A54C-CEA5BA2BD8D6}" xr6:coauthVersionLast="47" xr6:coauthVersionMax="47" xr10:uidLastSave="{00000000-0000-0000-0000-000000000000}"/>
  <bookViews>
    <workbookView xWindow="-135" yWindow="-135" windowWidth="29070" windowHeight="1587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5" i="10" l="1"/>
  <c r="BG34"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AM35" i="10"/>
  <c r="C35" i="10"/>
  <c r="C34" i="10"/>
  <c r="U34" i="10" l="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E34" i="10" s="1"/>
  <c r="BE35" i="10" s="1"/>
  <c r="BW34" i="10" l="1"/>
  <c r="BW35" i="10" s="1"/>
  <c r="BW36" i="10" s="1"/>
  <c r="BW37" i="10" s="1"/>
  <c r="BW38" i="10" s="1"/>
  <c r="BW39" i="10" s="1"/>
  <c r="BW40" i="10" s="1"/>
  <c r="CO34" i="10" l="1"/>
</calcChain>
</file>

<file path=xl/sharedStrings.xml><?xml version="1.0" encoding="utf-8"?>
<sst xmlns="http://schemas.openxmlformats.org/spreadsheetml/2006/main" count="1105" uniqueCount="602">
  <si>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</si>
  <si>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</si>
  <si>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</si>
  <si>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</si>
  <si>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</si>
  <si>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</si>
  <si>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</si>
  <si>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</si>
  <si>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</si>
  <si>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</si>
  <si>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</si>
  <si>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</si>
  <si>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</si>
  <si>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</si>
  <si>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</si>
  <si>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</si>
  <si>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</si>
  <si>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</si>
  <si>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</si>
  <si>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</si>
  <si>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</si>
  <si>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</si>
  <si>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</si>
  <si>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</si>
  <si>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</si>
  <si>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</si>
  <si>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</si>
  <si>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</si>
  <si>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</si>
  <si>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</si>
  <si>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</si>
  <si>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</si>
  <si>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</si>
  <si>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</si>
  <si>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</si>
  <si>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</si>
  <si>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</si>
  <si>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</si>
  <si>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</si>
  <si>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</si>
  <si>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</si>
  <si>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</si>
  <si>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</si>
  <si>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</si>
  <si>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</si>
  <si>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</si>
  <si>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</si>
  <si>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</si>
  <si>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</si>
  <si>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</si>
  <si>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</si>
  <si>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</si>
  <si>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</si>
  <si>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</si>
  <si>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</si>
  <si>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</si>
  <si>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</si>
  <si>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</si>
  <si>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</si>
  <si>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</si>
  <si>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</si>
  <si>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</si>
  <si>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</si>
  <si>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</si>
  <si>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</si>
  <si>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</si>
  <si>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</si>
  <si>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</si>
  <si>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</si>
  <si>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</si>
  <si>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</si>
  <si>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</si>
  <si>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</si>
  <si>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</si>
  <si>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</si>
  <si>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</si>
  <si>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</si>
  <si>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</si>
  <si>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</si>
  <si>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</si>
  <si>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</si>
  <si>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</si>
  <si>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</si>
  <si>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</si>
  <si>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</si>
  <si>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</si>
  <si>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</si>
  <si>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Ⅱ－２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</si>
  <si>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</si>
  <si>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</si>
  <si>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</si>
  <si>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</si>
  <si>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</si>
  <si>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</si>
  <si>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</si>
  <si>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</si>
  <si>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</si>
  <si>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</si>
  <si>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</si>
  <si>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</si>
  <si>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吉野町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</si>
  <si>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</si>
  <si>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</si>
  <si>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</si>
  <si>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</si>
  <si>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</si>
  <si>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</si>
  <si>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</si>
  <si>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</si>
  <si>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</si>
  <si>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</si>
  <si>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</si>
  <si>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</si>
  <si>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</si>
  <si>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</si>
  <si>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</si>
  <si>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</si>
  <si>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</si>
  <si>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</si>
  <si>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</si>
  <si>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</si>
  <si>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</si>
  <si>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</si>
  <si>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</si>
  <si>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</si>
  <si>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</si>
  <si>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</si>
  <si>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-15.8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</si>
  <si>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</si>
  <si>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</si>
  <si>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</si>
  <si>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</si>
  <si>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</si>
  <si>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</si>
  <si>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</si>
  <si>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</si>
  <si>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</si>
  <si>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</si>
  <si>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</si>
  <si>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</si>
  <si>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</si>
  <si>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</si>
  <si>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</si>
  <si>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</si>
  <si>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</si>
  <si>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</si>
  <si>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</si>
  <si>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</si>
  <si>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</si>
  <si>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</si>
  <si>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</si>
  <si>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</si>
  <si>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</si>
  <si>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</si>
  <si>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-3.4</t>
    <phoneticPr fontId="5"/>
  </si>
  <si>
    <t>基準財政需要額</t>
    <phoneticPr fontId="25"/>
  </si>
  <si>
    <t>うち日本人(％)</t>
    <phoneticPr fontId="5"/>
  </si>
  <si>
    <t>-3.5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</si>
  <si>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</si>
  <si>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</si>
  <si>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</si>
  <si>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</si>
  <si>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</si>
  <si>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</si>
  <si>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</si>
  <si>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</si>
  <si>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</si>
  <si>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</si>
  <si>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</si>
  <si>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</si>
  <si>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</si>
  <si>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</si>
  <si>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</si>
  <si>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</si>
  <si>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</si>
  <si>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</si>
  <si>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</si>
  <si>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</si>
  <si>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</si>
  <si>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</si>
  <si>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</si>
  <si>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</si>
  <si>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</si>
  <si>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</si>
  <si>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</si>
  <si>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</si>
  <si>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</si>
  <si>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</si>
  <si>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</si>
  <si>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</si>
  <si>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</si>
  <si>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</si>
  <si>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</si>
  <si>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</si>
  <si>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</si>
  <si>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</si>
  <si>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</si>
  <si>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</si>
  <si>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</si>
  <si>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</si>
  <si>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</si>
  <si>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</si>
  <si>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</si>
  <si>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</si>
  <si>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</si>
  <si>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</si>
  <si>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</si>
  <si>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</si>
  <si>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</si>
  <si>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</si>
  <si>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</si>
  <si>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</si>
  <si>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</si>
  <si>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</si>
  <si>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</si>
  <si>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</si>
  <si>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</si>
  <si>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</si>
  <si>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</si>
  <si>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</si>
  <si>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</si>
  <si>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</si>
  <si>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奈良県吉野町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</si>
  <si>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</si>
  <si>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</si>
  <si>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</si>
  <si>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</si>
  <si>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</si>
  <si>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</si>
  <si>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</si>
  <si>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</si>
  <si>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</si>
  <si>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</si>
  <si>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</si>
  <si>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</si>
  <si>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</si>
  <si>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</si>
  <si>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</si>
  <si>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</si>
  <si>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</si>
  <si>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</si>
  <si>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</si>
  <si>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</si>
  <si>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</si>
  <si>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</si>
  <si>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</si>
  <si>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</si>
  <si>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</si>
  <si>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</si>
  <si>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</si>
  <si>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</si>
  <si>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</si>
  <si>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</si>
  <si>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</si>
  <si>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</si>
  <si>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</si>
  <si>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</si>
  <si>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</si>
  <si>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</si>
  <si>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</si>
  <si>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</si>
  <si>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</si>
  <si>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</si>
  <si>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</si>
  <si>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</si>
  <si>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</si>
  <si>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</si>
  <si>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</si>
  <si>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</si>
  <si>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</si>
  <si>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</si>
  <si>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</si>
  <si>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</si>
  <si>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</si>
  <si>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</si>
  <si>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</si>
  <si>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</si>
  <si>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</si>
  <si>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</si>
  <si>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</si>
  <si>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</si>
  <si>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</si>
  <si>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</si>
  <si>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</si>
  <si>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</si>
  <si>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</si>
  <si>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</si>
  <si>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</si>
  <si>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</si>
  <si>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</si>
  <si>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</si>
  <si>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</si>
  <si>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</si>
  <si>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</si>
  <si>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</si>
  <si>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</si>
  <si>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</si>
  <si>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</si>
  <si>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</si>
  <si>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</si>
  <si>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</si>
  <si>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</si>
  <si>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</si>
  <si>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</si>
  <si>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</si>
  <si>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</si>
  <si>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</si>
  <si>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</si>
  <si>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</si>
  <si>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</si>
  <si>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</si>
  <si>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</si>
  <si>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</si>
  <si>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</si>
  <si>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</si>
  <si>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</si>
  <si>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</si>
  <si>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</si>
  <si>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</si>
  <si>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</si>
  <si>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</si>
  <si>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</si>
  <si>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</si>
  <si>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</si>
  <si>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</si>
  <si>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</si>
  <si>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</si>
  <si>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</si>
  <si>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</si>
  <si>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</si>
  <si>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</si>
  <si>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</si>
  <si>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</si>
  <si>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</si>
  <si>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</si>
  <si>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</si>
  <si>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</si>
  <si>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</si>
  <si>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</si>
  <si>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</si>
  <si>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</si>
  <si>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</si>
  <si>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</si>
  <si>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</si>
  <si>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</si>
  <si>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</si>
  <si>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</si>
  <si>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</si>
  <si>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</si>
  <si>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</si>
  <si>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</si>
  <si>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</si>
  <si>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</si>
  <si>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</si>
  <si>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</si>
  <si>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</si>
  <si>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</si>
  <si>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</si>
  <si>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</si>
  <si>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</si>
  <si>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</si>
  <si>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</si>
  <si>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</si>
  <si>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</si>
  <si>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</si>
  <si>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</si>
  <si>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</si>
  <si>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</si>
  <si>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</si>
  <si>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</si>
  <si>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</si>
  <si>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</si>
  <si>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</si>
  <si>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</si>
  <si>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奈良県吉野町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</si>
  <si>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</si>
  <si>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</si>
  <si>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</si>
  <si>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</si>
  <si>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</si>
  <si>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</si>
  <si>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</si>
  <si>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</si>
  <si>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</si>
  <si>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</si>
  <si>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</si>
  <si>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</si>
  <si>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</si>
  <si>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</si>
  <si>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</si>
  <si>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</si>
  <si>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</si>
  <si>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</si>
  <si>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</si>
  <si>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</si>
  <si>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</si>
  <si>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</si>
  <si>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</si>
  <si>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</si>
  <si>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</si>
  <si>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</si>
  <si>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</si>
  <si>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</si>
  <si>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</si>
  <si>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</si>
  <si>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</si>
  <si>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</si>
  <si>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</si>
  <si>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</si>
  <si>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</si>
  <si>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　保険事業勘定</t>
    <phoneticPr fontId="5"/>
  </si>
  <si>
    <t>介護保険特別会計　サービス事業勘定</t>
    <phoneticPr fontId="5"/>
  </si>
  <si>
    <t>後期高齢者医療特別会計</t>
    <phoneticPr fontId="5"/>
  </si>
  <si>
    <t>水道事業</t>
    <phoneticPr fontId="5"/>
  </si>
  <si>
    <t>法適用企業</t>
    <phoneticPr fontId="5"/>
  </si>
  <si>
    <t>下水道事業</t>
    <phoneticPr fontId="5"/>
  </si>
  <si>
    <t>法非適用企業</t>
    <phoneticPr fontId="5"/>
  </si>
  <si>
    <t>農業集落排水事業</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</si>
  <si>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</si>
  <si>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</si>
  <si>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</si>
  <si>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</si>
  <si>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</si>
  <si>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</si>
  <si>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</si>
  <si>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</si>
  <si>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</si>
  <si>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</si>
  <si>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</si>
  <si>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</si>
  <si>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</si>
  <si>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</si>
  <si>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</si>
  <si>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</si>
  <si>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</si>
  <si>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</si>
  <si>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</si>
  <si>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</si>
  <si>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</si>
  <si>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</si>
  <si>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</si>
  <si>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</si>
  <si>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</si>
  <si>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</si>
  <si>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</si>
  <si>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</si>
  <si>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</si>
  <si>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</si>
  <si>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</si>
  <si>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</si>
  <si>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</si>
  <si>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</si>
  <si>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</si>
  <si>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</si>
  <si>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</si>
  <si>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</si>
  <si>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</si>
  <si>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</si>
  <si>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</si>
  <si>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</si>
  <si>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</si>
  <si>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</si>
  <si>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</si>
  <si>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</si>
  <si>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</si>
  <si>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</si>
  <si>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</si>
  <si>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</si>
  <si>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</si>
  <si>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</si>
  <si>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</si>
  <si>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</si>
  <si>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</si>
  <si>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</si>
  <si>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</si>
  <si>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</si>
  <si>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</si>
  <si>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</si>
  <si>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</si>
  <si>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</si>
  <si>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</si>
  <si>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</si>
  <si>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</si>
  <si>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</si>
  <si>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</si>
  <si>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</si>
  <si>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</si>
  <si>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</si>
  <si>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</si>
  <si>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</si>
  <si>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</si>
  <si>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</si>
  <si>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</si>
  <si>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</si>
  <si>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</si>
  <si>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</si>
  <si>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</si>
  <si>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</si>
  <si>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</si>
  <si>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</si>
  <si>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</si>
  <si>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</si>
  <si>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</si>
  <si>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</si>
  <si>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</si>
  <si>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</si>
  <si>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</si>
  <si>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</si>
  <si>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</si>
  <si>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</si>
  <si>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</si>
  <si>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</si>
  <si>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</si>
  <si>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</si>
  <si>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</si>
  <si>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</si>
  <si>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</si>
  <si>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</si>
  <si>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</si>
  <si>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</si>
  <si>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</si>
  <si>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</si>
  <si>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</si>
  <si>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</si>
  <si>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</si>
  <si>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</si>
  <si>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</si>
  <si>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</si>
  <si>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</si>
  <si>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</si>
  <si>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</si>
  <si>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</si>
  <si>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</si>
  <si>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</si>
  <si>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</si>
  <si>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</si>
  <si>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</si>
  <si>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</si>
  <si>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</si>
  <si>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</si>
  <si>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</si>
  <si>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</si>
  <si>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</si>
  <si>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</si>
  <si>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</si>
  <si>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</si>
  <si>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</si>
  <si>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</si>
  <si>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</si>
  <si>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</si>
  <si>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</si>
  <si>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</si>
  <si>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</si>
  <si>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</si>
  <si>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</si>
  <si>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</si>
  <si>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</si>
  <si>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</si>
  <si>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</si>
  <si>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</si>
  <si>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</si>
  <si>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</si>
  <si>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</si>
  <si>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</si>
  <si>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</si>
  <si>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</si>
  <si>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</si>
  <si>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</si>
  <si>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</si>
  <si>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6.55</t>
  </si>
  <si>
    <t>▲ 6.83</t>
  </si>
  <si>
    <t>▲ 0.35</t>
  </si>
  <si>
    <t>一般会計</t>
  </si>
  <si>
    <t>水道事業</t>
  </si>
  <si>
    <t>国民健康保険特別会計</t>
  </si>
  <si>
    <t>介護保険特別会計　保険事業勘定</t>
  </si>
  <si>
    <t>農業集落排水事業</t>
  </si>
  <si>
    <t>後期高齢者医療特別会計</t>
  </si>
  <si>
    <t>介護保険特別会計　サービス事業勘定</t>
  </si>
  <si>
    <t>下水道事業</t>
  </si>
  <si>
    <t>その他会計（赤字）</t>
  </si>
  <si>
    <t>その他会計（黒字）</t>
  </si>
  <si>
    <t>（百万円）</t>
    <phoneticPr fontId="5"/>
  </si>
  <si>
    <t>H30</t>
    <phoneticPr fontId="5"/>
  </si>
  <si>
    <t>R01</t>
    <phoneticPr fontId="5"/>
  </si>
  <si>
    <t>R02</t>
    <phoneticPr fontId="5"/>
  </si>
  <si>
    <t>R03</t>
    <phoneticPr fontId="5"/>
  </si>
  <si>
    <t>R04</t>
    <phoneticPr fontId="5"/>
  </si>
  <si>
    <t>奈良県市町村総合事務組合</t>
    <rPh sb="0" eb="3">
      <t>ナラケン</t>
    </rPh>
    <rPh sb="3" eb="6">
      <t>シチョウソン</t>
    </rPh>
    <rPh sb="6" eb="8">
      <t>ソウゴウ</t>
    </rPh>
    <rPh sb="8" eb="10">
      <t>ジム</t>
    </rPh>
    <rPh sb="10" eb="12">
      <t>クミアイ</t>
    </rPh>
    <phoneticPr fontId="2"/>
  </si>
  <si>
    <t>吉野広域行政組合</t>
    <rPh sb="0" eb="2">
      <t>ヨシノ</t>
    </rPh>
    <rPh sb="2" eb="4">
      <t>コウイキ</t>
    </rPh>
    <rPh sb="4" eb="6">
      <t>ギョウセイ</t>
    </rPh>
    <rPh sb="6" eb="8">
      <t>クミアイ</t>
    </rPh>
    <phoneticPr fontId="2"/>
  </si>
  <si>
    <t>奈良県広域水質検査センター組合</t>
    <rPh sb="0" eb="5">
      <t>ナラケンコウイキ</t>
    </rPh>
    <rPh sb="5" eb="7">
      <t>スイシツ</t>
    </rPh>
    <rPh sb="7" eb="9">
      <t>ケンサ</t>
    </rPh>
    <rPh sb="13" eb="15">
      <t>クミアイ</t>
    </rPh>
    <phoneticPr fontId="2"/>
  </si>
  <si>
    <t>奈良県住宅新築資金等貸付金回収管理組合</t>
    <rPh sb="0" eb="3">
      <t>ナラケン</t>
    </rPh>
    <rPh sb="3" eb="5">
      <t>ジュウタク</t>
    </rPh>
    <rPh sb="5" eb="7">
      <t>シンチク</t>
    </rPh>
    <rPh sb="7" eb="9">
      <t>シキン</t>
    </rPh>
    <rPh sb="9" eb="10">
      <t>トウ</t>
    </rPh>
    <rPh sb="10" eb="12">
      <t>カシツケ</t>
    </rPh>
    <rPh sb="12" eb="13">
      <t>キン</t>
    </rPh>
    <rPh sb="13" eb="15">
      <t>カイシュウ</t>
    </rPh>
    <rPh sb="15" eb="17">
      <t>カンリ</t>
    </rPh>
    <rPh sb="17" eb="19">
      <t>クミアイ</t>
    </rPh>
    <phoneticPr fontId="2"/>
  </si>
  <si>
    <t>奈良県後期高齢者医療広域連合</t>
    <rPh sb="0" eb="3">
      <t>ナラケン</t>
    </rPh>
    <rPh sb="3" eb="5">
      <t>コウキ</t>
    </rPh>
    <rPh sb="5" eb="8">
      <t>コウレイシャ</t>
    </rPh>
    <rPh sb="8" eb="10">
      <t>イリョウ</t>
    </rPh>
    <rPh sb="10" eb="12">
      <t>コウイキ</t>
    </rPh>
    <rPh sb="12" eb="14">
      <t>レンゴウ</t>
    </rPh>
    <phoneticPr fontId="2"/>
  </si>
  <si>
    <t>南和広域医療企業団</t>
    <rPh sb="0" eb="9">
      <t>ナンワコウイキイリョウキギョウダン</t>
    </rPh>
    <phoneticPr fontId="2"/>
  </si>
  <si>
    <t>奈良県広域消防組合</t>
    <rPh sb="0" eb="5">
      <t>ナラケンコウイキ</t>
    </rPh>
    <rPh sb="5" eb="7">
      <t>ショウボウ</t>
    </rPh>
    <rPh sb="7" eb="9">
      <t>クミアイ</t>
    </rPh>
    <phoneticPr fontId="2"/>
  </si>
  <si>
    <t>吉野町土地開発公社</t>
    <rPh sb="0" eb="2">
      <t>ヨシノ</t>
    </rPh>
    <rPh sb="2" eb="3">
      <t>チョウ</t>
    </rPh>
    <rPh sb="3" eb="5">
      <t>トチ</t>
    </rPh>
    <rPh sb="5" eb="7">
      <t>カイハツ</t>
    </rPh>
    <rPh sb="7" eb="9">
      <t>コウシャ</t>
    </rPh>
    <phoneticPr fontId="2"/>
  </si>
  <si>
    <t>-</t>
    <phoneticPr fontId="2"/>
  </si>
  <si>
    <t>庁舎整備基金</t>
    <rPh sb="0" eb="2">
      <t>チョウシャ</t>
    </rPh>
    <rPh sb="2" eb="4">
      <t>セイビ</t>
    </rPh>
    <rPh sb="4" eb="6">
      <t>キキン</t>
    </rPh>
    <phoneticPr fontId="5"/>
  </si>
  <si>
    <t>世界遺産・吉野ふるさとづくり基金</t>
    <rPh sb="0" eb="2">
      <t>セカイ</t>
    </rPh>
    <rPh sb="2" eb="4">
      <t>イサン</t>
    </rPh>
    <rPh sb="5" eb="7">
      <t>ヨシノ</t>
    </rPh>
    <rPh sb="14" eb="16">
      <t>キキン</t>
    </rPh>
    <phoneticPr fontId="5"/>
  </si>
  <si>
    <t>町営住宅改修基金</t>
    <rPh sb="0" eb="2">
      <t>チョウエイ</t>
    </rPh>
    <rPh sb="2" eb="4">
      <t>ジュウタク</t>
    </rPh>
    <rPh sb="4" eb="6">
      <t>カイシュウ</t>
    </rPh>
    <rPh sb="6" eb="8">
      <t>キキン</t>
    </rPh>
    <phoneticPr fontId="5"/>
  </si>
  <si>
    <t>ふるさと整備基金</t>
    <rPh sb="4" eb="6">
      <t>セイビ</t>
    </rPh>
    <rPh sb="6" eb="8">
      <t>キキン</t>
    </rPh>
    <phoneticPr fontId="5"/>
  </si>
  <si>
    <t>森林環境整備促進基金</t>
    <rPh sb="0" eb="2">
      <t>シンリン</t>
    </rPh>
    <rPh sb="2" eb="4">
      <t>カンキョウ</t>
    </rPh>
    <rPh sb="4" eb="6">
      <t>セイビ</t>
    </rPh>
    <rPh sb="6" eb="8">
      <t>ソクシン</t>
    </rPh>
    <rPh sb="8" eb="10">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</si>
</sst>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7" fillId="0" borderId="31" xfId="8" applyFont="1" applyBorder="1">
      <alignment vertical="center"/>
    </xf>
    <xf numFmtId="0" fontId="27" fillId="0" borderId="42" xfId="8" applyFont="1" applyBorder="1">
      <alignmen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70" xfId="8" applyFont="1" applyBorder="1" applyAlignment="1">
      <alignment horizontal="center"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24"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11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121449</c:v>
                </c:pt>
                <c:pt idx="1">
                  <c:v>145139</c:v>
                </c:pt>
                <c:pt idx="2">
                  <c:v>125391</c:v>
                </c:pt>
                <c:pt idx="3">
                  <c:v>138402</c:v>
                </c:pt>
                <c:pt idx="4">
                  <c:v>146367</c:v>
                </c:pt>
              </c:numCache>
            </c:numRef>
          </c:val>
          <c:smooth val="0"/>
          <c:extLst>
            <c:ext xmlns:c16="http://schemas.microsoft.com/office/drawing/2014/chart" uri="{C3380CC4-5D6E-409C-BE32-E72D297353CC}">
              <c16:uniqueId val="{00000000-FB6A-4D25-A85F-52E0ED25D19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96551</c:v>
                </c:pt>
                <c:pt idx="1">
                  <c:v>103234</c:v>
                </c:pt>
                <c:pt idx="2">
                  <c:v>140873</c:v>
                </c:pt>
                <c:pt idx="3">
                  <c:v>162798</c:v>
                </c:pt>
                <c:pt idx="4">
                  <c:v>81648</c:v>
                </c:pt>
              </c:numCache>
            </c:numRef>
          </c:val>
          <c:smooth val="0"/>
          <c:extLst>
            <c:ext xmlns:c16="http://schemas.microsoft.com/office/drawing/2014/chart" uri="{C3380CC4-5D6E-409C-BE32-E72D297353CC}">
              <c16:uniqueId val="{00000001-FB6A-4D25-A85F-52E0ED25D19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8.85</c:v>
                </c:pt>
                <c:pt idx="1">
                  <c:v>8.81</c:v>
                </c:pt>
                <c:pt idx="2">
                  <c:v>8.99</c:v>
                </c:pt>
                <c:pt idx="3">
                  <c:v>16.03</c:v>
                </c:pt>
                <c:pt idx="4">
                  <c:v>13.67</c:v>
                </c:pt>
              </c:numCache>
            </c:numRef>
          </c:val>
          <c:extLst>
            <c:ext xmlns:c16="http://schemas.microsoft.com/office/drawing/2014/chart" uri="{C3380CC4-5D6E-409C-BE32-E72D297353CC}">
              <c16:uniqueId val="{00000000-2823-4847-B56A-C3A4A814226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22.14</c:v>
                </c:pt>
                <c:pt idx="1">
                  <c:v>14.73</c:v>
                </c:pt>
                <c:pt idx="2">
                  <c:v>12.95</c:v>
                </c:pt>
                <c:pt idx="3">
                  <c:v>17.2</c:v>
                </c:pt>
                <c:pt idx="4">
                  <c:v>21.55</c:v>
                </c:pt>
              </c:numCache>
            </c:numRef>
          </c:val>
          <c:extLst>
            <c:ext xmlns:c16="http://schemas.microsoft.com/office/drawing/2014/chart" uri="{C3380CC4-5D6E-409C-BE32-E72D297353CC}">
              <c16:uniqueId val="{00000001-2823-4847-B56A-C3A4A814226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-6.55</c:v>
                </c:pt>
                <c:pt idx="1">
                  <c:v>-6.83</c:v>
                </c:pt>
                <c:pt idx="2">
                  <c:v>-0.35</c:v>
                </c:pt>
                <c:pt idx="3">
                  <c:v>12.43</c:v>
                </c:pt>
                <c:pt idx="4">
                  <c:v>0.22</c:v>
                </c:pt>
              </c:numCache>
            </c:numRef>
          </c:val>
          <c:smooth val="0"/>
          <c:extLst>
            <c:ext xmlns:c16="http://schemas.microsoft.com/office/drawing/2014/chart" uri="{C3380CC4-5D6E-409C-BE32-E72D297353CC}">
              <c16:uniqueId val="{00000002-2823-4847-B56A-C3A4A814226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5311-43BA-9B68-2AD2645CD0A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311-43BA-9B68-2AD2645CD0A4}"/>
            </c:ext>
          </c:extLst>
        </c:ser>
        <c:ser>
          <c:idx val="2"/>
          <c:order val="2"/>
          <c:tx>
            <c:strRef>
              <c:f>データシート!$A$29</c:f>
              <c:strCache>
                <c:ptCount val="1"/>
                <c:pt idx="0">
                  <c:v>下水道事業</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5311-43BA-9B68-2AD2645CD0A4}"/>
            </c:ext>
          </c:extLst>
        </c:ser>
        <c:ser>
          <c:idx val="3"/>
          <c:order val="3"/>
          <c:tx>
            <c:strRef>
              <c:f>データシート!$A$30</c:f>
              <c:strCache>
                <c:ptCount val="1"/>
                <c:pt idx="0">
                  <c:v>介護保険特別会計　サービス事業勘定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5311-43BA-9B68-2AD2645CD0A4}"/>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0.01</c:v>
                </c:pt>
                <c:pt idx="2">
                  <c:v>#N/A</c:v>
                </c:pt>
                <c:pt idx="3">
                  <c:v>0.01</c:v>
                </c:pt>
                <c:pt idx="4">
                  <c:v>#N/A</c:v>
                </c:pt>
                <c:pt idx="5">
                  <c:v>0.01</c:v>
                </c:pt>
                <c:pt idx="6">
                  <c:v>#N/A</c:v>
                </c:pt>
                <c:pt idx="7">
                  <c:v>0.01</c:v>
                </c:pt>
                <c:pt idx="8">
                  <c:v>#N/A</c:v>
                </c:pt>
                <c:pt idx="9">
                  <c:v>0.01</c:v>
                </c:pt>
              </c:numCache>
            </c:numRef>
          </c:val>
          <c:extLst>
            <c:ext xmlns:c16="http://schemas.microsoft.com/office/drawing/2014/chart" uri="{C3380CC4-5D6E-409C-BE32-E72D297353CC}">
              <c16:uniqueId val="{00000004-5311-43BA-9B68-2AD2645CD0A4}"/>
            </c:ext>
          </c:extLst>
        </c:ser>
        <c:ser>
          <c:idx val="5"/>
          <c:order val="5"/>
          <c:tx>
            <c:strRef>
              <c:f>データシート!$A$32</c:f>
              <c:strCache>
                <c:ptCount val="1"/>
                <c:pt idx="0">
                  <c:v>農業集落排水事業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0.3</c:v>
                </c:pt>
                <c:pt idx="2">
                  <c:v>#N/A</c:v>
                </c:pt>
                <c:pt idx="3">
                  <c:v>0.24</c:v>
                </c:pt>
                <c:pt idx="4">
                  <c:v>#N/A</c:v>
                </c:pt>
                <c:pt idx="5">
                  <c:v>0.1</c:v>
                </c:pt>
                <c:pt idx="6">
                  <c:v>#N/A</c:v>
                </c:pt>
                <c:pt idx="7">
                  <c:v>7.0000000000000007E-2</c:v>
                </c:pt>
                <c:pt idx="8">
                  <c:v>#N/A</c:v>
                </c:pt>
                <c:pt idx="9">
                  <c:v>0.03</c:v>
                </c:pt>
              </c:numCache>
            </c:numRef>
          </c:val>
          <c:extLst>
            <c:ext xmlns:c16="http://schemas.microsoft.com/office/drawing/2014/chart" uri="{C3380CC4-5D6E-409C-BE32-E72D297353CC}">
              <c16:uniqueId val="{00000005-5311-43BA-9B68-2AD2645CD0A4}"/>
            </c:ext>
          </c:extLst>
        </c:ser>
        <c:ser>
          <c:idx val="6"/>
          <c:order val="6"/>
          <c:tx>
            <c:strRef>
              <c:f>データシート!$A$33</c:f>
              <c:strCache>
                <c:ptCount val="1"/>
                <c:pt idx="0">
                  <c:v>介護保険特別会計　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0.67</c:v>
                </c:pt>
                <c:pt idx="2">
                  <c:v>#N/A</c:v>
                </c:pt>
                <c:pt idx="3">
                  <c:v>1.1399999999999999</c:v>
                </c:pt>
                <c:pt idx="4">
                  <c:v>#N/A</c:v>
                </c:pt>
                <c:pt idx="5">
                  <c:v>0.75</c:v>
                </c:pt>
                <c:pt idx="6">
                  <c:v>#N/A</c:v>
                </c:pt>
                <c:pt idx="7">
                  <c:v>0.96</c:v>
                </c:pt>
                <c:pt idx="8">
                  <c:v>#N/A</c:v>
                </c:pt>
                <c:pt idx="9">
                  <c:v>1.51</c:v>
                </c:pt>
              </c:numCache>
            </c:numRef>
          </c:val>
          <c:extLst>
            <c:ext xmlns:c16="http://schemas.microsoft.com/office/drawing/2014/chart" uri="{C3380CC4-5D6E-409C-BE32-E72D297353CC}">
              <c16:uniqueId val="{00000006-5311-43BA-9B68-2AD2645CD0A4}"/>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0.94</c:v>
                </c:pt>
                <c:pt idx="2">
                  <c:v>#N/A</c:v>
                </c:pt>
                <c:pt idx="3">
                  <c:v>2.25</c:v>
                </c:pt>
                <c:pt idx="4">
                  <c:v>#N/A</c:v>
                </c:pt>
                <c:pt idx="5">
                  <c:v>2.46</c:v>
                </c:pt>
                <c:pt idx="6">
                  <c:v>#N/A</c:v>
                </c:pt>
                <c:pt idx="7">
                  <c:v>2.78</c:v>
                </c:pt>
                <c:pt idx="8">
                  <c:v>#N/A</c:v>
                </c:pt>
                <c:pt idx="9">
                  <c:v>2.93</c:v>
                </c:pt>
              </c:numCache>
            </c:numRef>
          </c:val>
          <c:extLst>
            <c:ext xmlns:c16="http://schemas.microsoft.com/office/drawing/2014/chart" uri="{C3380CC4-5D6E-409C-BE32-E72D297353CC}">
              <c16:uniqueId val="{00000007-5311-43BA-9B68-2AD2645CD0A4}"/>
            </c:ext>
          </c:extLst>
        </c:ser>
        <c:ser>
          <c:idx val="8"/>
          <c:order val="8"/>
          <c:tx>
            <c:strRef>
              <c:f>データシート!$A$35</c:f>
              <c:strCache>
                <c:ptCount val="1"/>
                <c:pt idx="0">
                  <c:v>水道事業</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9.81</c:v>
                </c:pt>
                <c:pt idx="2">
                  <c:v>#N/A</c:v>
                </c:pt>
                <c:pt idx="3">
                  <c:v>9.61</c:v>
                </c:pt>
                <c:pt idx="4">
                  <c:v>#N/A</c:v>
                </c:pt>
                <c:pt idx="5">
                  <c:v>7.1</c:v>
                </c:pt>
                <c:pt idx="6">
                  <c:v>#N/A</c:v>
                </c:pt>
                <c:pt idx="7">
                  <c:v>6.94</c:v>
                </c:pt>
                <c:pt idx="8">
                  <c:v>#N/A</c:v>
                </c:pt>
                <c:pt idx="9">
                  <c:v>6.48</c:v>
                </c:pt>
              </c:numCache>
            </c:numRef>
          </c:val>
          <c:extLst>
            <c:ext xmlns:c16="http://schemas.microsoft.com/office/drawing/2014/chart" uri="{C3380CC4-5D6E-409C-BE32-E72D297353CC}">
              <c16:uniqueId val="{00000008-5311-43BA-9B68-2AD2645CD0A4}"/>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8.84</c:v>
                </c:pt>
                <c:pt idx="2">
                  <c:v>#N/A</c:v>
                </c:pt>
                <c:pt idx="3">
                  <c:v>8.81</c:v>
                </c:pt>
                <c:pt idx="4">
                  <c:v>#N/A</c:v>
                </c:pt>
                <c:pt idx="5">
                  <c:v>8.98</c:v>
                </c:pt>
                <c:pt idx="6">
                  <c:v>#N/A</c:v>
                </c:pt>
                <c:pt idx="7">
                  <c:v>16.03</c:v>
                </c:pt>
                <c:pt idx="8">
                  <c:v>#N/A</c:v>
                </c:pt>
                <c:pt idx="9">
                  <c:v>13.67</c:v>
                </c:pt>
              </c:numCache>
            </c:numRef>
          </c:val>
          <c:extLst>
            <c:ext xmlns:c16="http://schemas.microsoft.com/office/drawing/2014/chart" uri="{C3380CC4-5D6E-409C-BE32-E72D297353CC}">
              <c16:uniqueId val="{00000009-5311-43BA-9B68-2AD2645CD0A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624</c:v>
                </c:pt>
                <c:pt idx="5">
                  <c:v>661</c:v>
                </c:pt>
                <c:pt idx="8">
                  <c:v>682</c:v>
                </c:pt>
                <c:pt idx="11">
                  <c:v>614</c:v>
                </c:pt>
                <c:pt idx="14">
                  <c:v>588</c:v>
                </c:pt>
              </c:numCache>
            </c:numRef>
          </c:val>
          <c:extLst>
            <c:ext xmlns:c16="http://schemas.microsoft.com/office/drawing/2014/chart" uri="{C3380CC4-5D6E-409C-BE32-E72D297353CC}">
              <c16:uniqueId val="{00000000-EDD3-4800-936B-D18B75BB884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DD3-4800-936B-D18B75BB884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EDD3-4800-936B-D18B75BB884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81</c:v>
                </c:pt>
                <c:pt idx="3">
                  <c:v>84</c:v>
                </c:pt>
                <c:pt idx="6">
                  <c:v>94</c:v>
                </c:pt>
                <c:pt idx="9">
                  <c:v>73</c:v>
                </c:pt>
                <c:pt idx="12">
                  <c:v>49</c:v>
                </c:pt>
              </c:numCache>
            </c:numRef>
          </c:val>
          <c:extLst>
            <c:ext xmlns:c16="http://schemas.microsoft.com/office/drawing/2014/chart" uri="{C3380CC4-5D6E-409C-BE32-E72D297353CC}">
              <c16:uniqueId val="{00000003-EDD3-4800-936B-D18B75BB884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169</c:v>
                </c:pt>
                <c:pt idx="3">
                  <c:v>203</c:v>
                </c:pt>
                <c:pt idx="6">
                  <c:v>184</c:v>
                </c:pt>
                <c:pt idx="9">
                  <c:v>227</c:v>
                </c:pt>
                <c:pt idx="12">
                  <c:v>194</c:v>
                </c:pt>
              </c:numCache>
            </c:numRef>
          </c:val>
          <c:extLst>
            <c:ext xmlns:c16="http://schemas.microsoft.com/office/drawing/2014/chart" uri="{C3380CC4-5D6E-409C-BE32-E72D297353CC}">
              <c16:uniqueId val="{00000004-EDD3-4800-936B-D18B75BB884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DD3-4800-936B-D18B75BB884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DD3-4800-936B-D18B75BB884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584</c:v>
                </c:pt>
                <c:pt idx="3">
                  <c:v>605</c:v>
                </c:pt>
                <c:pt idx="6">
                  <c:v>615</c:v>
                </c:pt>
                <c:pt idx="9">
                  <c:v>542</c:v>
                </c:pt>
                <c:pt idx="12">
                  <c:v>498</c:v>
                </c:pt>
              </c:numCache>
            </c:numRef>
          </c:val>
          <c:extLst>
            <c:ext xmlns:c16="http://schemas.microsoft.com/office/drawing/2014/chart" uri="{C3380CC4-5D6E-409C-BE32-E72D297353CC}">
              <c16:uniqueId val="{00000007-EDD3-4800-936B-D18B75BB884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210</c:v>
                </c:pt>
                <c:pt idx="2">
                  <c:v>#N/A</c:v>
                </c:pt>
                <c:pt idx="3">
                  <c:v>#N/A</c:v>
                </c:pt>
                <c:pt idx="4">
                  <c:v>231</c:v>
                </c:pt>
                <c:pt idx="5">
                  <c:v>#N/A</c:v>
                </c:pt>
                <c:pt idx="6">
                  <c:v>#N/A</c:v>
                </c:pt>
                <c:pt idx="7">
                  <c:v>211</c:v>
                </c:pt>
                <c:pt idx="8">
                  <c:v>#N/A</c:v>
                </c:pt>
                <c:pt idx="9">
                  <c:v>#N/A</c:v>
                </c:pt>
                <c:pt idx="10">
                  <c:v>228</c:v>
                </c:pt>
                <c:pt idx="11">
                  <c:v>#N/A</c:v>
                </c:pt>
                <c:pt idx="12">
                  <c:v>#N/A</c:v>
                </c:pt>
                <c:pt idx="13">
                  <c:v>153</c:v>
                </c:pt>
                <c:pt idx="14">
                  <c:v>#N/A</c:v>
                </c:pt>
              </c:numCache>
            </c:numRef>
          </c:val>
          <c:smooth val="0"/>
          <c:extLst>
            <c:ext xmlns:c16="http://schemas.microsoft.com/office/drawing/2014/chart" uri="{C3380CC4-5D6E-409C-BE32-E72D297353CC}">
              <c16:uniqueId val="{00000008-EDD3-4800-936B-D18B75BB884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6111</c:v>
                </c:pt>
                <c:pt idx="5">
                  <c:v>6092</c:v>
                </c:pt>
                <c:pt idx="8">
                  <c:v>6292</c:v>
                </c:pt>
                <c:pt idx="11">
                  <c:v>6601</c:v>
                </c:pt>
                <c:pt idx="14">
                  <c:v>6259</c:v>
                </c:pt>
              </c:numCache>
            </c:numRef>
          </c:val>
          <c:extLst>
            <c:ext xmlns:c16="http://schemas.microsoft.com/office/drawing/2014/chart" uri="{C3380CC4-5D6E-409C-BE32-E72D297353CC}">
              <c16:uniqueId val="{00000000-EA03-4A70-9DF8-3E5EF35FFAF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87</c:v>
                </c:pt>
                <c:pt idx="5">
                  <c:v>87</c:v>
                </c:pt>
                <c:pt idx="8">
                  <c:v>87</c:v>
                </c:pt>
                <c:pt idx="11">
                  <c:v>87</c:v>
                </c:pt>
                <c:pt idx="14">
                  <c:v>87</c:v>
                </c:pt>
              </c:numCache>
            </c:numRef>
          </c:val>
          <c:extLst>
            <c:ext xmlns:c16="http://schemas.microsoft.com/office/drawing/2014/chart" uri="{C3380CC4-5D6E-409C-BE32-E72D297353CC}">
              <c16:uniqueId val="{00000001-EA03-4A70-9DF8-3E5EF35FFAF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1379</c:v>
                </c:pt>
                <c:pt idx="5">
                  <c:v>1048</c:v>
                </c:pt>
                <c:pt idx="8">
                  <c:v>1008</c:v>
                </c:pt>
                <c:pt idx="11">
                  <c:v>1149</c:v>
                </c:pt>
                <c:pt idx="14">
                  <c:v>1567</c:v>
                </c:pt>
              </c:numCache>
            </c:numRef>
          </c:val>
          <c:extLst>
            <c:ext xmlns:c16="http://schemas.microsoft.com/office/drawing/2014/chart" uri="{C3380CC4-5D6E-409C-BE32-E72D297353CC}">
              <c16:uniqueId val="{00000002-EA03-4A70-9DF8-3E5EF35FFAF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A03-4A70-9DF8-3E5EF35FFAF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A03-4A70-9DF8-3E5EF35FFAF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A03-4A70-9DF8-3E5EF35FFAF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1342</c:v>
                </c:pt>
                <c:pt idx="3">
                  <c:v>1293</c:v>
                </c:pt>
                <c:pt idx="6">
                  <c:v>1200</c:v>
                </c:pt>
                <c:pt idx="9">
                  <c:v>1134</c:v>
                </c:pt>
                <c:pt idx="12">
                  <c:v>1073</c:v>
                </c:pt>
              </c:numCache>
            </c:numRef>
          </c:val>
          <c:extLst>
            <c:ext xmlns:c16="http://schemas.microsoft.com/office/drawing/2014/chart" uri="{C3380CC4-5D6E-409C-BE32-E72D297353CC}">
              <c16:uniqueId val="{00000006-EA03-4A70-9DF8-3E5EF35FFAF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899</c:v>
                </c:pt>
                <c:pt idx="3">
                  <c:v>717</c:v>
                </c:pt>
                <c:pt idx="6">
                  <c:v>624</c:v>
                </c:pt>
                <c:pt idx="9">
                  <c:v>587</c:v>
                </c:pt>
                <c:pt idx="12">
                  <c:v>561</c:v>
                </c:pt>
              </c:numCache>
            </c:numRef>
          </c:val>
          <c:extLst>
            <c:ext xmlns:c16="http://schemas.microsoft.com/office/drawing/2014/chart" uri="{C3380CC4-5D6E-409C-BE32-E72D297353CC}">
              <c16:uniqueId val="{00000007-EA03-4A70-9DF8-3E5EF35FFAF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2105</c:v>
                </c:pt>
                <c:pt idx="3">
                  <c:v>2282</c:v>
                </c:pt>
                <c:pt idx="6">
                  <c:v>2133</c:v>
                </c:pt>
                <c:pt idx="9">
                  <c:v>2214</c:v>
                </c:pt>
                <c:pt idx="12">
                  <c:v>2023</c:v>
                </c:pt>
              </c:numCache>
            </c:numRef>
          </c:val>
          <c:extLst>
            <c:ext xmlns:c16="http://schemas.microsoft.com/office/drawing/2014/chart" uri="{C3380CC4-5D6E-409C-BE32-E72D297353CC}">
              <c16:uniqueId val="{00000008-EA03-4A70-9DF8-3E5EF35FFAF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EA03-4A70-9DF8-3E5EF35FFAF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5807</c:v>
                </c:pt>
                <c:pt idx="3">
                  <c:v>5808</c:v>
                </c:pt>
                <c:pt idx="6">
                  <c:v>6065</c:v>
                </c:pt>
                <c:pt idx="9">
                  <c:v>6365</c:v>
                </c:pt>
                <c:pt idx="12">
                  <c:v>6319</c:v>
                </c:pt>
              </c:numCache>
            </c:numRef>
          </c:val>
          <c:extLst>
            <c:ext xmlns:c16="http://schemas.microsoft.com/office/drawing/2014/chart" uri="{C3380CC4-5D6E-409C-BE32-E72D297353CC}">
              <c16:uniqueId val="{0000000A-EA03-4A70-9DF8-3E5EF35FFAF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2576</c:v>
                </c:pt>
                <c:pt idx="2">
                  <c:v>#N/A</c:v>
                </c:pt>
                <c:pt idx="3">
                  <c:v>#N/A</c:v>
                </c:pt>
                <c:pt idx="4">
                  <c:v>2873</c:v>
                </c:pt>
                <c:pt idx="5">
                  <c:v>#N/A</c:v>
                </c:pt>
                <c:pt idx="6">
                  <c:v>#N/A</c:v>
                </c:pt>
                <c:pt idx="7">
                  <c:v>2635</c:v>
                </c:pt>
                <c:pt idx="8">
                  <c:v>#N/A</c:v>
                </c:pt>
                <c:pt idx="9">
                  <c:v>#N/A</c:v>
                </c:pt>
                <c:pt idx="10">
                  <c:v>2463</c:v>
                </c:pt>
                <c:pt idx="11">
                  <c:v>#N/A</c:v>
                </c:pt>
                <c:pt idx="12">
                  <c:v>#N/A</c:v>
                </c:pt>
                <c:pt idx="13">
                  <c:v>2062</c:v>
                </c:pt>
                <c:pt idx="14">
                  <c:v>#N/A</c:v>
                </c:pt>
              </c:numCache>
            </c:numRef>
          </c:val>
          <c:smooth val="0"/>
          <c:extLst>
            <c:ext xmlns:c16="http://schemas.microsoft.com/office/drawing/2014/chart" uri="{C3380CC4-5D6E-409C-BE32-E72D297353CC}">
              <c16:uniqueId val="{0000000B-EA03-4A70-9DF8-3E5EF35FFAF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450</c:v>
                </c:pt>
                <c:pt idx="1">
                  <c:v>630</c:v>
                </c:pt>
                <c:pt idx="2">
                  <c:v>749</c:v>
                </c:pt>
              </c:numCache>
            </c:numRef>
          </c:val>
          <c:extLst>
            <c:ext xmlns:c16="http://schemas.microsoft.com/office/drawing/2014/chart" uri="{C3380CC4-5D6E-409C-BE32-E72D297353CC}">
              <c16:uniqueId val="{00000000-6445-4DBE-B9CB-A13F005CA7F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110</c:v>
                </c:pt>
                <c:pt idx="1">
                  <c:v>130</c:v>
                </c:pt>
                <c:pt idx="2">
                  <c:v>230</c:v>
                </c:pt>
              </c:numCache>
            </c:numRef>
          </c:val>
          <c:extLst>
            <c:ext xmlns:c16="http://schemas.microsoft.com/office/drawing/2014/chart" uri="{C3380CC4-5D6E-409C-BE32-E72D297353CC}">
              <c16:uniqueId val="{00000001-6445-4DBE-B9CB-A13F005CA7F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415</c:v>
                </c:pt>
                <c:pt idx="1">
                  <c:v>355</c:v>
                </c:pt>
                <c:pt idx="2">
                  <c:v>554</c:v>
                </c:pt>
              </c:numCache>
            </c:numRef>
          </c:val>
          <c:extLst>
            <c:ext xmlns:c16="http://schemas.microsoft.com/office/drawing/2014/chart" uri="{C3380CC4-5D6E-409C-BE32-E72D297353CC}">
              <c16:uniqueId val="{00000002-6445-4DBE-B9CB-A13F005CA7F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奈良県吉野町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令和</a:t>
          </a:r>
          <a:r>
            <a:rPr kumimoji="1" lang="en-US" altLang="ja-JP" sz="1200">
              <a:latin typeface="ＭＳ ゴシック" pitchFamily="49" charset="-128"/>
              <a:ea typeface="ＭＳ ゴシック" pitchFamily="49" charset="-128"/>
            </a:rPr>
            <a:t>4</a:t>
          </a:r>
          <a:r>
            <a:rPr kumimoji="1" lang="ja-JP" altLang="en-US" sz="1200">
              <a:latin typeface="ＭＳ ゴシック" pitchFamily="49" charset="-128"/>
              <a:ea typeface="ＭＳ ゴシック" pitchFamily="49" charset="-128"/>
            </a:rPr>
            <a:t>年度の元利償還金は、以前の大型事業の財源として借入れた地方債の償還終了により減少したが、平成</a:t>
          </a:r>
          <a:r>
            <a:rPr kumimoji="1" lang="en-US" altLang="ja-JP" sz="1200">
              <a:latin typeface="ＭＳ ゴシック" pitchFamily="49" charset="-128"/>
              <a:ea typeface="ＭＳ ゴシック" pitchFamily="49" charset="-128"/>
            </a:rPr>
            <a:t>30</a:t>
          </a:r>
          <a:r>
            <a:rPr kumimoji="1" lang="ja-JP" altLang="en-US" sz="1200">
              <a:latin typeface="ＭＳ ゴシック" pitchFamily="49" charset="-128"/>
              <a:ea typeface="ＭＳ ゴシック" pitchFamily="49" charset="-128"/>
            </a:rPr>
            <a:t>年度以降に借入れた多額の地方債の償還により令和</a:t>
          </a:r>
          <a:r>
            <a:rPr kumimoji="1" lang="en-US" altLang="ja-JP" sz="1200">
              <a:latin typeface="ＭＳ ゴシック" pitchFamily="49" charset="-128"/>
              <a:ea typeface="ＭＳ ゴシック" pitchFamily="49" charset="-128"/>
            </a:rPr>
            <a:t>5</a:t>
          </a:r>
          <a:r>
            <a:rPr kumimoji="1" lang="ja-JP" altLang="en-US" sz="1200">
              <a:latin typeface="ＭＳ ゴシック" pitchFamily="49" charset="-128"/>
              <a:ea typeface="ＭＳ ゴシック" pitchFamily="49" charset="-128"/>
            </a:rPr>
            <a:t>年度以降増加となる見込である。</a:t>
          </a:r>
        </a:p>
        <a:p>
          <a:r>
            <a:rPr kumimoji="1" lang="ja-JP" altLang="en-US" sz="1200">
              <a:latin typeface="ＭＳ ゴシック" pitchFamily="49" charset="-128"/>
              <a:ea typeface="ＭＳ ゴシック" pitchFamily="49" charset="-128"/>
            </a:rPr>
            <a:t>公営企業等の元利償還金に対する繰入金は、水道事業で新型コロナウイルス感染症対策で料金減免を行ったことにより操供給単価基準が下がり高料金対策の繰入額が減少したため昨年度より減少となった。</a:t>
          </a:r>
        </a:p>
        <a:p>
          <a:r>
            <a:rPr kumimoji="1" lang="ja-JP" altLang="en-US" sz="1200">
              <a:latin typeface="ＭＳ ゴシック" pitchFamily="49" charset="-128"/>
              <a:ea typeface="ＭＳ ゴシック" pitchFamily="49" charset="-128"/>
            </a:rPr>
            <a:t>本町の公債費は、一般会計が負担すべき元利償還金に対し、約</a:t>
          </a:r>
          <a:r>
            <a:rPr kumimoji="1" lang="en-US" altLang="ja-JP" sz="1200">
              <a:latin typeface="ＭＳ ゴシック" pitchFamily="49" charset="-128"/>
              <a:ea typeface="ＭＳ ゴシック" pitchFamily="49" charset="-128"/>
            </a:rPr>
            <a:t>81%</a:t>
          </a:r>
          <a:r>
            <a:rPr kumimoji="1" lang="ja-JP" altLang="en-US" sz="1200">
              <a:latin typeface="ＭＳ ゴシック" pitchFamily="49" charset="-128"/>
              <a:ea typeface="ＭＳ ゴシック" pitchFamily="49" charset="-128"/>
            </a:rPr>
            <a:t>が交付税算入されており、令和</a:t>
          </a:r>
          <a:r>
            <a:rPr kumimoji="1" lang="en-US" altLang="ja-JP" sz="1200">
              <a:latin typeface="ＭＳ ゴシック" pitchFamily="49" charset="-128"/>
              <a:ea typeface="ＭＳ ゴシック" pitchFamily="49" charset="-128"/>
            </a:rPr>
            <a:t>4</a:t>
          </a:r>
          <a:r>
            <a:rPr kumimoji="1" lang="ja-JP" altLang="en-US" sz="1200">
              <a:latin typeface="ＭＳ ゴシック" pitchFamily="49" charset="-128"/>
              <a:ea typeface="ＭＳ ゴシック" pitchFamily="49" charset="-128"/>
            </a:rPr>
            <a:t>年度末地方債残高の約</a:t>
          </a:r>
          <a:r>
            <a:rPr kumimoji="1" lang="en-US" altLang="ja-JP" sz="1200">
              <a:latin typeface="ＭＳ ゴシック" pitchFamily="49" charset="-128"/>
              <a:ea typeface="ＭＳ ゴシック" pitchFamily="49" charset="-128"/>
            </a:rPr>
            <a:t>88</a:t>
          </a:r>
          <a:r>
            <a:rPr kumimoji="1" lang="ja-JP" altLang="en-US" sz="1200">
              <a:latin typeface="ＭＳ ゴシック" pitchFamily="49" charset="-128"/>
              <a:ea typeface="ＭＳ ゴシック" pitchFamily="49" charset="-128"/>
            </a:rPr>
            <a:t>％が交付税算入率の高い臨時財政特例債、過疎対策事業債、辺地対策事業債である。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奈良県吉野町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0">
              <a:latin typeface="ＭＳ ゴシック" pitchFamily="49" charset="-128"/>
              <a:ea typeface="ＭＳ ゴシック" pitchFamily="49" charset="-128"/>
            </a:rPr>
            <a:t>将来負担額のうち一般会計等に係る地方債の現在高は、令和</a:t>
          </a:r>
          <a:r>
            <a:rPr kumimoji="1" lang="en-US" altLang="ja-JP" sz="1200" b="0">
              <a:latin typeface="ＭＳ ゴシック" pitchFamily="49" charset="-128"/>
              <a:ea typeface="ＭＳ ゴシック" pitchFamily="49" charset="-128"/>
            </a:rPr>
            <a:t>3</a:t>
          </a:r>
          <a:r>
            <a:rPr kumimoji="1" lang="ja-JP" altLang="en-US" sz="1200" b="0">
              <a:latin typeface="ＭＳ ゴシック" pitchFamily="49" charset="-128"/>
              <a:ea typeface="ＭＳ ゴシック" pitchFamily="49" charset="-128"/>
            </a:rPr>
            <a:t>年度から令和</a:t>
          </a:r>
          <a:r>
            <a:rPr kumimoji="1" lang="en-US" altLang="ja-JP" sz="1200" b="0">
              <a:latin typeface="ＭＳ ゴシック" pitchFamily="49" charset="-128"/>
              <a:ea typeface="ＭＳ ゴシック" pitchFamily="49" charset="-128"/>
            </a:rPr>
            <a:t>3</a:t>
          </a:r>
          <a:r>
            <a:rPr kumimoji="1" lang="ja-JP" altLang="en-US" sz="1200" b="0">
              <a:latin typeface="ＭＳ ゴシック" pitchFamily="49" charset="-128"/>
              <a:ea typeface="ＭＳ ゴシック" pitchFamily="49" charset="-128"/>
            </a:rPr>
            <a:t>年度では小中一貫教育校の建設事業の財源として多額の借入を行ったため増加したが、令和</a:t>
          </a:r>
          <a:r>
            <a:rPr kumimoji="1" lang="en-US" altLang="ja-JP" sz="1200" b="0">
              <a:latin typeface="ＭＳ ゴシック" pitchFamily="49" charset="-128"/>
              <a:ea typeface="ＭＳ ゴシック" pitchFamily="49" charset="-128"/>
            </a:rPr>
            <a:t>4</a:t>
          </a:r>
          <a:r>
            <a:rPr kumimoji="1" lang="ja-JP" altLang="en-US" sz="1200" b="0">
              <a:latin typeface="ＭＳ ゴシック" pitchFamily="49" charset="-128"/>
              <a:ea typeface="ＭＳ ゴシック" pitchFamily="49" charset="-128"/>
            </a:rPr>
            <a:t>年度では減少した。</a:t>
          </a:r>
        </a:p>
        <a:p>
          <a:r>
            <a:rPr kumimoji="1" lang="ja-JP" altLang="en-US" sz="1200" b="0">
              <a:latin typeface="ＭＳ ゴシック" pitchFamily="49" charset="-128"/>
              <a:ea typeface="ＭＳ ゴシック" pitchFamily="49" charset="-128"/>
            </a:rPr>
            <a:t>公営企業等繰入見込額は、水道事業で新型コロナウイルス感染症対策で料金減免を行ったため供給単価基準が下がり高料金対策の繰入額が減少したこと、地方債残高の減少等で昨年度より減となった。</a:t>
          </a:r>
        </a:p>
        <a:p>
          <a:r>
            <a:rPr kumimoji="1" lang="ja-JP" altLang="en-US" sz="1200" b="0">
              <a:latin typeface="ＭＳ ゴシック" pitchFamily="49" charset="-128"/>
              <a:ea typeface="ＭＳ ゴシック" pitchFamily="49" charset="-128"/>
            </a:rPr>
            <a:t>退職手当負担見込額は採用数以上に退職者多数のため減少している。</a:t>
          </a:r>
        </a:p>
        <a:p>
          <a:r>
            <a:rPr kumimoji="1" lang="ja-JP" altLang="en-US" sz="1200" b="0">
              <a:latin typeface="ＭＳ ゴシック" pitchFamily="49" charset="-128"/>
              <a:ea typeface="ＭＳ ゴシック" pitchFamily="49" charset="-128"/>
            </a:rPr>
            <a:t>充当可能財源等のうち、基準財政需要額算入見込額は臨時財政対策債償還費、過疎対策事業債償還費等の減により減少したが、充当可能基金は財政調整基金、減債基金の積立て、取崩し回避により基金残高が増加したため増となった。</a:t>
          </a:r>
        </a:p>
        <a:p>
          <a:r>
            <a:rPr kumimoji="1" lang="ja-JP" altLang="en-US" sz="1200" b="0">
              <a:latin typeface="ＭＳ ゴシック" pitchFamily="49" charset="-128"/>
              <a:ea typeface="ＭＳ ゴシック" pitchFamily="49" charset="-128"/>
            </a:rPr>
            <a:t>今後は、事業の見直しを更に進め、優先度の低い事業については計画的に廃止・縮小を行い、歳出の削減、地方債の発行を抑制し、基金等の財源確保に努める。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奈良県吉野町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年度までは、基金全体の残高は減少傾向にあったが、令和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年度では財政調整基金、減債基金の取崩し回避と普通交付税の増加等により、積極的に積み立てを行ったため、基金全体の残高は、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今後は、災害の発生や課題となっている老朽化した庁舎の整備などによる支出の増加や、過疎化・少子高齢化に伴う町の収入減少などに備え、基金の確保に努める。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当町には、長寿社会に備えて在宅福祉の向上や健康づくり等のため、各種民間団体等が行う先導的事業に対する助成等の経費に充てるための地域福祉基金や、世界遺産を有する吉野町に存在する歴史的な資産や景観、資源の継承、発展等を願う人々による寄付金を財源とした世界遺産・吉野ふるさとづくり基金、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年度で創設した企業版ふるさと納税基金等、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つの特定目的基金がある。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庁舎整備基金：課題である老朽化した庁舎の整備のため、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世界遺産吉野ふるさとづくり基金：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百万円を積立てたが、通園バスの運行、二王門などの文化財保存、観光施設の維持管理等の事業に充当するため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を百万円取り崩し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町営住宅改修基金：町営住宅改修工事のため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その他特定目的基金全体として今後多額の支出が予想される事業については、必要に応じて基金の積み立てを積極的に行っていく。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年度までは小中一貫教育推進事業の校舎建設等の大型事業の財源確保のため取崩しを行い減少傾向であったが、令和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年度は取崩しを回避し、令和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百万円を積立てたため増加となった。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今後は、災害の発生などによる支出の増加や過疎化・少子高齢化に伴う町の収入減少などに備え、基金の確保に努める。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年度までは、地方債の償還に充当するため基金の残高は減少傾向であったが、令和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年度からは増加している。令和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年度は取崩し回避と、</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百万円を積立たたてたため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年度は一時的に公債費が減少したが、小中一貫教育推進事業等の財源として令和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年度に多額の新規借入を行ったため令和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年度以降に地方債の償還額が増加する見込みであるため、毎年度積立をてを行う予定である。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奈良県吉野町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6,251
6,180
95.65
6,402,587
5,921,416
475,352
3,476,109
6,318,998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70.7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過疎化・少子高齢化が進み就労年齢人口が減少している。高齢化率も</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％を超え、本町の主要産業である木材関連産業が縮小し税収が年々減少していく状況にある。地方交付税等の依存財源は歳入の</a:t>
          </a:r>
          <a:r>
            <a:rPr kumimoji="1" lang="en-US" altLang="ja-JP" sz="1300">
              <a:latin typeface="ＭＳ Ｐゴシック" panose="020B0600070205080204" pitchFamily="50" charset="-128"/>
              <a:ea typeface="ＭＳ Ｐゴシック" panose="020B0600070205080204" pitchFamily="50" charset="-128"/>
            </a:rPr>
            <a:t>70</a:t>
          </a:r>
          <a:r>
            <a:rPr kumimoji="1" lang="ja-JP" altLang="en-US" sz="1300">
              <a:latin typeface="ＭＳ Ｐゴシック" panose="020B0600070205080204" pitchFamily="50" charset="-128"/>
              <a:ea typeface="ＭＳ Ｐゴシック" panose="020B0600070205080204" pitchFamily="50" charset="-128"/>
            </a:rPr>
            <a:t>％以上を占め、財政力指数が類似団体平均を下回る</a:t>
          </a:r>
          <a:r>
            <a:rPr kumimoji="1" lang="en-US" altLang="ja-JP" sz="1300">
              <a:latin typeface="ＭＳ Ｐゴシック" panose="020B0600070205080204" pitchFamily="50" charset="-128"/>
              <a:ea typeface="ＭＳ Ｐゴシック" panose="020B0600070205080204" pitchFamily="50" charset="-128"/>
            </a:rPr>
            <a:t>0.24</a:t>
          </a:r>
          <a:r>
            <a:rPr kumimoji="1" lang="ja-JP" altLang="en-US" sz="1300">
              <a:latin typeface="ＭＳ Ｐゴシック" panose="020B0600070205080204" pitchFamily="50" charset="-128"/>
              <a:ea typeface="ＭＳ Ｐゴシック" panose="020B0600070205080204" pitchFamily="50" charset="-128"/>
            </a:rPr>
            <a:t>となっている。</a:t>
          </a:r>
        </a:p>
        <a:p>
          <a:r>
            <a:rPr kumimoji="1" lang="ja-JP" altLang="en-US" sz="1300">
              <a:latin typeface="ＭＳ Ｐゴシック" panose="020B0600070205080204" pitchFamily="50" charset="-128"/>
              <a:ea typeface="ＭＳ Ｐゴシック" panose="020B0600070205080204" pitchFamily="50" charset="-128"/>
            </a:rPr>
            <a:t>町域の約８割が森林であり交通も不便な地域であるが、「吉野」というブランドイメージをアピールしつつ、移住・定住促進事業や空き家対策事業など外部から人を呼び込む活力あるまちづくりをすすめ、地道な財政基盤強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9374</xdr:rowOff>
    </xdr:from>
    <xdr:to>
      <xdr:col>23</xdr:col>
      <xdr:colOff>133350</xdr:colOff>
      <xdr:row>44</xdr:row>
      <xdr:rowOff>119138</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353024"/>
          <a:ext cx="0" cy="13099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91215</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119138</xdr:rowOff>
    </xdr:from>
    <xdr:to>
      <xdr:col>24</xdr:col>
      <xdr:colOff>12700</xdr:colOff>
      <xdr:row>44</xdr:row>
      <xdr:rowOff>119138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95751</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96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9374</xdr:rowOff>
    </xdr:from>
    <xdr:to>
      <xdr:col>24</xdr:col>
      <xdr:colOff>12700</xdr:colOff>
      <xdr:row>37</xdr:row>
      <xdr:rowOff>9374</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353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27215</xdr:rowOff>
    </xdr:from>
    <xdr:to>
      <xdr:col>23</xdr:col>
      <xdr:colOff>133350</xdr:colOff>
      <xdr:row>44</xdr:row>
      <xdr:rowOff>27215</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5710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3525</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2044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158448</xdr:rowOff>
    </xdr:from>
    <xdr:to>
      <xdr:col>23</xdr:col>
      <xdr:colOff>184150</xdr:colOff>
      <xdr:row>43</xdr:row>
      <xdr:rowOff>88598</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15724</xdr:rowOff>
    </xdr:from>
    <xdr:to>
      <xdr:col>19</xdr:col>
      <xdr:colOff>133350</xdr:colOff>
      <xdr:row>44</xdr:row>
      <xdr:rowOff>27215</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559524"/>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158448</xdr:rowOff>
    </xdr:from>
    <xdr:to>
      <xdr:col>19</xdr:col>
      <xdr:colOff>184150</xdr:colOff>
      <xdr:row>43</xdr:row>
      <xdr:rowOff>88598</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98775</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128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4233</xdr:rowOff>
    </xdr:from>
    <xdr:to>
      <xdr:col>15</xdr:col>
      <xdr:colOff>82550</xdr:colOff>
      <xdr:row>44</xdr:row>
      <xdr:rowOff>15724</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548033"/>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123976</xdr:rowOff>
    </xdr:from>
    <xdr:to>
      <xdr:col>15</xdr:col>
      <xdr:colOff>133350</xdr:colOff>
      <xdr:row>43</xdr:row>
      <xdr:rowOff>54126</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64303</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093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4233</xdr:rowOff>
    </xdr:from>
    <xdr:to>
      <xdr:col>11</xdr:col>
      <xdr:colOff>31750</xdr:colOff>
      <xdr:row>44</xdr:row>
      <xdr:rowOff>4233</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5480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123976</xdr:rowOff>
    </xdr:from>
    <xdr:to>
      <xdr:col>11</xdr:col>
      <xdr:colOff>82550</xdr:colOff>
      <xdr:row>43</xdr:row>
      <xdr:rowOff>54126</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64303</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093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146957</xdr:rowOff>
    </xdr:from>
    <xdr:to>
      <xdr:col>7</xdr:col>
      <xdr:colOff>31750</xdr:colOff>
      <xdr:row>43</xdr:row>
      <xdr:rowOff>77107</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87284</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147865</xdr:rowOff>
    </xdr:from>
    <xdr:to>
      <xdr:col>23</xdr:col>
      <xdr:colOff>184150</xdr:colOff>
      <xdr:row>44</xdr:row>
      <xdr:rowOff>78015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43742</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416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147865</xdr:rowOff>
    </xdr:from>
    <xdr:to>
      <xdr:col>19</xdr:col>
      <xdr:colOff>184150</xdr:colOff>
      <xdr:row>44</xdr:row>
      <xdr:rowOff>78015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62792</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606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136374</xdr:rowOff>
    </xdr:from>
    <xdr:to>
      <xdr:col>15</xdr:col>
      <xdr:colOff>133350</xdr:colOff>
      <xdr:row>44</xdr:row>
      <xdr:rowOff>66524</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5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51301</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59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124883</xdr:rowOff>
    </xdr:from>
    <xdr:to>
      <xdr:col>11</xdr:col>
      <xdr:colOff>82550</xdr:colOff>
      <xdr:row>44</xdr:row>
      <xdr:rowOff>55033</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39810</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124883</xdr:rowOff>
    </xdr:from>
    <xdr:to>
      <xdr:col>7</xdr:col>
      <xdr:colOff>31750</xdr:colOff>
      <xdr:row>44</xdr:row>
      <xdr:rowOff>55033</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39810</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前年度と比べ</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悪化し、</a:t>
          </a:r>
          <a:r>
            <a:rPr kumimoji="1" lang="en-US" altLang="ja-JP" sz="1300">
              <a:latin typeface="ＭＳ Ｐゴシック" panose="020B0600070205080204" pitchFamily="50" charset="-128"/>
              <a:ea typeface="ＭＳ Ｐゴシック" panose="020B0600070205080204" pitchFamily="50" charset="-128"/>
            </a:rPr>
            <a:t>85.8%</a:t>
          </a:r>
          <a:r>
            <a:rPr kumimoji="1" lang="ja-JP" altLang="en-US" sz="1300">
              <a:latin typeface="ＭＳ Ｐゴシック" panose="020B0600070205080204" pitchFamily="50" charset="-128"/>
              <a:ea typeface="ＭＳ Ｐゴシック" panose="020B0600070205080204" pitchFamily="50" charset="-128"/>
            </a:rPr>
            <a:t>となった。類似団体平均より低い数値となっているが、依然として物件費、補助費をはじめとする経常的な経費の削減は進んでいない状況である。過疎化・少子高齢化が進行している当町では、町税収入の大幅な増加は見込めない。今後も経常収支比率を継続的に改善していくために、人件費・公債費・扶助費などの経常的な支出を削減し、財政運営のスリム化を行うことが必須である。今後は、事業自体の見直しを更に進め、事業の優先度・受益者ニーズなどを厳しく点検し、計画的に事業の廃止・縮小を行う</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42418</xdr:rowOff>
    </xdr:from>
    <xdr:to>
      <xdr:col>23</xdr:col>
      <xdr:colOff>133350</xdr:colOff>
      <xdr:row>66</xdr:row>
      <xdr:rowOff>97028</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57968"/>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69105</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384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97028</xdr:rowOff>
    </xdr:from>
    <xdr:to>
      <xdr:col>24</xdr:col>
      <xdr:colOff>12700</xdr:colOff>
      <xdr:row>66</xdr:row>
      <xdr:rowOff>97028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12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128795</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901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42418</xdr:rowOff>
    </xdr:from>
    <xdr:to>
      <xdr:col>24</xdr:col>
      <xdr:colOff>12700</xdr:colOff>
      <xdr:row>59</xdr:row>
      <xdr:rowOff>42418</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57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165100</xdr:rowOff>
    </xdr:from>
    <xdr:to>
      <xdr:col>23</xdr:col>
      <xdr:colOff>133350</xdr:colOff>
      <xdr:row>63</xdr:row>
      <xdr:rowOff>32258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795000"/>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6621</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807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34544</xdr:rowOff>
    </xdr:from>
    <xdr:to>
      <xdr:col>23</xdr:col>
      <xdr:colOff>184150</xdr:colOff>
      <xdr:row>63</xdr:row>
      <xdr:rowOff>136144</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165100</xdr:rowOff>
    </xdr:from>
    <xdr:to>
      <xdr:col>19</xdr:col>
      <xdr:colOff>133350</xdr:colOff>
      <xdr:row>65</xdr:row>
      <xdr:rowOff>60960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0795000"/>
          <a:ext cx="889000" cy="410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46736</xdr:rowOff>
    </xdr:from>
    <xdr:to>
      <xdr:col>19</xdr:col>
      <xdr:colOff>184150</xdr:colOff>
      <xdr:row>62</xdr:row>
      <xdr:rowOff>148336</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158513</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445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60960</xdr:rowOff>
    </xdr:from>
    <xdr:to>
      <xdr:col>15</xdr:col>
      <xdr:colOff>82550</xdr:colOff>
      <xdr:row>66</xdr:row>
      <xdr:rowOff>130810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1205210"/>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22352</xdr:rowOff>
    </xdr:from>
    <xdr:to>
      <xdr:col>15</xdr:col>
      <xdr:colOff>133350</xdr:colOff>
      <xdr:row>64</xdr:row>
      <xdr:rowOff>123952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99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134129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764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130810</xdr:rowOff>
    </xdr:from>
    <xdr:to>
      <xdr:col>11</xdr:col>
      <xdr:colOff>31750</xdr:colOff>
      <xdr:row>67</xdr:row>
      <xdr:rowOff>22098</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1446510"/>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70612</xdr:rowOff>
    </xdr:from>
    <xdr:to>
      <xdr:col>11</xdr:col>
      <xdr:colOff>82550</xdr:colOff>
      <xdr:row>65</xdr:row>
      <xdr:rowOff>762</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104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10939</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812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51308</xdr:rowOff>
    </xdr:from>
    <xdr:to>
      <xdr:col>7</xdr:col>
      <xdr:colOff>31750</xdr:colOff>
      <xdr:row>64</xdr:row>
      <xdr:rowOff>152908</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102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163085</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792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152908</xdr:rowOff>
    </xdr:from>
    <xdr:to>
      <xdr:col>23</xdr:col>
      <xdr:colOff>184150</xdr:colOff>
      <xdr:row>63</xdr:row>
      <xdr:rowOff>83058</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78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169435</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627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114300</xdr:rowOff>
    </xdr:from>
    <xdr:to>
      <xdr:col>19</xdr:col>
      <xdr:colOff>184150</xdr:colOff>
      <xdr:row>63</xdr:row>
      <xdr:rowOff>44450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29227</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83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10160</xdr:rowOff>
    </xdr:from>
    <xdr:to>
      <xdr:col>15</xdr:col>
      <xdr:colOff>133350</xdr:colOff>
      <xdr:row>65</xdr:row>
      <xdr:rowOff>111760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115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96537</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24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80010</xdr:rowOff>
    </xdr:from>
    <xdr:to>
      <xdr:col>11</xdr:col>
      <xdr:colOff>82550</xdr:colOff>
      <xdr:row>67</xdr:row>
      <xdr:rowOff>10160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39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166387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482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142748</xdr:rowOff>
    </xdr:from>
    <xdr:to>
      <xdr:col>7</xdr:col>
      <xdr:colOff>31750</xdr:colOff>
      <xdr:row>67</xdr:row>
      <xdr:rowOff>72898</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458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57675</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544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[329,998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年度まではほぼ類似団体平均で推移していたが、令和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年度では人件費は減少しているが、小中一貫教育推進事や新型コロナワクチン接種、新型コロナウイルス感染症対策事業の実施により物件費が増加し類似団体平均を大きく上回ったる結果となった。</a:t>
          </a:r>
        </a:p>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年度では、類似団体との差は少なくなっているが、人口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人当たりの決算額は増加しており、今後も計画的な職員採用や事業の見直しなど行財政改革に継続して取り組んでいく。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162399</xdr:rowOff>
    </xdr:from>
    <xdr:to>
      <xdr:col>23</xdr:col>
      <xdr:colOff>133350</xdr:colOff>
      <xdr:row>89</xdr:row>
      <xdr:rowOff>90757</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3706949"/>
          <a:ext cx="0" cy="16428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62834</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321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90757</xdr:rowOff>
    </xdr:from>
    <xdr:to>
      <xdr:col>24</xdr:col>
      <xdr:colOff>12700</xdr:colOff>
      <xdr:row>89</xdr:row>
      <xdr:rowOff>90757</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349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77326</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450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162399</xdr:rowOff>
    </xdr:from>
    <xdr:to>
      <xdr:col>24</xdr:col>
      <xdr:colOff>12700</xdr:colOff>
      <xdr:row>79</xdr:row>
      <xdr:rowOff>162399</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3706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162308</xdr:rowOff>
    </xdr:from>
    <xdr:to>
      <xdr:col>23</xdr:col>
      <xdr:colOff>133350</xdr:colOff>
      <xdr:row>82</xdr:row>
      <xdr:rowOff>3170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114800" y="14049758"/>
          <a:ext cx="838200" cy="12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63657</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3779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47130</xdr:rowOff>
    </xdr:from>
    <xdr:to>
      <xdr:col>23</xdr:col>
      <xdr:colOff>184150</xdr:colOff>
      <xdr:row>81</xdr:row>
      <xdr:rowOff>148730</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393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95585</xdr:rowOff>
    </xdr:from>
    <xdr:to>
      <xdr:col>19</xdr:col>
      <xdr:colOff>133350</xdr:colOff>
      <xdr:row>81</xdr:row>
      <xdr:rowOff>162308</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225800" y="13983035"/>
          <a:ext cx="889000" cy="66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12767</xdr:rowOff>
    </xdr:from>
    <xdr:to>
      <xdr:col>19</xdr:col>
      <xdr:colOff>184150</xdr:colOff>
      <xdr:row>81</xdr:row>
      <xdr:rowOff>114367</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3900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124544</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36690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62319</xdr:rowOff>
    </xdr:from>
    <xdr:to>
      <xdr:col>15</xdr:col>
      <xdr:colOff>82550</xdr:colOff>
      <xdr:row>81</xdr:row>
      <xdr:rowOff>95585</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2336800" y="13949769"/>
          <a:ext cx="889000" cy="3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163063</xdr:rowOff>
    </xdr:from>
    <xdr:to>
      <xdr:col>15</xdr:col>
      <xdr:colOff>133350</xdr:colOff>
      <xdr:row>81</xdr:row>
      <xdr:rowOff>93213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3879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103390</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3647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41535</xdr:rowOff>
    </xdr:from>
    <xdr:to>
      <xdr:col>11</xdr:col>
      <xdr:colOff>31750</xdr:colOff>
      <xdr:row>81</xdr:row>
      <xdr:rowOff>62319</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1447800" y="13928985"/>
          <a:ext cx="889000" cy="20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128608</xdr:rowOff>
    </xdr:from>
    <xdr:to>
      <xdr:col>11</xdr:col>
      <xdr:colOff>82550</xdr:colOff>
      <xdr:row>81</xdr:row>
      <xdr:rowOff>58758</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3844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68935</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3613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113649</xdr:rowOff>
    </xdr:from>
    <xdr:to>
      <xdr:col>7</xdr:col>
      <xdr:colOff>31750</xdr:colOff>
      <xdr:row>81</xdr:row>
      <xdr:rowOff>43799</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3829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53976</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3598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123820</xdr:rowOff>
    </xdr:from>
    <xdr:to>
      <xdr:col>23</xdr:col>
      <xdr:colOff>184150</xdr:colOff>
      <xdr:row>82</xdr:row>
      <xdr:rowOff>53970</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4011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95897</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3983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111508</xdr:rowOff>
    </xdr:from>
    <xdr:to>
      <xdr:col>19</xdr:col>
      <xdr:colOff>184150</xdr:colOff>
      <xdr:row>82</xdr:row>
      <xdr:rowOff>41658</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3998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26435</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40853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44785</xdr:rowOff>
    </xdr:from>
    <xdr:to>
      <xdr:col>15</xdr:col>
      <xdr:colOff>133350</xdr:colOff>
      <xdr:row>81</xdr:row>
      <xdr:rowOff>146385</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3932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131162</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4018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11519</xdr:rowOff>
    </xdr:from>
    <xdr:to>
      <xdr:col>11</xdr:col>
      <xdr:colOff>82550</xdr:colOff>
      <xdr:row>81</xdr:row>
      <xdr:rowOff>113119</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3898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97896</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3985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162185</xdr:rowOff>
    </xdr:from>
    <xdr:to>
      <xdr:col>7</xdr:col>
      <xdr:colOff>31750</xdr:colOff>
      <xdr:row>81</xdr:row>
      <xdr:rowOff>92335</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387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77112</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396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92.1</a:t>
          </a:r>
          <a:r>
            <a:rPr kumimoji="1" lang="ja-JP" altLang="en-US" sz="1300">
              <a:latin typeface="ＭＳ Ｐゴシック" panose="020B0600070205080204" pitchFamily="50" charset="-128"/>
              <a:ea typeface="ＭＳ Ｐゴシック" panose="020B0600070205080204" pitchFamily="50" charset="-128"/>
            </a:rPr>
            <a:t>％で前年度よりは上昇しているが、類似団体平均と比べ</a:t>
          </a:r>
          <a:r>
            <a:rPr kumimoji="1" lang="en-US" altLang="ja-JP" sz="1300">
              <a:latin typeface="ＭＳ Ｐゴシック" panose="020B0600070205080204" pitchFamily="50" charset="-128"/>
              <a:ea typeface="ＭＳ Ｐゴシック" panose="020B0600070205080204" pitchFamily="50" charset="-128"/>
            </a:rPr>
            <a:t>3.4%</a:t>
          </a:r>
          <a:r>
            <a:rPr kumimoji="1" lang="ja-JP" altLang="en-US" sz="1300">
              <a:latin typeface="ＭＳ Ｐゴシック" panose="020B0600070205080204" pitchFamily="50" charset="-128"/>
              <a:ea typeface="ＭＳ Ｐゴシック" panose="020B0600070205080204" pitchFamily="50" charset="-128"/>
            </a:rPr>
            <a:t>下回っている。</a:t>
          </a:r>
        </a:p>
        <a:p>
          <a:r>
            <a:rPr kumimoji="1" lang="ja-JP" altLang="en-US" sz="1300">
              <a:latin typeface="ＭＳ Ｐゴシック" panose="020B0600070205080204" pitchFamily="50" charset="-128"/>
              <a:ea typeface="ＭＳ Ｐゴシック" panose="020B0600070205080204" pitchFamily="50" charset="-128"/>
            </a:rPr>
            <a:t>ラスパイレス指数は、過去</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年いずれも類似団体平均を下回っており、今年度全国町村平均と比較しても下回る結果となった。</a:t>
          </a:r>
        </a:p>
        <a:p>
          <a:r>
            <a:rPr kumimoji="1" lang="ja-JP" altLang="en-US" sz="1300">
              <a:latin typeface="ＭＳ Ｐゴシック" panose="020B0600070205080204" pitchFamily="50" charset="-128"/>
              <a:ea typeface="ＭＳ Ｐゴシック" panose="020B0600070205080204" pitchFamily="50" charset="-128"/>
            </a:rPr>
            <a:t>今後も引き続き給与水準の適正化に努めていく。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62593</xdr:rowOff>
    </xdr:from>
    <xdr:to>
      <xdr:col>81</xdr:col>
      <xdr:colOff>44450</xdr:colOff>
      <xdr:row>90</xdr:row>
      <xdr:rowOff>36286</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950043"/>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8363</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438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36286</xdr:rowOff>
    </xdr:from>
    <xdr:to>
      <xdr:col>81</xdr:col>
      <xdr:colOff>133350</xdr:colOff>
      <xdr:row>90</xdr:row>
      <xdr:rowOff>36286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466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148970</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69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62593</xdr:rowOff>
    </xdr:from>
    <xdr:to>
      <xdr:col>81</xdr:col>
      <xdr:colOff>133350</xdr:colOff>
      <xdr:row>81</xdr:row>
      <xdr:rowOff>62593</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95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52916</xdr:rowOff>
    </xdr:from>
    <xdr:to>
      <xdr:col>81</xdr:col>
      <xdr:colOff>44450</xdr:colOff>
      <xdr:row>83</xdr:row>
      <xdr:rowOff>98879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179800" y="14283266"/>
          <a:ext cx="838200" cy="4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67932</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6411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95855</xdr:rowOff>
    </xdr:from>
    <xdr:to>
      <xdr:col>81</xdr:col>
      <xdr:colOff>95250</xdr:colOff>
      <xdr:row>86</xdr:row>
      <xdr:rowOff>26005</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29936</xdr:rowOff>
    </xdr:from>
    <xdr:to>
      <xdr:col>77</xdr:col>
      <xdr:colOff>44450</xdr:colOff>
      <xdr:row>83</xdr:row>
      <xdr:rowOff>52916</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5290800" y="14260286"/>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95855</xdr:rowOff>
    </xdr:from>
    <xdr:to>
      <xdr:col>77</xdr:col>
      <xdr:colOff>95250</xdr:colOff>
      <xdr:row>86</xdr:row>
      <xdr:rowOff>26005</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10782</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755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29936</xdr:rowOff>
    </xdr:from>
    <xdr:to>
      <xdr:col>72</xdr:col>
      <xdr:colOff>203200</xdr:colOff>
      <xdr:row>83</xdr:row>
      <xdr:rowOff>121859</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4401800" y="14260286"/>
          <a:ext cx="889000" cy="91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61384</xdr:rowOff>
    </xdr:from>
    <xdr:to>
      <xdr:col>73</xdr:col>
      <xdr:colOff>44450</xdr:colOff>
      <xdr:row>85</xdr:row>
      <xdr:rowOff>162984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147761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98879</xdr:rowOff>
    </xdr:from>
    <xdr:to>
      <xdr:col>68</xdr:col>
      <xdr:colOff>152400</xdr:colOff>
      <xdr:row>83</xdr:row>
      <xdr:rowOff>121859</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3512800" y="14329229"/>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26912</xdr:rowOff>
    </xdr:from>
    <xdr:to>
      <xdr:col>68</xdr:col>
      <xdr:colOff>203200</xdr:colOff>
      <xdr:row>85</xdr:row>
      <xdr:rowOff>128512</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113289</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68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26912</xdr:rowOff>
    </xdr:from>
    <xdr:to>
      <xdr:col>64</xdr:col>
      <xdr:colOff>152400</xdr:colOff>
      <xdr:row>85</xdr:row>
      <xdr:rowOff>128512</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113289</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68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48079</xdr:rowOff>
    </xdr:from>
    <xdr:to>
      <xdr:col>81</xdr:col>
      <xdr:colOff>95250</xdr:colOff>
      <xdr:row>83</xdr:row>
      <xdr:rowOff>149679</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27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64606</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123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2116</xdr:rowOff>
    </xdr:from>
    <xdr:to>
      <xdr:col>77</xdr:col>
      <xdr:colOff>95250</xdr:colOff>
      <xdr:row>83</xdr:row>
      <xdr:rowOff>103716</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23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113893</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0013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150586</xdr:rowOff>
    </xdr:from>
    <xdr:to>
      <xdr:col>73</xdr:col>
      <xdr:colOff>44450</xdr:colOff>
      <xdr:row>83</xdr:row>
      <xdr:rowOff>80736</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20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90913</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3978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71059</xdr:rowOff>
    </xdr:from>
    <xdr:to>
      <xdr:col>68</xdr:col>
      <xdr:colOff>203200</xdr:colOff>
      <xdr:row>84</xdr:row>
      <xdr:rowOff>1209</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30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11386</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070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48079</xdr:rowOff>
    </xdr:from>
    <xdr:to>
      <xdr:col>64</xdr:col>
      <xdr:colOff>152400</xdr:colOff>
      <xdr:row>83</xdr:row>
      <xdr:rowOff>149679</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27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159856</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前年度と比べ</a:t>
          </a:r>
          <a:r>
            <a:rPr kumimoji="1" lang="en-US" altLang="ja-JP" sz="1300">
              <a:latin typeface="ＭＳ Ｐゴシック" panose="020B0600070205080204" pitchFamily="50" charset="-128"/>
              <a:ea typeface="ＭＳ Ｐゴシック" panose="020B0600070205080204" pitchFamily="50" charset="-128"/>
            </a:rPr>
            <a:t>0.63</a:t>
          </a:r>
          <a:r>
            <a:rPr kumimoji="1" lang="ja-JP" altLang="en-US" sz="1300">
              <a:latin typeface="ＭＳ Ｐゴシック" panose="020B0600070205080204" pitchFamily="50" charset="-128"/>
              <a:ea typeface="ＭＳ Ｐゴシック" panose="020B0600070205080204" pitchFamily="50" charset="-128"/>
            </a:rPr>
            <a:t>人増加となり、類似団体平均を上回る結果となった。</a:t>
          </a:r>
        </a:p>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年度から職員数はほぼ横ばいであるが、人口は年々減少傾向であり、人口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人当たりの数値が増加している。</a:t>
          </a:r>
        </a:p>
        <a:p>
          <a:r>
            <a:rPr kumimoji="1" lang="ja-JP" altLang="en-US" sz="1300">
              <a:latin typeface="ＭＳ Ｐゴシック" panose="020B0600070205080204" pitchFamily="50" charset="-128"/>
              <a:ea typeface="ＭＳ Ｐゴシック" panose="020B0600070205080204" pitchFamily="50" charset="-128"/>
            </a:rPr>
            <a:t>今後も、事業効率化、計画的な職員採用、類似団体平均の水準まで職員数を削減するなど、適正な定員管理に努める。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a16="http://schemas.microsoft.com/office/drawing/2014/main" id="{00000000-0008-0000-0300-00003B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143764</xdr:rowOff>
    </xdr:from>
    <xdr:to>
      <xdr:col>81</xdr:col>
      <xdr:colOff>44450</xdr:colOff>
      <xdr:row>67</xdr:row>
      <xdr:rowOff>63119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7018000" y="10259314"/>
          <a:ext cx="0" cy="12909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35196</xdr:rowOff>
    </xdr:from>
    <xdr:ext cx="762000" cy="259045"/>
    <xdr:sp macro="" textlink="">
      <xdr:nvSpPr>
        <xdr:cNvPr id="317" name="定員管理の状況最小値テキスト">
          <a:extLst>
            <a:ext uri="{FF2B5EF4-FFF2-40B4-BE49-F238E27FC236}">
              <a16:creationId xmlns:a16="http://schemas.microsoft.com/office/drawing/2014/main" id="{00000000-0008-0000-0300-00003D010000}"/>
            </a:ext>
          </a:extLst>
        </xdr:cNvPr>
        <xdr:cNvSpPr txBox="1"/>
      </xdr:nvSpPr>
      <xdr:spPr>
        <a:xfrm>
          <a:off x="17106900" y="11522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63119</xdr:rowOff>
    </xdr:from>
    <xdr:to>
      <xdr:col>81</xdr:col>
      <xdr:colOff>133350</xdr:colOff>
      <xdr:row>67</xdr:row>
      <xdr:rowOff>63119</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1550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58691</xdr:rowOff>
    </xdr:from>
    <xdr:ext cx="762000" cy="259045"/>
    <xdr:sp macro="" textlink="">
      <xdr:nvSpPr>
        <xdr:cNvPr id="319" name="定員管理の状況最大値テキスト">
          <a:extLst>
            <a:ext uri="{FF2B5EF4-FFF2-40B4-BE49-F238E27FC236}">
              <a16:creationId xmlns:a16="http://schemas.microsoft.com/office/drawing/2014/main" id="{00000000-0008-0000-0300-00003F010000}"/>
            </a:ext>
          </a:extLst>
        </xdr:cNvPr>
        <xdr:cNvSpPr txBox="1"/>
      </xdr:nvSpPr>
      <xdr:spPr>
        <a:xfrm>
          <a:off x="17106900" y="10002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143764</xdr:rowOff>
    </xdr:from>
    <xdr:to>
      <xdr:col>81</xdr:col>
      <xdr:colOff>133350</xdr:colOff>
      <xdr:row>59</xdr:row>
      <xdr:rowOff>143764</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0259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45000</xdr:rowOff>
    </xdr:from>
    <xdr:to>
      <xdr:col>81</xdr:col>
      <xdr:colOff>44450</xdr:colOff>
      <xdr:row>64</xdr:row>
      <xdr:rowOff>95673</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179800" y="11017800"/>
          <a:ext cx="838200" cy="50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38329</xdr:rowOff>
    </xdr:from>
    <xdr:ext cx="762000" cy="259045"/>
    <xdr:sp macro="" textlink="">
      <xdr:nvSpPr>
        <xdr:cNvPr id="322" name="定員管理の状況平均値テキスト">
          <a:extLst>
            <a:ext uri="{FF2B5EF4-FFF2-40B4-BE49-F238E27FC236}">
              <a16:creationId xmlns:a16="http://schemas.microsoft.com/office/drawing/2014/main" id="{00000000-0008-0000-0300-000042010000}"/>
            </a:ext>
          </a:extLst>
        </xdr:cNvPr>
        <xdr:cNvSpPr txBox="1"/>
      </xdr:nvSpPr>
      <xdr:spPr>
        <a:xfrm>
          <a:off x="17106900" y="104967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21802</xdr:rowOff>
    </xdr:from>
    <xdr:to>
      <xdr:col>81</xdr:col>
      <xdr:colOff>95250</xdr:colOff>
      <xdr:row>62</xdr:row>
      <xdr:rowOff>123402</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967200" y="1065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8806</xdr:rowOff>
    </xdr:from>
    <xdr:to>
      <xdr:col>77</xdr:col>
      <xdr:colOff>44450</xdr:colOff>
      <xdr:row>64</xdr:row>
      <xdr:rowOff>45000</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5290800" y="10981606"/>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18584</xdr:rowOff>
    </xdr:from>
    <xdr:to>
      <xdr:col>77</xdr:col>
      <xdr:colOff>95250</xdr:colOff>
      <xdr:row>62</xdr:row>
      <xdr:rowOff>120184</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129000" y="1064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130361</xdr:rowOff>
    </xdr:from>
    <xdr:ext cx="7366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798800" y="10417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8806</xdr:rowOff>
    </xdr:from>
    <xdr:to>
      <xdr:col>72</xdr:col>
      <xdr:colOff>203200</xdr:colOff>
      <xdr:row>64</xdr:row>
      <xdr:rowOff>102912</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4401800" y="10981606"/>
          <a:ext cx="889000" cy="94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14563</xdr:rowOff>
    </xdr:from>
    <xdr:to>
      <xdr:col>73</xdr:col>
      <xdr:colOff>44450</xdr:colOff>
      <xdr:row>62</xdr:row>
      <xdr:rowOff>116163</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5240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126340</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909800" y="10413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96478</xdr:rowOff>
    </xdr:from>
    <xdr:to>
      <xdr:col>68</xdr:col>
      <xdr:colOff>152400</xdr:colOff>
      <xdr:row>64</xdr:row>
      <xdr:rowOff>102912</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3512800" y="11069278"/>
          <a:ext cx="889000" cy="6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16976</xdr:rowOff>
    </xdr:from>
    <xdr:to>
      <xdr:col>68</xdr:col>
      <xdr:colOff>203200</xdr:colOff>
      <xdr:row>62</xdr:row>
      <xdr:rowOff>118576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4351000" y="10646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128753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020800" y="10415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14563</xdr:rowOff>
    </xdr:from>
    <xdr:to>
      <xdr:col>64</xdr:col>
      <xdr:colOff>152400</xdr:colOff>
      <xdr:row>62</xdr:row>
      <xdr:rowOff>116163</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3462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126340</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131800" y="10413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44873</xdr:rowOff>
    </xdr:from>
    <xdr:to>
      <xdr:col>81</xdr:col>
      <xdr:colOff>95250</xdr:colOff>
      <xdr:row>64</xdr:row>
      <xdr:rowOff>146473</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967200" y="1101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16950</xdr:rowOff>
    </xdr:from>
    <xdr:ext cx="762000" cy="259045"/>
    <xdr:sp macro="" textlink="">
      <xdr:nvSpPr>
        <xdr:cNvPr id="341" name="定員管理の状況該当値テキスト">
          <a:extLst>
            <a:ext uri="{FF2B5EF4-FFF2-40B4-BE49-F238E27FC236}">
              <a16:creationId xmlns:a16="http://schemas.microsoft.com/office/drawing/2014/main" id="{00000000-0008-0000-0300-000055010000}"/>
            </a:ext>
          </a:extLst>
        </xdr:cNvPr>
        <xdr:cNvSpPr txBox="1"/>
      </xdr:nvSpPr>
      <xdr:spPr>
        <a:xfrm>
          <a:off x="17106900" y="10989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165650</xdr:rowOff>
    </xdr:from>
    <xdr:to>
      <xdr:col>77</xdr:col>
      <xdr:colOff>95250</xdr:colOff>
      <xdr:row>64</xdr:row>
      <xdr:rowOff>95800</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129000" y="109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80577</xdr:rowOff>
    </xdr:from>
    <xdr:ext cx="7366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798800" y="1105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129456</xdr:rowOff>
    </xdr:from>
    <xdr:to>
      <xdr:col>73</xdr:col>
      <xdr:colOff>44450</xdr:colOff>
      <xdr:row>64</xdr:row>
      <xdr:rowOff>59606</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5240000" y="10930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44383</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909800" y="11017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52112</xdr:rowOff>
    </xdr:from>
    <xdr:to>
      <xdr:col>68</xdr:col>
      <xdr:colOff>203200</xdr:colOff>
      <xdr:row>64</xdr:row>
      <xdr:rowOff>153712</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4351000" y="11024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138489</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020800" y="11111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45678</xdr:rowOff>
    </xdr:from>
    <xdr:to>
      <xdr:col>64</xdr:col>
      <xdr:colOff>152400</xdr:colOff>
      <xdr:row>64</xdr:row>
      <xdr:rowOff>147278</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3462000" y="11018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132055</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131800" y="11104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前年度と比べ</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改善し類似団体平均を下回る結果となった。</a:t>
          </a:r>
        </a:p>
        <a:p>
          <a:r>
            <a:rPr kumimoji="1" lang="ja-JP" altLang="en-US" sz="1300">
              <a:latin typeface="ＭＳ Ｐゴシック" panose="020B0600070205080204" pitchFamily="50" charset="-128"/>
              <a:ea typeface="ＭＳ Ｐゴシック" panose="020B0600070205080204" pitchFamily="50" charset="-128"/>
            </a:rPr>
            <a:t>実質公債費比率算定式の分子となる地方債償還金の減少や一部事務組合の起こした地方債への負担額が減少したことにより、指標の改善に繋がった。</a:t>
          </a:r>
        </a:p>
        <a:p>
          <a:r>
            <a:rPr kumimoji="1" lang="ja-JP" altLang="en-US" sz="1300">
              <a:latin typeface="ＭＳ Ｐゴシック" panose="020B0600070205080204" pitchFamily="50" charset="-128"/>
              <a:ea typeface="ＭＳ Ｐゴシック" panose="020B0600070205080204" pitchFamily="50" charset="-128"/>
            </a:rPr>
            <a:t>しかし、今後は</a:t>
          </a:r>
          <a:r>
            <a:rPr kumimoji="1" lang="en-US" altLang="ja-JP" sz="1300">
              <a:latin typeface="ＭＳ Ｐゴシック" panose="020B0600070205080204" pitchFamily="50" charset="-128"/>
              <a:ea typeface="ＭＳ Ｐゴシック" panose="020B0600070205080204" pitchFamily="50" charset="-128"/>
            </a:rPr>
            <a:t>R3</a:t>
          </a:r>
          <a:r>
            <a:rPr kumimoji="1" lang="ja-JP" altLang="en-US" sz="1300">
              <a:latin typeface="ＭＳ Ｐゴシック" panose="020B0600070205080204" pitchFamily="50" charset="-128"/>
              <a:ea typeface="ＭＳ Ｐゴシック" panose="020B0600070205080204" pitchFamily="50" charset="-128"/>
            </a:rPr>
            <a:t>年度までに大型事業の財源として地方債の新規借入を行っており、償還金が増加することが見込まれている。</a:t>
          </a:r>
        </a:p>
        <a:p>
          <a:r>
            <a:rPr kumimoji="1" lang="ja-JP" altLang="en-US" sz="1300">
              <a:latin typeface="ＭＳ Ｐゴシック" panose="020B0600070205080204" pitchFamily="50" charset="-128"/>
              <a:ea typeface="ＭＳ Ｐゴシック" panose="020B0600070205080204" pitchFamily="50" charset="-128"/>
            </a:rPr>
            <a:t>今後も緊急度や住民ニーズを的確に把握した事業の選択により、地方債に大きく頼ることのない財政運営に努める。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21336</xdr:rowOff>
    </xdr:from>
    <xdr:to>
      <xdr:col>81</xdr:col>
      <xdr:colOff>44450</xdr:colOff>
      <xdr:row>45</xdr:row>
      <xdr:rowOff>3302</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193536"/>
          <a:ext cx="0" cy="1525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146829</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9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3302</xdr:rowOff>
    </xdr:from>
    <xdr:to>
      <xdr:col>81</xdr:col>
      <xdr:colOff>133350</xdr:colOff>
      <xdr:row>45</xdr:row>
      <xdr:rowOff>3302</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1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107713</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937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21336</xdr:rowOff>
    </xdr:from>
    <xdr:to>
      <xdr:col>81</xdr:col>
      <xdr:colOff>133350</xdr:colOff>
      <xdr:row>36</xdr:row>
      <xdr:rowOff>21336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193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49784</xdr:rowOff>
    </xdr:from>
    <xdr:to>
      <xdr:col>81</xdr:col>
      <xdr:colOff>44450</xdr:colOff>
      <xdr:row>40</xdr:row>
      <xdr:rowOff>155956</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6907784"/>
          <a:ext cx="8382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106189</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964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134112</xdr:rowOff>
    </xdr:from>
    <xdr:to>
      <xdr:col>81</xdr:col>
      <xdr:colOff>95250</xdr:colOff>
      <xdr:row>41</xdr:row>
      <xdr:rowOff>64262</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155956</xdr:rowOff>
    </xdr:from>
    <xdr:to>
      <xdr:col>77</xdr:col>
      <xdr:colOff>44450</xdr:colOff>
      <xdr:row>41</xdr:row>
      <xdr:rowOff>13462</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7013956"/>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153416</xdr:rowOff>
    </xdr:from>
    <xdr:to>
      <xdr:col>77</xdr:col>
      <xdr:colOff>95250</xdr:colOff>
      <xdr:row>41</xdr:row>
      <xdr:rowOff>83566</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68343</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097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13462</xdr:rowOff>
    </xdr:from>
    <xdr:to>
      <xdr:col>72</xdr:col>
      <xdr:colOff>203200</xdr:colOff>
      <xdr:row>41</xdr:row>
      <xdr:rowOff>90678</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7042912"/>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30226</xdr:rowOff>
    </xdr:from>
    <xdr:to>
      <xdr:col>73</xdr:col>
      <xdr:colOff>44450</xdr:colOff>
      <xdr:row>41</xdr:row>
      <xdr:rowOff>131826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116603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14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3810</xdr:rowOff>
    </xdr:from>
    <xdr:to>
      <xdr:col>68</xdr:col>
      <xdr:colOff>152400</xdr:colOff>
      <xdr:row>41</xdr:row>
      <xdr:rowOff>90678</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703326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30226</xdr:rowOff>
    </xdr:from>
    <xdr:to>
      <xdr:col>68</xdr:col>
      <xdr:colOff>203200</xdr:colOff>
      <xdr:row>41</xdr:row>
      <xdr:rowOff>131826</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142003</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82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10922</xdr:rowOff>
    </xdr:from>
    <xdr:to>
      <xdr:col>64</xdr:col>
      <xdr:colOff>152400</xdr:colOff>
      <xdr:row>41</xdr:row>
      <xdr:rowOff>112522</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97299</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12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170434</xdr:rowOff>
    </xdr:from>
    <xdr:to>
      <xdr:col>81</xdr:col>
      <xdr:colOff>95250</xdr:colOff>
      <xdr:row>40</xdr:row>
      <xdr:rowOff>100584</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85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15511</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702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105156</xdr:rowOff>
    </xdr:from>
    <xdr:to>
      <xdr:col>77</xdr:col>
      <xdr:colOff>95250</xdr:colOff>
      <xdr:row>41</xdr:row>
      <xdr:rowOff>35306</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96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45483</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7320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134112</xdr:rowOff>
    </xdr:from>
    <xdr:to>
      <xdr:col>73</xdr:col>
      <xdr:colOff>44450</xdr:colOff>
      <xdr:row>41</xdr:row>
      <xdr:rowOff>64262</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99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74439</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76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39878</xdr:rowOff>
    </xdr:from>
    <xdr:to>
      <xdr:col>68</xdr:col>
      <xdr:colOff>203200</xdr:colOff>
      <xdr:row>41</xdr:row>
      <xdr:rowOff>141478</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06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126255</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15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124460</xdr:rowOff>
    </xdr:from>
    <xdr:to>
      <xdr:col>64</xdr:col>
      <xdr:colOff>152400</xdr:colOff>
      <xdr:row>41</xdr:row>
      <xdr:rowOff>54610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64787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前年度に比べると改善したが類似団体平均と比べて大幅に上回る結果となっている。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前年度から</a:t>
          </a:r>
          <a:r>
            <a:rPr kumimoji="1" lang="en-US" altLang="ja-JP" sz="1200">
              <a:latin typeface="ＭＳ Ｐゴシック" panose="020B0600070205080204" pitchFamily="50" charset="-128"/>
              <a:ea typeface="ＭＳ Ｐゴシック" panose="020B0600070205080204" pitchFamily="50" charset="-128"/>
            </a:rPr>
            <a:t>9.6%</a:t>
          </a:r>
          <a:r>
            <a:rPr kumimoji="1" lang="ja-JP" altLang="en-US" sz="1200">
              <a:latin typeface="ＭＳ Ｐゴシック" panose="020B0600070205080204" pitchFamily="50" charset="-128"/>
              <a:ea typeface="ＭＳ Ｐゴシック" panose="020B0600070205080204" pitchFamily="50" charset="-128"/>
            </a:rPr>
            <a:t>改善した要因は、一部事務組合等への負担見込額、退職手当負担見込額が減少したこと及び基金等の充当可能財源が増加したことによるものである。</a:t>
          </a:r>
        </a:p>
        <a:p>
          <a:r>
            <a:rPr kumimoji="1" lang="ja-JP" altLang="en-US" sz="1200">
              <a:latin typeface="ＭＳ Ｐゴシック" panose="020B0600070205080204" pitchFamily="50" charset="-128"/>
              <a:ea typeface="ＭＳ Ｐゴシック" panose="020B0600070205080204" pitchFamily="50" charset="-128"/>
            </a:rPr>
            <a:t>令和</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年度から令和</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年度では改善したが、大型の事業の財源として多額の地方債の新規借入を行っており、悪化につながる要因も含まれている。今後は新規事業の必要性の検証を十分に行い、将来世代への過度な負担をもたらすことのないよう比率上昇の抑制に努めていく。	</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62653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4638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34730</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806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62653</xdr:rowOff>
    </xdr:from>
    <xdr:to>
      <xdr:col>81</xdr:col>
      <xdr:colOff>133350</xdr:colOff>
      <xdr:row>22</xdr:row>
      <xdr:rowOff>62653</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834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60889</xdr:rowOff>
    </xdr:from>
    <xdr:to>
      <xdr:col>81</xdr:col>
      <xdr:colOff>44450</xdr:colOff>
      <xdr:row>20</xdr:row>
      <xdr:rowOff>18133</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6179800" y="3318439"/>
          <a:ext cx="838200" cy="12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20</xdr:row>
      <xdr:rowOff>18133</xdr:rowOff>
    </xdr:from>
    <xdr:to>
      <xdr:col>77</xdr:col>
      <xdr:colOff>44450</xdr:colOff>
      <xdr:row>21</xdr:row>
      <xdr:rowOff>24977</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5290800" y="3447133"/>
          <a:ext cx="889000" cy="178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21</xdr:row>
      <xdr:rowOff>24977</xdr:rowOff>
    </xdr:from>
    <xdr:to>
      <xdr:col>72</xdr:col>
      <xdr:colOff>203200</xdr:colOff>
      <xdr:row>22</xdr:row>
      <xdr:rowOff>55950</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4401800" y="3625427"/>
          <a:ext cx="889000" cy="202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136596</xdr:rowOff>
    </xdr:from>
    <xdr:to>
      <xdr:col>73</xdr:col>
      <xdr:colOff>44450</xdr:colOff>
      <xdr:row>14</xdr:row>
      <xdr:rowOff>66746</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365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76923</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134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21</xdr:row>
      <xdr:rowOff>93345</xdr:rowOff>
    </xdr:from>
    <xdr:to>
      <xdr:col>68</xdr:col>
      <xdr:colOff>152400</xdr:colOff>
      <xdr:row>22</xdr:row>
      <xdr:rowOff>55950</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3512800" y="3693795"/>
          <a:ext cx="889000" cy="134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131233</xdr:rowOff>
    </xdr:from>
    <xdr:to>
      <xdr:col>68</xdr:col>
      <xdr:colOff>203200</xdr:colOff>
      <xdr:row>14</xdr:row>
      <xdr:rowOff>61383</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36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71560</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12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21449</xdr:rowOff>
    </xdr:from>
    <xdr:to>
      <xdr:col>64</xdr:col>
      <xdr:colOff>152400</xdr:colOff>
      <xdr:row>14</xdr:row>
      <xdr:rowOff>123049</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421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133226</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190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10089</xdr:rowOff>
    </xdr:from>
    <xdr:to>
      <xdr:col>81</xdr:col>
      <xdr:colOff>95250</xdr:colOff>
      <xdr:row>19</xdr:row>
      <xdr:rowOff>111689</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326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153616</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3239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19</xdr:row>
      <xdr:rowOff>138783</xdr:rowOff>
    </xdr:from>
    <xdr:to>
      <xdr:col>77</xdr:col>
      <xdr:colOff>95250</xdr:colOff>
      <xdr:row>20</xdr:row>
      <xdr:rowOff>68933</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3396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53710</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34827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20</xdr:row>
      <xdr:rowOff>145627</xdr:rowOff>
    </xdr:from>
    <xdr:to>
      <xdr:col>73</xdr:col>
      <xdr:colOff>44450</xdr:colOff>
      <xdr:row>21</xdr:row>
      <xdr:rowOff>75777</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357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21</xdr:row>
      <xdr:rowOff>60554</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3661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22</xdr:row>
      <xdr:rowOff>5150</xdr:rowOff>
    </xdr:from>
    <xdr:to>
      <xdr:col>68</xdr:col>
      <xdr:colOff>203200</xdr:colOff>
      <xdr:row>22</xdr:row>
      <xdr:rowOff>106750</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377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22</xdr:row>
      <xdr:rowOff>91527</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3863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21</xdr:row>
      <xdr:rowOff>42545</xdr:rowOff>
    </xdr:from>
    <xdr:to>
      <xdr:col>64</xdr:col>
      <xdr:colOff>152400</xdr:colOff>
      <xdr:row>21</xdr:row>
      <xdr:rowOff>144145</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364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21</xdr:row>
      <xdr:rowOff>128922</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3729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奈良県吉野町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6,251
6,180
95.65
6,402,587
5,921,416
475,352
3,476,109
6,318,998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70.7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前年度と比べ</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増加したが、類似団体平均や全国平均を下回る結果となった。任期の定めのない常勤職員の退職等で人件費の決算額は減少しているが、経常経費全体でみる大きな割合を占めており経常収支比率では増加した。</a:t>
          </a:r>
        </a:p>
        <a:p>
          <a:r>
            <a:rPr kumimoji="1" lang="ja-JP" altLang="en-US" sz="1300">
              <a:latin typeface="ＭＳ Ｐゴシック" panose="020B0600070205080204" pitchFamily="50" charset="-128"/>
              <a:ea typeface="ＭＳ Ｐゴシック" panose="020B0600070205080204" pitchFamily="50" charset="-128"/>
            </a:rPr>
            <a:t>今後も計画的な職員採用等により職員数の減など行財政改革への取り組みを通じて人件費の削減に努める。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161290</xdr:rowOff>
    </xdr:from>
    <xdr:to>
      <xdr:col>24</xdr:col>
      <xdr:colOff>25400</xdr:colOff>
      <xdr:row>41</xdr:row>
      <xdr:rowOff>130810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1914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102887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3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130810</xdr:rowOff>
    </xdr:from>
    <xdr:to>
      <xdr:col>24</xdr:col>
      <xdr:colOff>114300</xdr:colOff>
      <xdr:row>41</xdr:row>
      <xdr:rowOff>130810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60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76217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161290</xdr:rowOff>
    </xdr:from>
    <xdr:to>
      <xdr:col>24</xdr:col>
      <xdr:colOff>114300</xdr:colOff>
      <xdr:row>33</xdr:row>
      <xdr:rowOff>161290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27940</xdr:rowOff>
    </xdr:from>
    <xdr:to>
      <xdr:col>24</xdr:col>
      <xdr:colOff>25400</xdr:colOff>
      <xdr:row>36</xdr:row>
      <xdr:rowOff>96520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20014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139717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11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27940</xdr:rowOff>
    </xdr:from>
    <xdr:to>
      <xdr:col>19</xdr:col>
      <xdr:colOff>187325</xdr:colOff>
      <xdr:row>38</xdr:row>
      <xdr:rowOff>43180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200140"/>
          <a:ext cx="889000" cy="358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144780</xdr:rowOff>
    </xdr:from>
    <xdr:to>
      <xdr:col>20</xdr:col>
      <xdr:colOff>38100</xdr:colOff>
      <xdr:row>37</xdr:row>
      <xdr:rowOff>74930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59707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43180</xdr:rowOff>
    </xdr:from>
    <xdr:to>
      <xdr:col>15</xdr:col>
      <xdr:colOff>98425</xdr:colOff>
      <xdr:row>39</xdr:row>
      <xdr:rowOff>123190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558280"/>
          <a:ext cx="8890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156210</xdr:rowOff>
    </xdr:from>
    <xdr:to>
      <xdr:col>15</xdr:col>
      <xdr:colOff>149225</xdr:colOff>
      <xdr:row>38</xdr:row>
      <xdr:rowOff>86360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96537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6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85090</xdr:rowOff>
    </xdr:from>
    <xdr:to>
      <xdr:col>11</xdr:col>
      <xdr:colOff>9525</xdr:colOff>
      <xdr:row>39</xdr:row>
      <xdr:rowOff>123190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7716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64770</xdr:rowOff>
    </xdr:from>
    <xdr:to>
      <xdr:col>11</xdr:col>
      <xdr:colOff>60325</xdr:colOff>
      <xdr:row>37</xdr:row>
      <xdr:rowOff>166370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5097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7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49530</xdr:rowOff>
    </xdr:from>
    <xdr:to>
      <xdr:col>6</xdr:col>
      <xdr:colOff>171450</xdr:colOff>
      <xdr:row>37</xdr:row>
      <xdr:rowOff>151130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9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161307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6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45720</xdr:rowOff>
    </xdr:from>
    <xdr:to>
      <xdr:col>24</xdr:col>
      <xdr:colOff>76200</xdr:colOff>
      <xdr:row>36</xdr:row>
      <xdr:rowOff>147320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1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62247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148590</xdr:rowOff>
    </xdr:from>
    <xdr:to>
      <xdr:col>20</xdr:col>
      <xdr:colOff>38100</xdr:colOff>
      <xdr:row>36</xdr:row>
      <xdr:rowOff>78740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88917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918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163830</xdr:rowOff>
    </xdr:from>
    <xdr:to>
      <xdr:col>15</xdr:col>
      <xdr:colOff>149225</xdr:colOff>
      <xdr:row>38</xdr:row>
      <xdr:rowOff>93980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50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78757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59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72390</xdr:rowOff>
    </xdr:from>
    <xdr:to>
      <xdr:col>11</xdr:col>
      <xdr:colOff>60325</xdr:colOff>
      <xdr:row>40</xdr:row>
      <xdr:rowOff>2540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75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158767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84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34290</xdr:rowOff>
    </xdr:from>
    <xdr:to>
      <xdr:col>6</xdr:col>
      <xdr:colOff>171450</xdr:colOff>
      <xdr:row>39</xdr:row>
      <xdr:rowOff>135890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72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120667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80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物件費は、前年度から</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増の</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％となり、ほぼ横ばいで推移している。福祉・衛生・消防・戸籍の共同事務を一部事務組合で行っていることから類似団体平均や全国平均を下回る結果となっている。</a:t>
          </a:r>
        </a:p>
        <a:p>
          <a:r>
            <a:rPr kumimoji="1" lang="ja-JP" altLang="en-US" sz="1300">
              <a:latin typeface="ＭＳ Ｐゴシック" panose="020B0600070205080204" pitchFamily="50" charset="-128"/>
              <a:ea typeface="ＭＳ Ｐゴシック" panose="020B0600070205080204" pitchFamily="50" charset="-128"/>
            </a:rPr>
            <a:t>今後も事務事業評価制度や・施策評価制度を通じて経常的な物件費の抑制に努める。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14986</xdr:rowOff>
    </xdr:from>
    <xdr:to>
      <xdr:col>82</xdr:col>
      <xdr:colOff>107950</xdr:colOff>
      <xdr:row>21</xdr:row>
      <xdr:rowOff>170434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86736"/>
          <a:ext cx="0"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142511</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742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170434</xdr:rowOff>
    </xdr:from>
    <xdr:to>
      <xdr:col>82</xdr:col>
      <xdr:colOff>196850</xdr:colOff>
      <xdr:row>21</xdr:row>
      <xdr:rowOff>170434</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770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101363</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330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15</xdr:row>
      <xdr:rowOff>14986</xdr:rowOff>
    </xdr:from>
    <xdr:to>
      <xdr:col>82</xdr:col>
      <xdr:colOff>196850</xdr:colOff>
      <xdr:row>15</xdr:row>
      <xdr:rowOff>14986</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86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3556</xdr:rowOff>
    </xdr:from>
    <xdr:to>
      <xdr:col>82</xdr:col>
      <xdr:colOff>107950</xdr:colOff>
      <xdr:row>16</xdr:row>
      <xdr:rowOff>12700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74675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112285</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855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140208</xdr:rowOff>
    </xdr:from>
    <xdr:to>
      <xdr:col>82</xdr:col>
      <xdr:colOff>158750</xdr:colOff>
      <xdr:row>17</xdr:row>
      <xdr:rowOff>70358</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3556</xdr:rowOff>
    </xdr:from>
    <xdr:to>
      <xdr:col>78</xdr:col>
      <xdr:colOff>69850</xdr:colOff>
      <xdr:row>16</xdr:row>
      <xdr:rowOff>3556</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7467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85344</xdr:rowOff>
    </xdr:from>
    <xdr:to>
      <xdr:col>78</xdr:col>
      <xdr:colOff>120650</xdr:colOff>
      <xdr:row>17</xdr:row>
      <xdr:rowOff>15494</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82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271</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914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161290</xdr:rowOff>
    </xdr:from>
    <xdr:to>
      <xdr:col>73</xdr:col>
      <xdr:colOff>180975</xdr:colOff>
      <xdr:row>16</xdr:row>
      <xdr:rowOff>3556</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73304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121920</xdr:rowOff>
    </xdr:from>
    <xdr:to>
      <xdr:col>74</xdr:col>
      <xdr:colOff>31750</xdr:colOff>
      <xdr:row>17</xdr:row>
      <xdr:rowOff>52070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36847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95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147574</xdr:rowOff>
    </xdr:from>
    <xdr:to>
      <xdr:col>69</xdr:col>
      <xdr:colOff>92075</xdr:colOff>
      <xdr:row>15</xdr:row>
      <xdr:rowOff>161290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271932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5334</xdr:rowOff>
    </xdr:from>
    <xdr:to>
      <xdr:col>69</xdr:col>
      <xdr:colOff>142875</xdr:colOff>
      <xdr:row>17</xdr:row>
      <xdr:rowOff>106934</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91711</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3006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167640</xdr:rowOff>
    </xdr:from>
    <xdr:to>
      <xdr:col>65</xdr:col>
      <xdr:colOff>53975</xdr:colOff>
      <xdr:row>17</xdr:row>
      <xdr:rowOff>97790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1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82567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99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133350</xdr:rowOff>
    </xdr:from>
    <xdr:to>
      <xdr:col>82</xdr:col>
      <xdr:colOff>158750</xdr:colOff>
      <xdr:row>16</xdr:row>
      <xdr:rowOff>63500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149877</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124206</xdr:rowOff>
    </xdr:from>
    <xdr:to>
      <xdr:col>78</xdr:col>
      <xdr:colOff>120650</xdr:colOff>
      <xdr:row>16</xdr:row>
      <xdr:rowOff>54356</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695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64533</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464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124206</xdr:rowOff>
    </xdr:from>
    <xdr:to>
      <xdr:col>74</xdr:col>
      <xdr:colOff>31750</xdr:colOff>
      <xdr:row>16</xdr:row>
      <xdr:rowOff>54356</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695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64533</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464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110490</xdr:rowOff>
    </xdr:from>
    <xdr:to>
      <xdr:col>69</xdr:col>
      <xdr:colOff>142875</xdr:colOff>
      <xdr:row>16</xdr:row>
      <xdr:rowOff>40640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68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50817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45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96774</xdr:rowOff>
    </xdr:from>
    <xdr:to>
      <xdr:col>65</xdr:col>
      <xdr:colOff>53975</xdr:colOff>
      <xdr:row>16</xdr:row>
      <xdr:rowOff>26924</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668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37101</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437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前年度と比べ、</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％減少し</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％となった。以前から類似団体平均は下回っているが、容易に縮小できない経費であり、本町の令和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年度末の高齢化比率は</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％を超えていることから、今後も社会保障経費の負担は増加する見込みである。今後も保健・医療・福祉の連携による負担抑制への取り組みを行い、比率上昇の抑制に努める。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107950</xdr:rowOff>
    </xdr:from>
    <xdr:to>
      <xdr:col>24</xdr:col>
      <xdr:colOff>25400</xdr:colOff>
      <xdr:row>61</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02335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137177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59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165100</xdr:rowOff>
    </xdr:from>
    <xdr:to>
      <xdr:col>24</xdr:col>
      <xdr:colOff>114300</xdr:colOff>
      <xdr:row>61</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23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22877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76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107950</xdr:rowOff>
    </xdr:from>
    <xdr:to>
      <xdr:col>24</xdr:col>
      <xdr:colOff>114300</xdr:colOff>
      <xdr:row>52</xdr:row>
      <xdr:rowOff>107950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023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107950</xdr:rowOff>
    </xdr:from>
    <xdr:to>
      <xdr:col>24</xdr:col>
      <xdr:colOff>25400</xdr:colOff>
      <xdr:row>53</xdr:row>
      <xdr:rowOff>127000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3987800" y="91948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29227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458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127000</xdr:rowOff>
    </xdr:from>
    <xdr:to>
      <xdr:col>19</xdr:col>
      <xdr:colOff>187325</xdr:colOff>
      <xdr:row>54</xdr:row>
      <xdr:rowOff>50800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098800" y="92138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38100</xdr:rowOff>
    </xdr:from>
    <xdr:to>
      <xdr:col>20</xdr:col>
      <xdr:colOff>38100</xdr:colOff>
      <xdr:row>55</xdr:row>
      <xdr:rowOff>139700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124477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554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50800</xdr:rowOff>
    </xdr:from>
    <xdr:to>
      <xdr:col>15</xdr:col>
      <xdr:colOff>98425</xdr:colOff>
      <xdr:row>54</xdr:row>
      <xdr:rowOff>50800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2209800" y="913765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133350</xdr:rowOff>
    </xdr:from>
    <xdr:to>
      <xdr:col>15</xdr:col>
      <xdr:colOff>149225</xdr:colOff>
      <xdr:row>56</xdr:row>
      <xdr:rowOff>63500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48277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50800</xdr:rowOff>
    </xdr:from>
    <xdr:to>
      <xdr:col>11</xdr:col>
      <xdr:colOff>9525</xdr:colOff>
      <xdr:row>53</xdr:row>
      <xdr:rowOff>165100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1320800" y="91376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76200</xdr:rowOff>
    </xdr:from>
    <xdr:to>
      <xdr:col>11</xdr:col>
      <xdr:colOff>60325</xdr:colOff>
      <xdr:row>57</xdr:row>
      <xdr:rowOff>6350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162577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162577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57150</xdr:rowOff>
    </xdr:from>
    <xdr:to>
      <xdr:col>24</xdr:col>
      <xdr:colOff>76200</xdr:colOff>
      <xdr:row>53</xdr:row>
      <xdr:rowOff>158750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1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73677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76200</xdr:rowOff>
    </xdr:from>
    <xdr:to>
      <xdr:col>20</xdr:col>
      <xdr:colOff>38100</xdr:colOff>
      <xdr:row>54</xdr:row>
      <xdr:rowOff>6350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16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16527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8931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0</xdr:rowOff>
    </xdr:from>
    <xdr:to>
      <xdr:col>15</xdr:col>
      <xdr:colOff>149225</xdr:colOff>
      <xdr:row>54</xdr:row>
      <xdr:rowOff>101600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111777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0</xdr:rowOff>
    </xdr:from>
    <xdr:to>
      <xdr:col>11</xdr:col>
      <xdr:colOff>60325</xdr:colOff>
      <xdr:row>53</xdr:row>
      <xdr:rowOff>101600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08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111777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885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114300</xdr:rowOff>
    </xdr:from>
    <xdr:to>
      <xdr:col>6</xdr:col>
      <xdr:colOff>171450</xdr:colOff>
      <xdr:row>54</xdr:row>
      <xdr:rowOff>44450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20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54627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897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前年度と比べ</a:t>
          </a:r>
          <a:r>
            <a:rPr kumimoji="1" lang="en-US" altLang="ja-JP" sz="1200">
              <a:latin typeface="ＭＳ Ｐゴシック" panose="020B0600070205080204" pitchFamily="50" charset="-128"/>
              <a:ea typeface="ＭＳ Ｐゴシック" panose="020B0600070205080204" pitchFamily="50" charset="-128"/>
            </a:rPr>
            <a:t>1.1</a:t>
          </a:r>
          <a:r>
            <a:rPr kumimoji="1" lang="ja-JP" altLang="en-US" sz="1200">
              <a:latin typeface="ＭＳ Ｐゴシック" panose="020B0600070205080204" pitchFamily="50" charset="-128"/>
              <a:ea typeface="ＭＳ Ｐゴシック" panose="020B0600070205080204" pitchFamily="50" charset="-128"/>
            </a:rPr>
            <a:t>％減少し</a:t>
          </a:r>
          <a:r>
            <a:rPr kumimoji="1" lang="en-US" altLang="ja-JP" sz="1200">
              <a:latin typeface="ＭＳ Ｐゴシック" panose="020B0600070205080204" pitchFamily="50" charset="-128"/>
              <a:ea typeface="ＭＳ Ｐゴシック" panose="020B0600070205080204" pitchFamily="50" charset="-128"/>
            </a:rPr>
            <a:t>15.4</a:t>
          </a:r>
          <a:r>
            <a:rPr kumimoji="1" lang="ja-JP" altLang="en-US" sz="1200">
              <a:latin typeface="ＭＳ Ｐゴシック" panose="020B0600070205080204" pitchFamily="50" charset="-128"/>
              <a:ea typeface="ＭＳ Ｐゴシック" panose="020B0600070205080204" pitchFamily="50" charset="-128"/>
            </a:rPr>
            <a:t>％となった。</a:t>
          </a:r>
        </a:p>
        <a:p>
          <a:r>
            <a:rPr kumimoji="1" lang="ja-JP" altLang="en-US" sz="1200">
              <a:latin typeface="ＭＳ Ｐゴシック" panose="020B0600070205080204" pitchFamily="50" charset="-128"/>
              <a:ea typeface="ＭＳ Ｐゴシック" panose="020B0600070205080204" pitchFamily="50" charset="-128"/>
            </a:rPr>
            <a:t>この比率に含まれる主なものは下水道・介護保険など特別会計への繰出金や投資及び出資金・貸付金である。介護保険特別会計や後期高齢者医療保険特別会計などに例年多額の繰出しを行っており、今後もその傾向は続くと見込まれる。今後下水道事業については独立採算の原則に基づく料金の値上げによる健全化、国民健康保険事業においても国民健康保険税の適正化を図ることなどにより、税収を主な財源とする普通会計の負担額を減らしていくよう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134620</xdr:rowOff>
    </xdr:from>
    <xdr:to>
      <xdr:col>82</xdr:col>
      <xdr:colOff>107950</xdr:colOff>
      <xdr:row>60</xdr:row>
      <xdr:rowOff>81280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05002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53357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340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81280</xdr:rowOff>
    </xdr:from>
    <xdr:to>
      <xdr:col>82</xdr:col>
      <xdr:colOff>196850</xdr:colOff>
      <xdr:row>60</xdr:row>
      <xdr:rowOff>81280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368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49547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793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134620</xdr:rowOff>
    </xdr:from>
    <xdr:to>
      <xdr:col>82</xdr:col>
      <xdr:colOff>196850</xdr:colOff>
      <xdr:row>52</xdr:row>
      <xdr:rowOff>134620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050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16510</xdr:rowOff>
    </xdr:from>
    <xdr:to>
      <xdr:col>82</xdr:col>
      <xdr:colOff>107950</xdr:colOff>
      <xdr:row>57</xdr:row>
      <xdr:rowOff>100330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5671800" y="978916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24147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453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xdr:rowOff>
    </xdr:from>
    <xdr:to>
      <xdr:col>82</xdr:col>
      <xdr:colOff>158750</xdr:colOff>
      <xdr:row>56</xdr:row>
      <xdr:rowOff>109220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16510</xdr:rowOff>
    </xdr:from>
    <xdr:to>
      <xdr:col>78</xdr:col>
      <xdr:colOff>69850</xdr:colOff>
      <xdr:row>57</xdr:row>
      <xdr:rowOff>146050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4782800" y="978916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140970</xdr:rowOff>
    </xdr:from>
    <xdr:to>
      <xdr:col>78</xdr:col>
      <xdr:colOff>120650</xdr:colOff>
      <xdr:row>56</xdr:row>
      <xdr:rowOff>71120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57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81297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33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146050</xdr:rowOff>
    </xdr:from>
    <xdr:to>
      <xdr:col>73</xdr:col>
      <xdr:colOff>180975</xdr:colOff>
      <xdr:row>58</xdr:row>
      <xdr:rowOff>66040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893800" y="99187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76200</xdr:rowOff>
    </xdr:from>
    <xdr:to>
      <xdr:col>74</xdr:col>
      <xdr:colOff>31750</xdr:colOff>
      <xdr:row>57</xdr:row>
      <xdr:rowOff>6350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16527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27940</xdr:rowOff>
    </xdr:from>
    <xdr:to>
      <xdr:col>69</xdr:col>
      <xdr:colOff>92075</xdr:colOff>
      <xdr:row>58</xdr:row>
      <xdr:rowOff>66040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004800" y="99720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106680</xdr:rowOff>
    </xdr:from>
    <xdr:to>
      <xdr:col>69</xdr:col>
      <xdr:colOff>142875</xdr:colOff>
      <xdr:row>57</xdr:row>
      <xdr:rowOff>36830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47007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47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106680</xdr:rowOff>
    </xdr:from>
    <xdr:to>
      <xdr:col>65</xdr:col>
      <xdr:colOff>53975</xdr:colOff>
      <xdr:row>57</xdr:row>
      <xdr:rowOff>36830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47007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47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49530</xdr:rowOff>
    </xdr:from>
    <xdr:to>
      <xdr:col>82</xdr:col>
      <xdr:colOff>158750</xdr:colOff>
      <xdr:row>57</xdr:row>
      <xdr:rowOff>151130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82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21607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137160</xdr:rowOff>
    </xdr:from>
    <xdr:to>
      <xdr:col>78</xdr:col>
      <xdr:colOff>120650</xdr:colOff>
      <xdr:row>57</xdr:row>
      <xdr:rowOff>67310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73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52087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9824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95250</xdr:rowOff>
    </xdr:from>
    <xdr:to>
      <xdr:col>74</xdr:col>
      <xdr:colOff>31750</xdr:colOff>
      <xdr:row>58</xdr:row>
      <xdr:rowOff>25400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15240</xdr:rowOff>
    </xdr:from>
    <xdr:to>
      <xdr:col>69</xdr:col>
      <xdr:colOff>142875</xdr:colOff>
      <xdr:row>58</xdr:row>
      <xdr:rowOff>116840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95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101617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1004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148590</xdr:rowOff>
    </xdr:from>
    <xdr:to>
      <xdr:col>65</xdr:col>
      <xdr:colOff>53975</xdr:colOff>
      <xdr:row>58</xdr:row>
      <xdr:rowOff>78740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992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63517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前年度から比べ</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％減少し</a:t>
          </a:r>
          <a:r>
            <a:rPr kumimoji="1" lang="en-US" altLang="ja-JP" sz="1300">
              <a:latin typeface="ＭＳ Ｐゴシック" panose="020B0600070205080204" pitchFamily="50" charset="-128"/>
              <a:ea typeface="ＭＳ Ｐゴシック" panose="020B0600070205080204" pitchFamily="50" charset="-128"/>
            </a:rPr>
            <a:t>21.3</a:t>
          </a:r>
          <a:r>
            <a:rPr kumimoji="1" lang="ja-JP" altLang="en-US" sz="1300">
              <a:latin typeface="ＭＳ Ｐゴシック" panose="020B0600070205080204" pitchFamily="50" charset="-128"/>
              <a:ea typeface="ＭＳ Ｐゴシック" panose="020B0600070205080204" pitchFamily="50" charset="-128"/>
            </a:rPr>
            <a:t>％となったが、類似団体平均を大きく上回る結果となっている。</a:t>
          </a:r>
        </a:p>
        <a:p>
          <a:r>
            <a:rPr kumimoji="1" lang="ja-JP" altLang="en-US" sz="1300">
              <a:latin typeface="ＭＳ Ｐゴシック" panose="020B0600070205080204" pitchFamily="50" charset="-128"/>
              <a:ea typeface="ＭＳ Ｐゴシック" panose="020B0600070205080204" pitchFamily="50" charset="-128"/>
            </a:rPr>
            <a:t>類似団体平均と比べて高い水準で推移している要因は、福祉・衛生・消防・戸籍の共同事務における一部事務組合への負担金、南和広域医療企業団に対する負担金が大きいことが上げられる。</a:t>
          </a:r>
        </a:p>
        <a:p>
          <a:r>
            <a:rPr kumimoji="1" lang="ja-JP" altLang="en-US" sz="1300">
              <a:latin typeface="ＭＳ Ｐゴシック" panose="020B0600070205080204" pitchFamily="50" charset="-128"/>
              <a:ea typeface="ＭＳ Ｐゴシック" panose="020B0600070205080204" pitchFamily="50" charset="-128"/>
            </a:rPr>
            <a:t>高齢化の今以上の進行により社会保障経費の増加も見込まれるため、今後の経費の抑制に努める。</a:t>
          </a: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156718</xdr:rowOff>
    </xdr:from>
    <xdr:to>
      <xdr:col>82</xdr:col>
      <xdr:colOff>107950</xdr:colOff>
      <xdr:row>40</xdr:row>
      <xdr:rowOff>127000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14568"/>
          <a:ext cx="0" cy="1170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99077</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127000</xdr:rowOff>
    </xdr:from>
    <xdr:to>
      <xdr:col>82</xdr:col>
      <xdr:colOff>196850</xdr:colOff>
      <xdr:row>40</xdr:row>
      <xdr:rowOff>127000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71645</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558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156718</xdr:rowOff>
    </xdr:from>
    <xdr:to>
      <xdr:col>82</xdr:col>
      <xdr:colOff>196850</xdr:colOff>
      <xdr:row>33</xdr:row>
      <xdr:rowOff>156718</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1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14986</xdr:rowOff>
    </xdr:from>
    <xdr:to>
      <xdr:col>82</xdr:col>
      <xdr:colOff>107950</xdr:colOff>
      <xdr:row>39</xdr:row>
      <xdr:rowOff>37846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5671800" y="6701536"/>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31005</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203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14478</xdr:rowOff>
    </xdr:from>
    <xdr:to>
      <xdr:col>82</xdr:col>
      <xdr:colOff>158750</xdr:colOff>
      <xdr:row>37</xdr:row>
      <xdr:rowOff>116078</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159004</xdr:rowOff>
    </xdr:from>
    <xdr:to>
      <xdr:col>78</xdr:col>
      <xdr:colOff>69850</xdr:colOff>
      <xdr:row>39</xdr:row>
      <xdr:rowOff>37846</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782800" y="667410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94251</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159004</xdr:rowOff>
    </xdr:from>
    <xdr:to>
      <xdr:col>73</xdr:col>
      <xdr:colOff>180975</xdr:colOff>
      <xdr:row>39</xdr:row>
      <xdr:rowOff>19558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3893800" y="667410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51054</xdr:rowOff>
    </xdr:from>
    <xdr:to>
      <xdr:col>74</xdr:col>
      <xdr:colOff>31750</xdr:colOff>
      <xdr:row>37</xdr:row>
      <xdr:rowOff>152654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162831</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163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19558</xdr:rowOff>
    </xdr:from>
    <xdr:to>
      <xdr:col>69</xdr:col>
      <xdr:colOff>92075</xdr:colOff>
      <xdr:row>39</xdr:row>
      <xdr:rowOff>110998</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6706108"/>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37338</xdr:rowOff>
    </xdr:from>
    <xdr:to>
      <xdr:col>69</xdr:col>
      <xdr:colOff>142875</xdr:colOff>
      <xdr:row>37</xdr:row>
      <xdr:rowOff>138938</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149115</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149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9906</xdr:rowOff>
    </xdr:from>
    <xdr:to>
      <xdr:col>65</xdr:col>
      <xdr:colOff>53975</xdr:colOff>
      <xdr:row>37</xdr:row>
      <xdr:rowOff>111506</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121683</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12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135636</xdr:rowOff>
    </xdr:from>
    <xdr:to>
      <xdr:col>82</xdr:col>
      <xdr:colOff>158750</xdr:colOff>
      <xdr:row>39</xdr:row>
      <xdr:rowOff>65786</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650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107713</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622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158496</xdr:rowOff>
    </xdr:from>
    <xdr:to>
      <xdr:col>78</xdr:col>
      <xdr:colOff>120650</xdr:colOff>
      <xdr:row>39</xdr:row>
      <xdr:rowOff>88646</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67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73423</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6759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108204</xdr:rowOff>
    </xdr:from>
    <xdr:to>
      <xdr:col>74</xdr:col>
      <xdr:colOff>31750</xdr:colOff>
      <xdr:row>39</xdr:row>
      <xdr:rowOff>38354</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623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23131</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6709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140208</xdr:rowOff>
    </xdr:from>
    <xdr:to>
      <xdr:col>69</xdr:col>
      <xdr:colOff>142875</xdr:colOff>
      <xdr:row>39</xdr:row>
      <xdr:rowOff>70358</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655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55135</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674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60198</xdr:rowOff>
    </xdr:from>
    <xdr:to>
      <xdr:col>65</xdr:col>
      <xdr:colOff>53975</xdr:colOff>
      <xdr:row>39</xdr:row>
      <xdr:rowOff>161798</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74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146575</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6833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前年度と比べ、</a:t>
          </a:r>
          <a:r>
            <a:rPr kumimoji="1" lang="en-US" altLang="ja-JP" sz="1100">
              <a:latin typeface="ＭＳ Ｐゴシック" panose="020B0600070205080204" pitchFamily="50" charset="-128"/>
              <a:ea typeface="ＭＳ Ｐゴシック" panose="020B0600070205080204" pitchFamily="50" charset="-128"/>
            </a:rPr>
            <a:t>0.8%</a:t>
          </a:r>
          <a:r>
            <a:rPr kumimoji="1" lang="ja-JP" altLang="en-US" sz="1100">
              <a:latin typeface="ＭＳ Ｐゴシック" panose="020B0600070205080204" pitchFamily="50" charset="-128"/>
              <a:ea typeface="ＭＳ Ｐゴシック" panose="020B0600070205080204" pitchFamily="50" charset="-128"/>
            </a:rPr>
            <a:t>減少し</a:t>
          </a:r>
          <a:r>
            <a:rPr kumimoji="1" lang="en-US" altLang="ja-JP" sz="1100">
              <a:latin typeface="ＭＳ Ｐゴシック" panose="020B0600070205080204" pitchFamily="50" charset="-128"/>
              <a:ea typeface="ＭＳ Ｐゴシック" panose="020B0600070205080204" pitchFamily="50" charset="-128"/>
            </a:rPr>
            <a:t>13.4%</a:t>
          </a:r>
          <a:r>
            <a:rPr kumimoji="1" lang="ja-JP" altLang="en-US" sz="1100">
              <a:latin typeface="ＭＳ Ｐゴシック" panose="020B0600070205080204" pitchFamily="50" charset="-128"/>
              <a:ea typeface="ＭＳ Ｐゴシック" panose="020B0600070205080204" pitchFamily="50" charset="-128"/>
            </a:rPr>
            <a:t>となった。</a:t>
          </a:r>
        </a:p>
        <a:p>
          <a:r>
            <a:rPr kumimoji="1" lang="ja-JP" altLang="en-US" sz="1100">
              <a:latin typeface="ＭＳ Ｐゴシック" panose="020B0600070205080204" pitchFamily="50" charset="-128"/>
              <a:ea typeface="ＭＳ Ｐゴシック" panose="020B0600070205080204" pitchFamily="50" charset="-128"/>
            </a:rPr>
            <a:t>公債費は平成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年度までは年々減少していたが、平成</a:t>
          </a:r>
          <a:r>
            <a:rPr kumimoji="1" lang="en-US" altLang="ja-JP" sz="1100">
              <a:latin typeface="ＭＳ Ｐゴシック" panose="020B0600070205080204" pitchFamily="50" charset="-128"/>
              <a:ea typeface="ＭＳ Ｐゴシック" panose="020B0600070205080204" pitchFamily="50" charset="-128"/>
            </a:rPr>
            <a:t>26</a:t>
          </a:r>
          <a:r>
            <a:rPr kumimoji="1" lang="ja-JP" altLang="en-US" sz="1100">
              <a:latin typeface="ＭＳ Ｐゴシック" panose="020B0600070205080204" pitchFamily="50" charset="-128"/>
              <a:ea typeface="ＭＳ Ｐゴシック" panose="020B0600070205080204" pitchFamily="50" charset="-128"/>
            </a:rPr>
            <a:t>年度以後、南和広域医療企業団の建設負担金等の財源として発行した多額の地方債の償還が始まったことにより増加傾向にあった。令和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年度から令和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年度は、過去の大型事業の財源として発行した地方債の償還が終了したことにより減少したが、令和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度以後公債費は中央公民館耐震化、小中一貫教育校の建設等の財源として発行した地方債の償還開始により増加を見込んでいる。過度な地方債の発行により過重な負担をもたらすことのないよう、各事業を精査し比率上昇を抑制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35560</xdr:rowOff>
    </xdr:from>
    <xdr:to>
      <xdr:col>24</xdr:col>
      <xdr:colOff>25400</xdr:colOff>
      <xdr:row>81</xdr:row>
      <xdr:rowOff>73661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551410"/>
          <a:ext cx="0" cy="1409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45738</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933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73661</xdr:rowOff>
    </xdr:from>
    <xdr:to>
      <xdr:col>24</xdr:col>
      <xdr:colOff>114300</xdr:colOff>
      <xdr:row>81</xdr:row>
      <xdr:rowOff>73661</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961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121937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94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35560</xdr:rowOff>
    </xdr:from>
    <xdr:to>
      <xdr:col>24</xdr:col>
      <xdr:colOff>114300</xdr:colOff>
      <xdr:row>73</xdr:row>
      <xdr:rowOff>35560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551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161289</xdr:rowOff>
    </xdr:from>
    <xdr:to>
      <xdr:col>24</xdr:col>
      <xdr:colOff>25400</xdr:colOff>
      <xdr:row>76</xdr:row>
      <xdr:rowOff>20320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3987800" y="13020039"/>
          <a:ext cx="8382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25416</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30556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20320</xdr:rowOff>
    </xdr:from>
    <xdr:to>
      <xdr:col>19</xdr:col>
      <xdr:colOff>187325</xdr:colOff>
      <xdr:row>76</xdr:row>
      <xdr:rowOff>123189</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098800" y="13050520"/>
          <a:ext cx="889000" cy="10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34289</xdr:rowOff>
    </xdr:from>
    <xdr:to>
      <xdr:col>20</xdr:col>
      <xdr:colOff>38100</xdr:colOff>
      <xdr:row>76</xdr:row>
      <xdr:rowOff>135889</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120666</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31508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123189</xdr:rowOff>
    </xdr:from>
    <xdr:to>
      <xdr:col>15</xdr:col>
      <xdr:colOff>98425</xdr:colOff>
      <xdr:row>76</xdr:row>
      <xdr:rowOff>161289</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2209800" y="1315338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34289</xdr:rowOff>
    </xdr:from>
    <xdr:to>
      <xdr:col>15</xdr:col>
      <xdr:colOff>149225</xdr:colOff>
      <xdr:row>76</xdr:row>
      <xdr:rowOff>135889</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146067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283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161289</xdr:rowOff>
    </xdr:from>
    <xdr:to>
      <xdr:col>11</xdr:col>
      <xdr:colOff>9525</xdr:colOff>
      <xdr:row>76</xdr:row>
      <xdr:rowOff>161289</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1320800" y="131914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45720</xdr:rowOff>
    </xdr:from>
    <xdr:to>
      <xdr:col>11</xdr:col>
      <xdr:colOff>60325</xdr:colOff>
      <xdr:row>76</xdr:row>
      <xdr:rowOff>147320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157497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68580</xdr:rowOff>
    </xdr:from>
    <xdr:to>
      <xdr:col>6</xdr:col>
      <xdr:colOff>171450</xdr:colOff>
      <xdr:row>76</xdr:row>
      <xdr:rowOff>170180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8907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286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110490</xdr:rowOff>
    </xdr:from>
    <xdr:to>
      <xdr:col>24</xdr:col>
      <xdr:colOff>76200</xdr:colOff>
      <xdr:row>76</xdr:row>
      <xdr:rowOff>40639</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127017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140970</xdr:rowOff>
    </xdr:from>
    <xdr:to>
      <xdr:col>20</xdr:col>
      <xdr:colOff>38100</xdr:colOff>
      <xdr:row>76</xdr:row>
      <xdr:rowOff>71120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299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81297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2768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72389</xdr:rowOff>
    </xdr:from>
    <xdr:to>
      <xdr:col>15</xdr:col>
      <xdr:colOff>149225</xdr:colOff>
      <xdr:row>77</xdr:row>
      <xdr:rowOff>2539</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102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158766</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3188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110489</xdr:rowOff>
    </xdr:from>
    <xdr:to>
      <xdr:col>11</xdr:col>
      <xdr:colOff>60325</xdr:colOff>
      <xdr:row>77</xdr:row>
      <xdr:rowOff>40639</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314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25416</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110489</xdr:rowOff>
    </xdr:from>
    <xdr:to>
      <xdr:col>6</xdr:col>
      <xdr:colOff>171450</xdr:colOff>
      <xdr:row>77</xdr:row>
      <xdr:rowOff>40639</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14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25416</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年度から減少傾向であったが、令和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年度では前年度と比べ</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増加し</a:t>
          </a:r>
          <a:r>
            <a:rPr kumimoji="1" lang="en-US" altLang="ja-JP" sz="1300">
              <a:latin typeface="ＭＳ Ｐゴシック" panose="020B0600070205080204" pitchFamily="50" charset="-128"/>
              <a:ea typeface="ＭＳ Ｐゴシック" panose="020B0600070205080204" pitchFamily="50" charset="-128"/>
            </a:rPr>
            <a:t>72.4</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増加した主な要因は、特別会計への繰出金の増加と、人件費、物件費補助費等が削減が進んでいないためである。今後も行財政改革や事業内容の見直し、特定財源を確保すること等により経常経費の支出削減及び経常収支比率の改善に努める。</a:t>
          </a: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107950</xdr:rowOff>
    </xdr:from>
    <xdr:to>
      <xdr:col>82</xdr:col>
      <xdr:colOff>107950</xdr:colOff>
      <xdr:row>82</xdr:row>
      <xdr:rowOff>5080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452350"/>
          <a:ext cx="0" cy="161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148607</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4036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5080</xdr:rowOff>
    </xdr:from>
    <xdr:to>
      <xdr:col>82</xdr:col>
      <xdr:colOff>196850</xdr:colOff>
      <xdr:row>82</xdr:row>
      <xdr:rowOff>5080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4063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22877</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19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107950</xdr:rowOff>
    </xdr:from>
    <xdr:to>
      <xdr:col>82</xdr:col>
      <xdr:colOff>196850</xdr:colOff>
      <xdr:row>72</xdr:row>
      <xdr:rowOff>107950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452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100330</xdr:rowOff>
    </xdr:from>
    <xdr:to>
      <xdr:col>82</xdr:col>
      <xdr:colOff>107950</xdr:colOff>
      <xdr:row>77</xdr:row>
      <xdr:rowOff>161289</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3301980"/>
          <a:ext cx="8382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54627</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084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38100</xdr:rowOff>
    </xdr:from>
    <xdr:to>
      <xdr:col>82</xdr:col>
      <xdr:colOff>158750</xdr:colOff>
      <xdr:row>77</xdr:row>
      <xdr:rowOff>139700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100330</xdr:rowOff>
    </xdr:from>
    <xdr:to>
      <xdr:col>78</xdr:col>
      <xdr:colOff>69850</xdr:colOff>
      <xdr:row>78</xdr:row>
      <xdr:rowOff>149861</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4782800" y="13301980"/>
          <a:ext cx="889000" cy="220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102870</xdr:rowOff>
    </xdr:from>
    <xdr:to>
      <xdr:col>78</xdr:col>
      <xdr:colOff>120650</xdr:colOff>
      <xdr:row>77</xdr:row>
      <xdr:rowOff>33020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43197</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2901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149861</xdr:rowOff>
    </xdr:from>
    <xdr:to>
      <xdr:col>73</xdr:col>
      <xdr:colOff>180975</xdr:colOff>
      <xdr:row>79</xdr:row>
      <xdr:rowOff>130811</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893800" y="13522961"/>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11430</xdr:rowOff>
    </xdr:from>
    <xdr:to>
      <xdr:col>74</xdr:col>
      <xdr:colOff>31750</xdr:colOff>
      <xdr:row>78</xdr:row>
      <xdr:rowOff>113030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123207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315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130811</xdr:rowOff>
    </xdr:from>
    <xdr:to>
      <xdr:col>69</xdr:col>
      <xdr:colOff>92075</xdr:colOff>
      <xdr:row>80</xdr:row>
      <xdr:rowOff>8889</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004800" y="13675361"/>
          <a:ext cx="889000" cy="4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38100</xdr:rowOff>
    </xdr:from>
    <xdr:to>
      <xdr:col>69</xdr:col>
      <xdr:colOff>142875</xdr:colOff>
      <xdr:row>78</xdr:row>
      <xdr:rowOff>139700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149877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318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0</xdr:rowOff>
    </xdr:from>
    <xdr:to>
      <xdr:col>65</xdr:col>
      <xdr:colOff>53975</xdr:colOff>
      <xdr:row>78</xdr:row>
      <xdr:rowOff>101600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111777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14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110489</xdr:rowOff>
    </xdr:from>
    <xdr:to>
      <xdr:col>82</xdr:col>
      <xdr:colOff>158750</xdr:colOff>
      <xdr:row>78</xdr:row>
      <xdr:rowOff>40639</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82566</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49530</xdr:rowOff>
    </xdr:from>
    <xdr:to>
      <xdr:col>78</xdr:col>
      <xdr:colOff>120650</xdr:colOff>
      <xdr:row>77</xdr:row>
      <xdr:rowOff>151130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325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135907</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3337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99061</xdr:rowOff>
    </xdr:from>
    <xdr:to>
      <xdr:col>74</xdr:col>
      <xdr:colOff>31750</xdr:colOff>
      <xdr:row>79</xdr:row>
      <xdr:rowOff>29211</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13988</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3558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80011</xdr:rowOff>
    </xdr:from>
    <xdr:to>
      <xdr:col>69</xdr:col>
      <xdr:colOff>142875</xdr:colOff>
      <xdr:row>80</xdr:row>
      <xdr:rowOff>10161</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3624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166388</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3710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129539</xdr:rowOff>
    </xdr:from>
    <xdr:to>
      <xdr:col>65</xdr:col>
      <xdr:colOff>53975</xdr:colOff>
      <xdr:row>80</xdr:row>
      <xdr:rowOff>59689</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674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44466</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3760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奈良県吉野町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64432</xdr:rowOff>
    </xdr:from>
    <xdr:to>
      <xdr:col>29</xdr:col>
      <xdr:colOff>127000</xdr:colOff>
      <xdr:row>18</xdr:row>
      <xdr:rowOff>147734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98007"/>
          <a:ext cx="0" cy="128345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119811</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53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147734</xdr:rowOff>
    </xdr:from>
    <xdr:to>
      <xdr:col>30</xdr:col>
      <xdr:colOff>25400</xdr:colOff>
      <xdr:row>18</xdr:row>
      <xdr:rowOff>147734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2814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150809</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41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64432</xdr:rowOff>
    </xdr:from>
    <xdr:to>
      <xdr:col>30</xdr:col>
      <xdr:colOff>25400</xdr:colOff>
      <xdr:row>11</xdr:row>
      <xdr:rowOff>64432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980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24229</xdr:rowOff>
    </xdr:from>
    <xdr:to>
      <xdr:col>29</xdr:col>
      <xdr:colOff>127000</xdr:colOff>
      <xdr:row>13</xdr:row>
      <xdr:rowOff>39690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300704"/>
          <a:ext cx="647700" cy="154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43202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662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71125</xdr:rowOff>
    </xdr:from>
    <xdr:to>
      <xdr:col>29</xdr:col>
      <xdr:colOff>177800</xdr:colOff>
      <xdr:row>16</xdr:row>
      <xdr:rowOff>1275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6905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10620</xdr:rowOff>
    </xdr:from>
    <xdr:to>
      <xdr:col>26</xdr:col>
      <xdr:colOff>50800</xdr:colOff>
      <xdr:row>13</xdr:row>
      <xdr:rowOff>39690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2287095"/>
          <a:ext cx="698500" cy="290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88773</xdr:rowOff>
    </xdr:from>
    <xdr:to>
      <xdr:col>26</xdr:col>
      <xdr:colOff>101600</xdr:colOff>
      <xdr:row>16</xdr:row>
      <xdr:rowOff>18923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708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3700</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94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12</xdr:row>
      <xdr:rowOff>141562</xdr:rowOff>
    </xdr:from>
    <xdr:to>
      <xdr:col>22</xdr:col>
      <xdr:colOff>114300</xdr:colOff>
      <xdr:row>13</xdr:row>
      <xdr:rowOff>10620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2246587"/>
          <a:ext cx="698500" cy="405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127147</xdr:rowOff>
    </xdr:from>
    <xdr:to>
      <xdr:col>22</xdr:col>
      <xdr:colOff>165100</xdr:colOff>
      <xdr:row>16</xdr:row>
      <xdr:rowOff>57297</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7465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42074</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32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12</xdr:row>
      <xdr:rowOff>139779</xdr:rowOff>
    </xdr:from>
    <xdr:to>
      <xdr:col>18</xdr:col>
      <xdr:colOff>177800</xdr:colOff>
      <xdr:row>12</xdr:row>
      <xdr:rowOff>141562</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2244804"/>
          <a:ext cx="698500" cy="17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121539</xdr:rowOff>
    </xdr:from>
    <xdr:to>
      <xdr:col>19</xdr:col>
      <xdr:colOff>38100</xdr:colOff>
      <xdr:row>16</xdr:row>
      <xdr:rowOff>51689</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7409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36466</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27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150541</xdr:rowOff>
    </xdr:from>
    <xdr:to>
      <xdr:col>15</xdr:col>
      <xdr:colOff>101600</xdr:colOff>
      <xdr:row>16</xdr:row>
      <xdr:rowOff>80691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7699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65468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856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144879</xdr:rowOff>
    </xdr:from>
    <xdr:to>
      <xdr:col>29</xdr:col>
      <xdr:colOff>177800</xdr:colOff>
      <xdr:row>13</xdr:row>
      <xdr:rowOff>75029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2499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161406</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09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12</xdr:row>
      <xdr:rowOff>160340</xdr:rowOff>
    </xdr:from>
    <xdr:to>
      <xdr:col>26</xdr:col>
      <xdr:colOff>101600</xdr:colOff>
      <xdr:row>13</xdr:row>
      <xdr:rowOff>90490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2653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100667</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034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12</xdr:row>
      <xdr:rowOff>131270</xdr:rowOff>
    </xdr:from>
    <xdr:to>
      <xdr:col>22</xdr:col>
      <xdr:colOff>165100</xdr:colOff>
      <xdr:row>13</xdr:row>
      <xdr:rowOff>61420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2362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11</xdr:row>
      <xdr:rowOff>71597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005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12</xdr:row>
      <xdr:rowOff>90762</xdr:rowOff>
    </xdr:from>
    <xdr:to>
      <xdr:col>19</xdr:col>
      <xdr:colOff>38100</xdr:colOff>
      <xdr:row>13</xdr:row>
      <xdr:rowOff>20912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1957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11</xdr:row>
      <xdr:rowOff>31089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1964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12</xdr:row>
      <xdr:rowOff>88979</xdr:rowOff>
    </xdr:from>
    <xdr:to>
      <xdr:col>15</xdr:col>
      <xdr:colOff>101600</xdr:colOff>
      <xdr:row>13</xdr:row>
      <xdr:rowOff>19129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1940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11</xdr:row>
      <xdr:rowOff>29306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1962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252371</xdr:rowOff>
    </xdr:from>
    <xdr:to>
      <xdr:col>29</xdr:col>
      <xdr:colOff>127000</xdr:colOff>
      <xdr:row>39</xdr:row>
      <xdr:rowOff>2772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176921"/>
          <a:ext cx="0" cy="146490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146299</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613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2772</xdr:rowOff>
    </xdr:from>
    <xdr:to>
      <xdr:col>30</xdr:col>
      <xdr:colOff>25400</xdr:colOff>
      <xdr:row>39</xdr:row>
      <xdr:rowOff>2772</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6418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167298</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920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252371</xdr:rowOff>
    </xdr:from>
    <xdr:to>
      <xdr:col>30</xdr:col>
      <xdr:colOff>25400</xdr:colOff>
      <xdr:row>33</xdr:row>
      <xdr:rowOff>252371</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1769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85999</xdr:rowOff>
    </xdr:from>
    <xdr:to>
      <xdr:col>29</xdr:col>
      <xdr:colOff>127000</xdr:colOff>
      <xdr:row>37</xdr:row>
      <xdr:rowOff>85917</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003800" y="7039249"/>
          <a:ext cx="647700" cy="1713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239978</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8503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52001</xdr:rowOff>
    </xdr:from>
    <xdr:to>
      <xdr:col>29</xdr:col>
      <xdr:colOff>177800</xdr:colOff>
      <xdr:row>36</xdr:row>
      <xdr:rowOff>153601</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7005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85999</xdr:rowOff>
    </xdr:from>
    <xdr:to>
      <xdr:col>26</xdr:col>
      <xdr:colOff>50800</xdr:colOff>
      <xdr:row>36</xdr:row>
      <xdr:rowOff>136667</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7039249"/>
          <a:ext cx="698500" cy="506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78372</xdr:rowOff>
    </xdr:from>
    <xdr:to>
      <xdr:col>26</xdr:col>
      <xdr:colOff>101600</xdr:colOff>
      <xdr:row>37</xdr:row>
      <xdr:rowOff>8522</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70316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164749</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7117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108222</xdr:rowOff>
    </xdr:from>
    <xdr:to>
      <xdr:col>22</xdr:col>
      <xdr:colOff>114300</xdr:colOff>
      <xdr:row>36</xdr:row>
      <xdr:rowOff>136667</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3606800" y="7061472"/>
          <a:ext cx="698500" cy="284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92692</xdr:rowOff>
    </xdr:from>
    <xdr:to>
      <xdr:col>22</xdr:col>
      <xdr:colOff>165100</xdr:colOff>
      <xdr:row>37</xdr:row>
      <xdr:rowOff>22842</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70459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7619</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7132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108222</xdr:rowOff>
    </xdr:from>
    <xdr:to>
      <xdr:col>18</xdr:col>
      <xdr:colOff>177800</xdr:colOff>
      <xdr:row>37</xdr:row>
      <xdr:rowOff>3328</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7061472"/>
          <a:ext cx="698500" cy="665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94994</xdr:rowOff>
    </xdr:from>
    <xdr:to>
      <xdr:col>19</xdr:col>
      <xdr:colOff>38100</xdr:colOff>
      <xdr:row>37</xdr:row>
      <xdr:rowOff>25144</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70482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9921</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713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108122</xdr:rowOff>
    </xdr:from>
    <xdr:to>
      <xdr:col>15</xdr:col>
      <xdr:colOff>101600</xdr:colOff>
      <xdr:row>37</xdr:row>
      <xdr:rowOff>38272</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70613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219899</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830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35117</xdr:rowOff>
    </xdr:from>
    <xdr:to>
      <xdr:col>29</xdr:col>
      <xdr:colOff>177800</xdr:colOff>
      <xdr:row>37</xdr:row>
      <xdr:rowOff>136717</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71598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7194</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7131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35199</xdr:rowOff>
    </xdr:from>
    <xdr:to>
      <xdr:col>26</xdr:col>
      <xdr:colOff>101600</xdr:colOff>
      <xdr:row>36</xdr:row>
      <xdr:rowOff>136799</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9884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146976</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67573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85867</xdr:rowOff>
    </xdr:from>
    <xdr:to>
      <xdr:col>22</xdr:col>
      <xdr:colOff>165100</xdr:colOff>
      <xdr:row>37</xdr:row>
      <xdr:rowOff>16017</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70391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197644</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6807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57422</xdr:rowOff>
    </xdr:from>
    <xdr:to>
      <xdr:col>19</xdr:col>
      <xdr:colOff>38100</xdr:colOff>
      <xdr:row>36</xdr:row>
      <xdr:rowOff>159022</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70106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169199</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677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123978</xdr:rowOff>
    </xdr:from>
    <xdr:to>
      <xdr:col>15</xdr:col>
      <xdr:colOff>101600</xdr:colOff>
      <xdr:row>37</xdr:row>
      <xdr:rowOff>54128</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70772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38905</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163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奈良県吉野町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6,251
6,180
95.65
6,402,587
5,921,416
475,352
3,476,109
6,318,998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70.7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149263</xdr:rowOff>
    </xdr:from>
    <xdr:to>
      <xdr:col>24</xdr:col>
      <xdr:colOff>62865</xdr:colOff>
      <xdr:row>38</xdr:row>
      <xdr:rowOff>54600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92763"/>
          <a:ext cx="1270" cy="1276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58427</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73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54600</xdr:rowOff>
    </xdr:from>
    <xdr:to>
      <xdr:col>24</xdr:col>
      <xdr:colOff>152400</xdr:colOff>
      <xdr:row>38</xdr:row>
      <xdr:rowOff>54600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6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95940</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67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149263</xdr:rowOff>
    </xdr:from>
    <xdr:to>
      <xdr:col>24</xdr:col>
      <xdr:colOff>152400</xdr:colOff>
      <xdr:row>30</xdr:row>
      <xdr:rowOff>149263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92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123020</xdr:rowOff>
    </xdr:from>
    <xdr:to>
      <xdr:col>24</xdr:col>
      <xdr:colOff>63500</xdr:colOff>
      <xdr:row>33</xdr:row>
      <xdr:rowOff>152014</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780870"/>
          <a:ext cx="838200" cy="28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150004</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793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127</xdr:rowOff>
    </xdr:from>
    <xdr:to>
      <xdr:col>24</xdr:col>
      <xdr:colOff>114300</xdr:colOff>
      <xdr:row>35</xdr:row>
      <xdr:rowOff>101727</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0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83876</xdr:rowOff>
    </xdr:from>
    <xdr:to>
      <xdr:col>19</xdr:col>
      <xdr:colOff>177800</xdr:colOff>
      <xdr:row>33</xdr:row>
      <xdr:rowOff>152014</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5741726"/>
          <a:ext cx="889000" cy="68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8852</xdr:rowOff>
    </xdr:from>
    <xdr:to>
      <xdr:col>20</xdr:col>
      <xdr:colOff>38100</xdr:colOff>
      <xdr:row>35</xdr:row>
      <xdr:rowOff>110452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0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101579</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102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83876</xdr:rowOff>
    </xdr:from>
    <xdr:to>
      <xdr:col>15</xdr:col>
      <xdr:colOff>50800</xdr:colOff>
      <xdr:row>34</xdr:row>
      <xdr:rowOff>103223</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741726"/>
          <a:ext cx="889000" cy="190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44902</xdr:rowOff>
    </xdr:from>
    <xdr:to>
      <xdr:col>15</xdr:col>
      <xdr:colOff>101600</xdr:colOff>
      <xdr:row>35</xdr:row>
      <xdr:rowOff>146502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4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137629</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138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103223</xdr:rowOff>
    </xdr:from>
    <xdr:to>
      <xdr:col>10</xdr:col>
      <xdr:colOff>114300</xdr:colOff>
      <xdr:row>34</xdr:row>
      <xdr:rowOff>164869</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932523"/>
          <a:ext cx="889000" cy="61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143307</xdr:rowOff>
    </xdr:from>
    <xdr:to>
      <xdr:col>10</xdr:col>
      <xdr:colOff>165100</xdr:colOff>
      <xdr:row>36</xdr:row>
      <xdr:rowOff>73457</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14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64584</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236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170175</xdr:rowOff>
    </xdr:from>
    <xdr:to>
      <xdr:col>6</xdr:col>
      <xdr:colOff>38100</xdr:colOff>
      <xdr:row>36</xdr:row>
      <xdr:rowOff>100325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7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91452</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263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72220</xdr:rowOff>
    </xdr:from>
    <xdr:to>
      <xdr:col>24</xdr:col>
      <xdr:colOff>114300</xdr:colOff>
      <xdr:row>34</xdr:row>
      <xdr:rowOff>2370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73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95097</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581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101214</xdr:rowOff>
    </xdr:from>
    <xdr:to>
      <xdr:col>20</xdr:col>
      <xdr:colOff>38100</xdr:colOff>
      <xdr:row>34</xdr:row>
      <xdr:rowOff>31364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759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47891</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534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33076</xdr:rowOff>
    </xdr:from>
    <xdr:to>
      <xdr:col>15</xdr:col>
      <xdr:colOff>101600</xdr:colOff>
      <xdr:row>33</xdr:row>
      <xdr:rowOff>134676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69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151203</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466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52423</xdr:rowOff>
    </xdr:from>
    <xdr:to>
      <xdr:col>10</xdr:col>
      <xdr:colOff>165100</xdr:colOff>
      <xdr:row>34</xdr:row>
      <xdr:rowOff>154023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881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170550</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656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114069</xdr:rowOff>
    </xdr:from>
    <xdr:to>
      <xdr:col>6</xdr:col>
      <xdr:colOff>38100</xdr:colOff>
      <xdr:row>35</xdr:row>
      <xdr:rowOff>44219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943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60746</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718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28253</xdr:rowOff>
    </xdr:from>
    <xdr:to>
      <xdr:col>24</xdr:col>
      <xdr:colOff>62865</xdr:colOff>
      <xdr:row>58</xdr:row>
      <xdr:rowOff>103747</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72203"/>
          <a:ext cx="1270" cy="1275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107574</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051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103747</xdr:rowOff>
    </xdr:from>
    <xdr:to>
      <xdr:col>24</xdr:col>
      <xdr:colOff>152400</xdr:colOff>
      <xdr:row>58</xdr:row>
      <xdr:rowOff>103747</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47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146380</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47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28253</xdr:rowOff>
    </xdr:from>
    <xdr:to>
      <xdr:col>24</xdr:col>
      <xdr:colOff>152400</xdr:colOff>
      <xdr:row>51</xdr:row>
      <xdr:rowOff>28253</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72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77420</xdr:rowOff>
    </xdr:from>
    <xdr:to>
      <xdr:col>24</xdr:col>
      <xdr:colOff>63500</xdr:colOff>
      <xdr:row>57</xdr:row>
      <xdr:rowOff>79721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850070"/>
          <a:ext cx="838200" cy="2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31108</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8037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52681</xdr:rowOff>
    </xdr:from>
    <xdr:to>
      <xdr:col>24</xdr:col>
      <xdr:colOff>114300</xdr:colOff>
      <xdr:row>57</xdr:row>
      <xdr:rowOff>154281</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825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79721</xdr:rowOff>
    </xdr:from>
    <xdr:to>
      <xdr:col>19</xdr:col>
      <xdr:colOff>177800</xdr:colOff>
      <xdr:row>57</xdr:row>
      <xdr:rowOff>147644</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852371"/>
          <a:ext cx="889000" cy="67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81042</xdr:rowOff>
    </xdr:from>
    <xdr:to>
      <xdr:col>20</xdr:col>
      <xdr:colOff>38100</xdr:colOff>
      <xdr:row>58</xdr:row>
      <xdr:rowOff>11192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85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2319</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946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147207</xdr:rowOff>
    </xdr:from>
    <xdr:to>
      <xdr:col>15</xdr:col>
      <xdr:colOff>50800</xdr:colOff>
      <xdr:row>57</xdr:row>
      <xdr:rowOff>147644</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019300" y="9919857"/>
          <a:ext cx="889000" cy="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89236</xdr:rowOff>
    </xdr:from>
    <xdr:to>
      <xdr:col>15</xdr:col>
      <xdr:colOff>101600</xdr:colOff>
      <xdr:row>58</xdr:row>
      <xdr:rowOff>19386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86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35913</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9637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147207</xdr:rowOff>
    </xdr:from>
    <xdr:to>
      <xdr:col>10</xdr:col>
      <xdr:colOff>114300</xdr:colOff>
      <xdr:row>57</xdr:row>
      <xdr:rowOff>159358</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919857"/>
          <a:ext cx="889000" cy="12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94665</xdr:rowOff>
    </xdr:from>
    <xdr:to>
      <xdr:col>10</xdr:col>
      <xdr:colOff>165100</xdr:colOff>
      <xdr:row>58</xdr:row>
      <xdr:rowOff>24815</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86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41342</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19795" y="9642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104894</xdr:rowOff>
    </xdr:from>
    <xdr:to>
      <xdr:col>6</xdr:col>
      <xdr:colOff>38100</xdr:colOff>
      <xdr:row>58</xdr:row>
      <xdr:rowOff>35044</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87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51571</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30795" y="9652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26620</xdr:rowOff>
    </xdr:from>
    <xdr:to>
      <xdr:col>24</xdr:col>
      <xdr:colOff>114300</xdr:colOff>
      <xdr:row>57</xdr:row>
      <xdr:rowOff>128220</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79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49497</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650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28921</xdr:rowOff>
    </xdr:from>
    <xdr:to>
      <xdr:col>20</xdr:col>
      <xdr:colOff>38100</xdr:colOff>
      <xdr:row>57</xdr:row>
      <xdr:rowOff>130521</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801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147048</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576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96844</xdr:rowOff>
    </xdr:from>
    <xdr:to>
      <xdr:col>15</xdr:col>
      <xdr:colOff>101600</xdr:colOff>
      <xdr:row>58</xdr:row>
      <xdr:rowOff>26994</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869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18121</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962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96407</xdr:rowOff>
    </xdr:from>
    <xdr:to>
      <xdr:col>10</xdr:col>
      <xdr:colOff>165100</xdr:colOff>
      <xdr:row>58</xdr:row>
      <xdr:rowOff>26557</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869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17684</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9961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108558</xdr:rowOff>
    </xdr:from>
    <xdr:to>
      <xdr:col>6</xdr:col>
      <xdr:colOff>38100</xdr:colOff>
      <xdr:row>58</xdr:row>
      <xdr:rowOff>38708</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881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29835</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5" y="9973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101600</xdr:rowOff>
    </xdr:from>
    <xdr:to>
      <xdr:col>24</xdr:col>
      <xdr:colOff>62865</xdr:colOff>
      <xdr:row>79</xdr:row>
      <xdr:rowOff>20295</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74550"/>
          <a:ext cx="1270" cy="1290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24122</xdr:rowOff>
    </xdr:from>
    <xdr:ext cx="469744"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68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20295</xdr:rowOff>
    </xdr:from>
    <xdr:to>
      <xdr:col>24</xdr:col>
      <xdr:colOff>152400</xdr:colOff>
      <xdr:row>79</xdr:row>
      <xdr:rowOff>20295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64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48277</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2049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101600</xdr:rowOff>
    </xdr:from>
    <xdr:to>
      <xdr:col>24</xdr:col>
      <xdr:colOff>152400</xdr:colOff>
      <xdr:row>71</xdr:row>
      <xdr:rowOff>101600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7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109277</xdr:rowOff>
    </xdr:from>
    <xdr:to>
      <xdr:col>24</xdr:col>
      <xdr:colOff>63500</xdr:colOff>
      <xdr:row>78</xdr:row>
      <xdr:rowOff>150177</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482377"/>
          <a:ext cx="838200" cy="40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133227</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1634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110350</xdr:rowOff>
    </xdr:from>
    <xdr:to>
      <xdr:col>24</xdr:col>
      <xdr:colOff>114300</xdr:colOff>
      <xdr:row>78</xdr:row>
      <xdr:rowOff>40500</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31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150177</xdr:rowOff>
    </xdr:from>
    <xdr:to>
      <xdr:col>19</xdr:col>
      <xdr:colOff>177800</xdr:colOff>
      <xdr:row>78</xdr:row>
      <xdr:rowOff>166142</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523277"/>
          <a:ext cx="889000" cy="15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116027</xdr:rowOff>
    </xdr:from>
    <xdr:to>
      <xdr:col>20</xdr:col>
      <xdr:colOff>38100</xdr:colOff>
      <xdr:row>78</xdr:row>
      <xdr:rowOff>46177</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3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62704</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09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146386</xdr:rowOff>
    </xdr:from>
    <xdr:to>
      <xdr:col>15</xdr:col>
      <xdr:colOff>50800</xdr:colOff>
      <xdr:row>78</xdr:row>
      <xdr:rowOff>166142</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519486"/>
          <a:ext cx="889000" cy="19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140773</xdr:rowOff>
    </xdr:from>
    <xdr:to>
      <xdr:col>15</xdr:col>
      <xdr:colOff>101600</xdr:colOff>
      <xdr:row>78</xdr:row>
      <xdr:rowOff>70923</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342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87450</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117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121698</xdr:rowOff>
    </xdr:from>
    <xdr:to>
      <xdr:col>10</xdr:col>
      <xdr:colOff>114300</xdr:colOff>
      <xdr:row>78</xdr:row>
      <xdr:rowOff>146386</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1130300" y="13494798"/>
          <a:ext cx="889000" cy="24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167824</xdr:rowOff>
    </xdr:from>
    <xdr:to>
      <xdr:col>10</xdr:col>
      <xdr:colOff>165100</xdr:colOff>
      <xdr:row>78</xdr:row>
      <xdr:rowOff>97974</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6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114501</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3144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149994</xdr:rowOff>
    </xdr:from>
    <xdr:to>
      <xdr:col>6</xdr:col>
      <xdr:colOff>38100</xdr:colOff>
      <xdr:row>78</xdr:row>
      <xdr:rowOff>80144</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35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96671</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126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58477</xdr:rowOff>
    </xdr:from>
    <xdr:to>
      <xdr:col>24</xdr:col>
      <xdr:colOff>114300</xdr:colOff>
      <xdr:row>78</xdr:row>
      <xdr:rowOff>160077</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431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144854</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346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99377</xdr:rowOff>
    </xdr:from>
    <xdr:to>
      <xdr:col>20</xdr:col>
      <xdr:colOff>38100</xdr:colOff>
      <xdr:row>79</xdr:row>
      <xdr:rowOff>29527</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472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20654</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565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115342</xdr:rowOff>
    </xdr:from>
    <xdr:to>
      <xdr:col>15</xdr:col>
      <xdr:colOff>101600</xdr:colOff>
      <xdr:row>79</xdr:row>
      <xdr:rowOff>45492</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488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36619</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581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95586</xdr:rowOff>
    </xdr:from>
    <xdr:to>
      <xdr:col>10</xdr:col>
      <xdr:colOff>165100</xdr:colOff>
      <xdr:row>79</xdr:row>
      <xdr:rowOff>25736</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468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16863</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561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70898</xdr:rowOff>
    </xdr:from>
    <xdr:to>
      <xdr:col>6</xdr:col>
      <xdr:colOff>38100</xdr:colOff>
      <xdr:row>79</xdr:row>
      <xdr:rowOff>1048</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443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163625</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536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61235</xdr:rowOff>
    </xdr:from>
    <xdr:to>
      <xdr:col>24</xdr:col>
      <xdr:colOff>62865</xdr:colOff>
      <xdr:row>98</xdr:row>
      <xdr:rowOff>151685</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491735"/>
          <a:ext cx="1270" cy="1462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155512</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957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151685</xdr:rowOff>
    </xdr:from>
    <xdr:to>
      <xdr:col>24</xdr:col>
      <xdr:colOff>152400</xdr:colOff>
      <xdr:row>98</xdr:row>
      <xdr:rowOff>151685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95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7912</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266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61235</xdr:rowOff>
    </xdr:from>
    <xdr:to>
      <xdr:col>24</xdr:col>
      <xdr:colOff>152400</xdr:colOff>
      <xdr:row>90</xdr:row>
      <xdr:rowOff>61235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491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112671</xdr:rowOff>
    </xdr:from>
    <xdr:to>
      <xdr:col>24</xdr:col>
      <xdr:colOff>63500</xdr:colOff>
      <xdr:row>97</xdr:row>
      <xdr:rowOff>56305</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3797300" y="16571871"/>
          <a:ext cx="838200" cy="115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12597</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3003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161170</xdr:rowOff>
    </xdr:from>
    <xdr:to>
      <xdr:col>24</xdr:col>
      <xdr:colOff>114300</xdr:colOff>
      <xdr:row>96</xdr:row>
      <xdr:rowOff>91320</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4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112671</xdr:rowOff>
    </xdr:from>
    <xdr:to>
      <xdr:col>19</xdr:col>
      <xdr:colOff>177800</xdr:colOff>
      <xdr:row>98</xdr:row>
      <xdr:rowOff>31006</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6571871"/>
          <a:ext cx="889000" cy="261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31924</xdr:rowOff>
    </xdr:from>
    <xdr:to>
      <xdr:col>20</xdr:col>
      <xdr:colOff>38100</xdr:colOff>
      <xdr:row>95</xdr:row>
      <xdr:rowOff>133524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31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150051</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094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31006</xdr:rowOff>
    </xdr:from>
    <xdr:to>
      <xdr:col>15</xdr:col>
      <xdr:colOff>50800</xdr:colOff>
      <xdr:row>98</xdr:row>
      <xdr:rowOff>44689</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833106"/>
          <a:ext cx="889000" cy="13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124889</xdr:rowOff>
    </xdr:from>
    <xdr:to>
      <xdr:col>15</xdr:col>
      <xdr:colOff>101600</xdr:colOff>
      <xdr:row>97</xdr:row>
      <xdr:rowOff>55039</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58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71566</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359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44689</xdr:rowOff>
    </xdr:from>
    <xdr:to>
      <xdr:col>10</xdr:col>
      <xdr:colOff>114300</xdr:colOff>
      <xdr:row>98</xdr:row>
      <xdr:rowOff>95318</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846789"/>
          <a:ext cx="889000" cy="5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124061</xdr:rowOff>
    </xdr:from>
    <xdr:to>
      <xdr:col>10</xdr:col>
      <xdr:colOff>165100</xdr:colOff>
      <xdr:row>97</xdr:row>
      <xdr:rowOff>54211</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583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70738</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358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134990</xdr:rowOff>
    </xdr:from>
    <xdr:to>
      <xdr:col>6</xdr:col>
      <xdr:colOff>38100</xdr:colOff>
      <xdr:row>97</xdr:row>
      <xdr:rowOff>65140</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59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81667</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369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5505</xdr:rowOff>
    </xdr:from>
    <xdr:to>
      <xdr:col>24</xdr:col>
      <xdr:colOff>114300</xdr:colOff>
      <xdr:row>97</xdr:row>
      <xdr:rowOff>107105</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63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155382</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614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61871</xdr:rowOff>
    </xdr:from>
    <xdr:to>
      <xdr:col>20</xdr:col>
      <xdr:colOff>38100</xdr:colOff>
      <xdr:row>96</xdr:row>
      <xdr:rowOff>163471</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521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154598</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613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151656</xdr:rowOff>
    </xdr:from>
    <xdr:to>
      <xdr:col>15</xdr:col>
      <xdr:colOff>101600</xdr:colOff>
      <xdr:row>98</xdr:row>
      <xdr:rowOff>81806</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78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72933</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875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165339</xdr:rowOff>
    </xdr:from>
    <xdr:to>
      <xdr:col>10</xdr:col>
      <xdr:colOff>165100</xdr:colOff>
      <xdr:row>98</xdr:row>
      <xdr:rowOff>95489</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795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86616</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888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44518</xdr:rowOff>
    </xdr:from>
    <xdr:to>
      <xdr:col>6</xdr:col>
      <xdr:colOff>38100</xdr:colOff>
      <xdr:row>98</xdr:row>
      <xdr:rowOff>146118</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846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137245</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939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22569</xdr:rowOff>
    </xdr:from>
    <xdr:to>
      <xdr:col>54</xdr:col>
      <xdr:colOff>189865</xdr:colOff>
      <xdr:row>38</xdr:row>
      <xdr:rowOff>67632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337519"/>
          <a:ext cx="1270" cy="1245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71459</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586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67632</xdr:rowOff>
    </xdr:from>
    <xdr:to>
      <xdr:col>55</xdr:col>
      <xdr:colOff>88900</xdr:colOff>
      <xdr:row>38</xdr:row>
      <xdr:rowOff>67632</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582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140696</xdr:rowOff>
    </xdr:from>
    <xdr:ext cx="599010"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112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22569</xdr:rowOff>
    </xdr:from>
    <xdr:to>
      <xdr:col>55</xdr:col>
      <xdr:colOff>88900</xdr:colOff>
      <xdr:row>31</xdr:row>
      <xdr:rowOff>22569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337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168944</xdr:rowOff>
    </xdr:from>
    <xdr:to>
      <xdr:col>55</xdr:col>
      <xdr:colOff>0</xdr:colOff>
      <xdr:row>36</xdr:row>
      <xdr:rowOff>6426</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9639300" y="6169694"/>
          <a:ext cx="838200" cy="8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48497</xdr:rowOff>
    </xdr:from>
    <xdr:ext cx="599010"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2206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70070</xdr:rowOff>
    </xdr:from>
    <xdr:to>
      <xdr:col>55</xdr:col>
      <xdr:colOff>50800</xdr:colOff>
      <xdr:row>37</xdr:row>
      <xdr:rowOff>220</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24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64543</xdr:rowOff>
    </xdr:from>
    <xdr:to>
      <xdr:col>50</xdr:col>
      <xdr:colOff>114300</xdr:colOff>
      <xdr:row>36</xdr:row>
      <xdr:rowOff>6426</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8750300" y="5722393"/>
          <a:ext cx="889000" cy="456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106081</xdr:rowOff>
    </xdr:from>
    <xdr:to>
      <xdr:col>50</xdr:col>
      <xdr:colOff>165100</xdr:colOff>
      <xdr:row>37</xdr:row>
      <xdr:rowOff>36231</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27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27358</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39795" y="6371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64543</xdr:rowOff>
    </xdr:from>
    <xdr:to>
      <xdr:col>45</xdr:col>
      <xdr:colOff>177800</xdr:colOff>
      <xdr:row>35</xdr:row>
      <xdr:rowOff>118519</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7861300" y="5722393"/>
          <a:ext cx="889000" cy="396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139649</xdr:rowOff>
    </xdr:from>
    <xdr:to>
      <xdr:col>46</xdr:col>
      <xdr:colOff>38100</xdr:colOff>
      <xdr:row>35</xdr:row>
      <xdr:rowOff>69799</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5968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60926</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50795" y="6061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118519</xdr:rowOff>
    </xdr:from>
    <xdr:to>
      <xdr:col>41</xdr:col>
      <xdr:colOff>50800</xdr:colOff>
      <xdr:row>36</xdr:row>
      <xdr:rowOff>69223</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flipV="1">
          <a:off x="6972300" y="6119269"/>
          <a:ext cx="889000" cy="122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17488</xdr:rowOff>
    </xdr:from>
    <xdr:to>
      <xdr:col>41</xdr:col>
      <xdr:colOff>101600</xdr:colOff>
      <xdr:row>37</xdr:row>
      <xdr:rowOff>119088</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36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110215</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61795" y="6453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19762</xdr:rowOff>
    </xdr:from>
    <xdr:to>
      <xdr:col>36</xdr:col>
      <xdr:colOff>165100</xdr:colOff>
      <xdr:row>37</xdr:row>
      <xdr:rowOff>121362</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636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112489</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672795" y="6456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118144</xdr:rowOff>
    </xdr:from>
    <xdr:to>
      <xdr:col>55</xdr:col>
      <xdr:colOff>50800</xdr:colOff>
      <xdr:row>36</xdr:row>
      <xdr:rowOff>48294</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118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141021</xdr:rowOff>
    </xdr:from>
    <xdr:ext cx="599010"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5970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127076</xdr:rowOff>
    </xdr:from>
    <xdr:to>
      <xdr:col>50</xdr:col>
      <xdr:colOff>165100</xdr:colOff>
      <xdr:row>36</xdr:row>
      <xdr:rowOff>57226</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127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73753</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39795" y="5903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13743</xdr:rowOff>
    </xdr:from>
    <xdr:to>
      <xdr:col>46</xdr:col>
      <xdr:colOff>38100</xdr:colOff>
      <xdr:row>33</xdr:row>
      <xdr:rowOff>115343</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5671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131870</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50795" y="5446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67719</xdr:rowOff>
    </xdr:from>
    <xdr:to>
      <xdr:col>41</xdr:col>
      <xdr:colOff>101600</xdr:colOff>
      <xdr:row>35</xdr:row>
      <xdr:rowOff>169319</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068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14396</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61795" y="5843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18423</xdr:rowOff>
    </xdr:from>
    <xdr:to>
      <xdr:col>36</xdr:col>
      <xdr:colOff>165100</xdr:colOff>
      <xdr:row>36</xdr:row>
      <xdr:rowOff>120023</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6190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136550</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672795" y="5965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153660</xdr:rowOff>
    </xdr:from>
    <xdr:to>
      <xdr:col>54</xdr:col>
      <xdr:colOff>189865</xdr:colOff>
      <xdr:row>59</xdr:row>
      <xdr:rowOff>22159</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726160"/>
          <a:ext cx="1270" cy="1411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25986</xdr:rowOff>
    </xdr:from>
    <xdr:ext cx="534377"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141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22159</xdr:rowOff>
    </xdr:from>
    <xdr:to>
      <xdr:col>55</xdr:col>
      <xdr:colOff>88900</xdr:colOff>
      <xdr:row>59</xdr:row>
      <xdr:rowOff>22159</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137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100337</xdr:rowOff>
    </xdr:from>
    <xdr:ext cx="690189"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50138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153660</xdr:rowOff>
    </xdr:from>
    <xdr:to>
      <xdr:col>55</xdr:col>
      <xdr:colOff>88900</xdr:colOff>
      <xdr:row>50</xdr:row>
      <xdr:rowOff>153660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726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9147</xdr:rowOff>
    </xdr:from>
    <xdr:to>
      <xdr:col>55</xdr:col>
      <xdr:colOff>0</xdr:colOff>
      <xdr:row>58</xdr:row>
      <xdr:rowOff>112207</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9639300" y="9953247"/>
          <a:ext cx="838200" cy="103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2091</xdr:rowOff>
    </xdr:from>
    <xdr:ext cx="599010"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7747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150664</xdr:rowOff>
    </xdr:from>
    <xdr:to>
      <xdr:col>55</xdr:col>
      <xdr:colOff>50800</xdr:colOff>
      <xdr:row>58</xdr:row>
      <xdr:rowOff>80814</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992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9147</xdr:rowOff>
    </xdr:from>
    <xdr:to>
      <xdr:col>50</xdr:col>
      <xdr:colOff>114300</xdr:colOff>
      <xdr:row>58</xdr:row>
      <xdr:rowOff>36992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8750300" y="9953247"/>
          <a:ext cx="889000" cy="27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160779</xdr:rowOff>
    </xdr:from>
    <xdr:to>
      <xdr:col>50</xdr:col>
      <xdr:colOff>165100</xdr:colOff>
      <xdr:row>58</xdr:row>
      <xdr:rowOff>90929</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9933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82056</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39795" y="10026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36992</xdr:rowOff>
    </xdr:from>
    <xdr:to>
      <xdr:col>45</xdr:col>
      <xdr:colOff>177800</xdr:colOff>
      <xdr:row>58</xdr:row>
      <xdr:rowOff>84792</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7861300" y="9981092"/>
          <a:ext cx="889000" cy="4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5853</xdr:rowOff>
    </xdr:from>
    <xdr:to>
      <xdr:col>46</xdr:col>
      <xdr:colOff>38100</xdr:colOff>
      <xdr:row>58</xdr:row>
      <xdr:rowOff>107453</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9949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98580</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50795" y="10042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84792</xdr:rowOff>
    </xdr:from>
    <xdr:to>
      <xdr:col>41</xdr:col>
      <xdr:colOff>50800</xdr:colOff>
      <xdr:row>58</xdr:row>
      <xdr:rowOff>93280</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6972300" y="10028892"/>
          <a:ext cx="889000" cy="8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152223</xdr:rowOff>
    </xdr:from>
    <xdr:to>
      <xdr:col>41</xdr:col>
      <xdr:colOff>101600</xdr:colOff>
      <xdr:row>58</xdr:row>
      <xdr:rowOff>82373</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9924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98900</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61795" y="9700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10860</xdr:rowOff>
    </xdr:from>
    <xdr:to>
      <xdr:col>36</xdr:col>
      <xdr:colOff>165100</xdr:colOff>
      <xdr:row>58</xdr:row>
      <xdr:rowOff>112460</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995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128987</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672795" y="9730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61407</xdr:rowOff>
    </xdr:from>
    <xdr:to>
      <xdr:col>55</xdr:col>
      <xdr:colOff>50800</xdr:colOff>
      <xdr:row>58</xdr:row>
      <xdr:rowOff>163007</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10005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147784</xdr:rowOff>
    </xdr:from>
    <xdr:ext cx="534377"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920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129797</xdr:rowOff>
    </xdr:from>
    <xdr:to>
      <xdr:col>50</xdr:col>
      <xdr:colOff>165100</xdr:colOff>
      <xdr:row>58</xdr:row>
      <xdr:rowOff>59947</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9902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76474</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39795" y="9677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157642</xdr:rowOff>
    </xdr:from>
    <xdr:to>
      <xdr:col>46</xdr:col>
      <xdr:colOff>38100</xdr:colOff>
      <xdr:row>58</xdr:row>
      <xdr:rowOff>87792</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9930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104319</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50795" y="9705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33992</xdr:rowOff>
    </xdr:from>
    <xdr:to>
      <xdr:col>41</xdr:col>
      <xdr:colOff>101600</xdr:colOff>
      <xdr:row>58</xdr:row>
      <xdr:rowOff>135592</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9978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126719</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61795" y="10070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42480</xdr:rowOff>
    </xdr:from>
    <xdr:to>
      <xdr:col>36</xdr:col>
      <xdr:colOff>165100</xdr:colOff>
      <xdr:row>58</xdr:row>
      <xdr:rowOff>144080</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998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135207</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705111" y="10079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id="{00000000-0008-0000-06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8771</xdr:rowOff>
    </xdr:from>
    <xdr:to>
      <xdr:col>54</xdr:col>
      <xdr:colOff>189865</xdr:colOff>
      <xdr:row>79</xdr:row>
      <xdr:rowOff>44450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10475595" y="12181721"/>
          <a:ext cx="1270" cy="14072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4" name="普通建設事業費 （ うち新規整備　）最小値テキスト">
          <a:extLst>
            <a:ext uri="{FF2B5EF4-FFF2-40B4-BE49-F238E27FC236}">
              <a16:creationId xmlns:a16="http://schemas.microsoft.com/office/drawing/2014/main" id="{00000000-0008-0000-0600-000094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126898</xdr:rowOff>
    </xdr:from>
    <xdr:ext cx="690189" cy="259045"/>
    <xdr:sp macro="" textlink="">
      <xdr:nvSpPr>
        <xdr:cNvPr id="406" name="普通建設事業費 （ うち新規整備　）最大値テキスト">
          <a:extLst>
            <a:ext uri="{FF2B5EF4-FFF2-40B4-BE49-F238E27FC236}">
              <a16:creationId xmlns:a16="http://schemas.microsoft.com/office/drawing/2014/main" id="{00000000-0008-0000-0600-000096010000}"/>
            </a:ext>
          </a:extLst>
        </xdr:cNvPr>
        <xdr:cNvSpPr txBox="1"/>
      </xdr:nvSpPr>
      <xdr:spPr>
        <a:xfrm>
          <a:off x="10528300" y="119569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1,108,094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8771</xdr:rowOff>
    </xdr:from>
    <xdr:to>
      <xdr:col>55</xdr:col>
      <xdr:colOff>88900</xdr:colOff>
      <xdr:row>71</xdr:row>
      <xdr:rowOff>8771</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2181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163714</xdr:rowOff>
    </xdr:from>
    <xdr:to>
      <xdr:col>55</xdr:col>
      <xdr:colOff>0</xdr:colOff>
      <xdr:row>79</xdr:row>
      <xdr:rowOff>44450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9639300" y="13536814"/>
          <a:ext cx="838200" cy="52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116713</xdr:rowOff>
    </xdr:from>
    <xdr:ext cx="534377" cy="259045"/>
    <xdr:sp macro="" textlink="">
      <xdr:nvSpPr>
        <xdr:cNvPr id="409" name="普通建設事業費 （ うち新規整備　）平均値テキスト">
          <a:extLst>
            <a:ext uri="{FF2B5EF4-FFF2-40B4-BE49-F238E27FC236}">
              <a16:creationId xmlns:a16="http://schemas.microsoft.com/office/drawing/2014/main" id="{00000000-0008-0000-0600-000099010000}"/>
            </a:ext>
          </a:extLst>
        </xdr:cNvPr>
        <xdr:cNvSpPr txBox="1"/>
      </xdr:nvSpPr>
      <xdr:spPr>
        <a:xfrm>
          <a:off x="10528300" y="133183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93836</xdr:rowOff>
    </xdr:from>
    <xdr:to>
      <xdr:col>55</xdr:col>
      <xdr:colOff>50800</xdr:colOff>
      <xdr:row>79</xdr:row>
      <xdr:rowOff>23986</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10426700" y="13466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44450</xdr:rowOff>
    </xdr:from>
    <xdr:to>
      <xdr:col>50</xdr:col>
      <xdr:colOff>114300</xdr:colOff>
      <xdr:row>79</xdr:row>
      <xdr:rowOff>44450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8750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112021</xdr:rowOff>
    </xdr:from>
    <xdr:to>
      <xdr:col>50</xdr:col>
      <xdr:colOff>165100</xdr:colOff>
      <xdr:row>79</xdr:row>
      <xdr:rowOff>42171</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9588500" y="13485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58698</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372111" y="1326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44450</xdr:rowOff>
    </xdr:from>
    <xdr:to>
      <xdr:col>45</xdr:col>
      <xdr:colOff>177800</xdr:colOff>
      <xdr:row>79</xdr:row>
      <xdr:rowOff>44450</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7861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115503</xdr:rowOff>
    </xdr:from>
    <xdr:to>
      <xdr:col>46</xdr:col>
      <xdr:colOff>38100</xdr:colOff>
      <xdr:row>79</xdr:row>
      <xdr:rowOff>45653</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8699500" y="13488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62180</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483111" y="13263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44450</xdr:rowOff>
    </xdr:from>
    <xdr:to>
      <xdr:col>41</xdr:col>
      <xdr:colOff>50800</xdr:colOff>
      <xdr:row>79</xdr:row>
      <xdr:rowOff>44450</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697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100592</xdr:rowOff>
    </xdr:from>
    <xdr:to>
      <xdr:col>41</xdr:col>
      <xdr:colOff>101600</xdr:colOff>
      <xdr:row>79</xdr:row>
      <xdr:rowOff>30742</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7810500" y="1347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47269</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594111" y="1324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113232</xdr:rowOff>
    </xdr:from>
    <xdr:to>
      <xdr:col>36</xdr:col>
      <xdr:colOff>165100</xdr:colOff>
      <xdr:row>79</xdr:row>
      <xdr:rowOff>43382</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6921500" y="13486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59909</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05111" y="13261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112914</xdr:rowOff>
    </xdr:from>
    <xdr:to>
      <xdr:col>55</xdr:col>
      <xdr:colOff>50800</xdr:colOff>
      <xdr:row>79</xdr:row>
      <xdr:rowOff>43064</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10426700" y="13486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72263</xdr:rowOff>
    </xdr:from>
    <xdr:ext cx="534377" cy="259045"/>
    <xdr:sp macro="" textlink="">
      <xdr:nvSpPr>
        <xdr:cNvPr id="428" name="普通建設事業費 （ うち新規整備　）該当値テキスト">
          <a:extLst>
            <a:ext uri="{FF2B5EF4-FFF2-40B4-BE49-F238E27FC236}">
              <a16:creationId xmlns:a16="http://schemas.microsoft.com/office/drawing/2014/main" id="{00000000-0008-0000-0600-0000AC010000}"/>
            </a:ext>
          </a:extLst>
        </xdr:cNvPr>
        <xdr:cNvSpPr txBox="1"/>
      </xdr:nvSpPr>
      <xdr:spPr>
        <a:xfrm>
          <a:off x="10528300" y="1344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165100</xdr:rowOff>
    </xdr:from>
    <xdr:to>
      <xdr:col>50</xdr:col>
      <xdr:colOff>165100</xdr:colOff>
      <xdr:row>79</xdr:row>
      <xdr:rowOff>95250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9588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79</xdr:row>
      <xdr:rowOff>86377</xdr:rowOff>
    </xdr:from>
    <xdr:ext cx="249299"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514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165100</xdr:rowOff>
    </xdr:from>
    <xdr:to>
      <xdr:col>46</xdr:col>
      <xdr:colOff>38100</xdr:colOff>
      <xdr:row>79</xdr:row>
      <xdr:rowOff>95250</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8699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79</xdr:row>
      <xdr:rowOff>86377</xdr:rowOff>
    </xdr:from>
    <xdr:ext cx="249299"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8625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165100</xdr:rowOff>
    </xdr:from>
    <xdr:to>
      <xdr:col>41</xdr:col>
      <xdr:colOff>101600</xdr:colOff>
      <xdr:row>79</xdr:row>
      <xdr:rowOff>95250</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781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79</xdr:row>
      <xdr:rowOff>86377</xdr:rowOff>
    </xdr:from>
    <xdr:ext cx="249299"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773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165100</xdr:rowOff>
    </xdr:from>
    <xdr:to>
      <xdr:col>36</xdr:col>
      <xdr:colOff>165100</xdr:colOff>
      <xdr:row>79</xdr:row>
      <xdr:rowOff>95250</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692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79</xdr:row>
      <xdr:rowOff>86377</xdr:rowOff>
    </xdr:from>
    <xdr:ext cx="249299"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84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00000000-0008-0000-06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123351</xdr:rowOff>
    </xdr:from>
    <xdr:to>
      <xdr:col>54</xdr:col>
      <xdr:colOff>189865</xdr:colOff>
      <xdr:row>99</xdr:row>
      <xdr:rowOff>16725</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10475595" y="15725301"/>
          <a:ext cx="1270" cy="1264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20552</xdr:rowOff>
    </xdr:from>
    <xdr:ext cx="469744" cy="259045"/>
    <xdr:sp macro="" textlink="">
      <xdr:nvSpPr>
        <xdr:cNvPr id="461" name="普通建設事業費 （ うち更新整備　）最小値テキスト">
          <a:extLst>
            <a:ext uri="{FF2B5EF4-FFF2-40B4-BE49-F238E27FC236}">
              <a16:creationId xmlns:a16="http://schemas.microsoft.com/office/drawing/2014/main" id="{00000000-0008-0000-0600-0000CD010000}"/>
            </a:ext>
          </a:extLst>
        </xdr:cNvPr>
        <xdr:cNvSpPr txBox="1"/>
      </xdr:nvSpPr>
      <xdr:spPr>
        <a:xfrm>
          <a:off x="10528300" y="16994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16725</xdr:rowOff>
    </xdr:from>
    <xdr:to>
      <xdr:col>55</xdr:col>
      <xdr:colOff>88900</xdr:colOff>
      <xdr:row>99</xdr:row>
      <xdr:rowOff>16725</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6990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70028</xdr:rowOff>
    </xdr:from>
    <xdr:ext cx="599010" cy="259045"/>
    <xdr:sp macro="" textlink="">
      <xdr:nvSpPr>
        <xdr:cNvPr id="463" name="普通建設事業費 （ うち更新整備　）最大値テキスト">
          <a:extLst>
            <a:ext uri="{FF2B5EF4-FFF2-40B4-BE49-F238E27FC236}">
              <a16:creationId xmlns:a16="http://schemas.microsoft.com/office/drawing/2014/main" id="{00000000-0008-0000-0600-0000CF010000}"/>
            </a:ext>
          </a:extLst>
        </xdr:cNvPr>
        <xdr:cNvSpPr txBox="1"/>
      </xdr:nvSpPr>
      <xdr:spPr>
        <a:xfrm>
          <a:off x="10528300" y="15500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123351</xdr:rowOff>
    </xdr:from>
    <xdr:to>
      <xdr:col>55</xdr:col>
      <xdr:colOff>88900</xdr:colOff>
      <xdr:row>91</xdr:row>
      <xdr:rowOff>123351</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5725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112793</xdr:rowOff>
    </xdr:from>
    <xdr:to>
      <xdr:col>55</xdr:col>
      <xdr:colOff>0</xdr:colOff>
      <xdr:row>98</xdr:row>
      <xdr:rowOff>71546</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9639300" y="16400543"/>
          <a:ext cx="838200" cy="473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58289</xdr:rowOff>
    </xdr:from>
    <xdr:ext cx="534377" cy="259045"/>
    <xdr:sp macro="" textlink="">
      <xdr:nvSpPr>
        <xdr:cNvPr id="466" name="普通建設事業費 （ うち更新整備　）平均値テキスト">
          <a:extLst>
            <a:ext uri="{FF2B5EF4-FFF2-40B4-BE49-F238E27FC236}">
              <a16:creationId xmlns:a16="http://schemas.microsoft.com/office/drawing/2014/main" id="{00000000-0008-0000-0600-0000D2010000}"/>
            </a:ext>
          </a:extLst>
        </xdr:cNvPr>
        <xdr:cNvSpPr txBox="1"/>
      </xdr:nvSpPr>
      <xdr:spPr>
        <a:xfrm>
          <a:off x="10528300" y="165174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35412</xdr:rowOff>
    </xdr:from>
    <xdr:to>
      <xdr:col>55</xdr:col>
      <xdr:colOff>50800</xdr:colOff>
      <xdr:row>97</xdr:row>
      <xdr:rowOff>137012</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10426700" y="16666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112793</xdr:rowOff>
    </xdr:from>
    <xdr:to>
      <xdr:col>50</xdr:col>
      <xdr:colOff>114300</xdr:colOff>
      <xdr:row>96</xdr:row>
      <xdr:rowOff>24985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8750300" y="16400543"/>
          <a:ext cx="889000" cy="83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35872</xdr:rowOff>
    </xdr:from>
    <xdr:to>
      <xdr:col>50</xdr:col>
      <xdr:colOff>165100</xdr:colOff>
      <xdr:row>97</xdr:row>
      <xdr:rowOff>137472</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9588500" y="1666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128599</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372111" y="16759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24985</xdr:rowOff>
    </xdr:from>
    <xdr:to>
      <xdr:col>45</xdr:col>
      <xdr:colOff>177800</xdr:colOff>
      <xdr:row>97</xdr:row>
      <xdr:rowOff>2387</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7861300" y="16484185"/>
          <a:ext cx="889000" cy="148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59578</xdr:rowOff>
    </xdr:from>
    <xdr:to>
      <xdr:col>46</xdr:col>
      <xdr:colOff>38100</xdr:colOff>
      <xdr:row>97</xdr:row>
      <xdr:rowOff>161178</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8699500" y="1669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152305</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3111" y="16782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2387</xdr:rowOff>
    </xdr:from>
    <xdr:to>
      <xdr:col>41</xdr:col>
      <xdr:colOff>50800</xdr:colOff>
      <xdr:row>97</xdr:row>
      <xdr:rowOff>28608</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6972300" y="16633037"/>
          <a:ext cx="889000" cy="26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38478</xdr:rowOff>
    </xdr:from>
    <xdr:to>
      <xdr:col>41</xdr:col>
      <xdr:colOff>101600</xdr:colOff>
      <xdr:row>97</xdr:row>
      <xdr:rowOff>140078</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810500" y="1666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131205</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761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84213</xdr:rowOff>
    </xdr:from>
    <xdr:to>
      <xdr:col>36</xdr:col>
      <xdr:colOff>165100</xdr:colOff>
      <xdr:row>98</xdr:row>
      <xdr:rowOff>14363</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6921500" y="167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5490</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807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20746</xdr:rowOff>
    </xdr:from>
    <xdr:to>
      <xdr:col>55</xdr:col>
      <xdr:colOff>50800</xdr:colOff>
      <xdr:row>98</xdr:row>
      <xdr:rowOff>122346</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10426700" y="16822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107123</xdr:rowOff>
    </xdr:from>
    <xdr:ext cx="534377" cy="259045"/>
    <xdr:sp macro="" textlink="">
      <xdr:nvSpPr>
        <xdr:cNvPr id="485" name="普通建設事業費 （ うち更新整備　）該当値テキスト">
          <a:extLst>
            <a:ext uri="{FF2B5EF4-FFF2-40B4-BE49-F238E27FC236}">
              <a16:creationId xmlns:a16="http://schemas.microsoft.com/office/drawing/2014/main" id="{00000000-0008-0000-0600-0000E5010000}"/>
            </a:ext>
          </a:extLst>
        </xdr:cNvPr>
        <xdr:cNvSpPr txBox="1"/>
      </xdr:nvSpPr>
      <xdr:spPr>
        <a:xfrm>
          <a:off x="10528300" y="16737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61993</xdr:rowOff>
    </xdr:from>
    <xdr:to>
      <xdr:col>50</xdr:col>
      <xdr:colOff>165100</xdr:colOff>
      <xdr:row>95</xdr:row>
      <xdr:rowOff>163593</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9588500" y="16349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8670</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339795" y="16124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145635</xdr:rowOff>
    </xdr:from>
    <xdr:to>
      <xdr:col>46</xdr:col>
      <xdr:colOff>38100</xdr:colOff>
      <xdr:row>96</xdr:row>
      <xdr:rowOff>75785</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8699500" y="1643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92312</xdr:rowOff>
    </xdr:from>
    <xdr:ext cx="59901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450795" y="16208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123037</xdr:rowOff>
    </xdr:from>
    <xdr:to>
      <xdr:col>41</xdr:col>
      <xdr:colOff>101600</xdr:colOff>
      <xdr:row>97</xdr:row>
      <xdr:rowOff>53187</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7810500" y="1658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69714</xdr:rowOff>
    </xdr:from>
    <xdr:ext cx="599010"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561795" y="16357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149258</xdr:rowOff>
    </xdr:from>
    <xdr:to>
      <xdr:col>36</xdr:col>
      <xdr:colOff>165100</xdr:colOff>
      <xdr:row>97</xdr:row>
      <xdr:rowOff>79408</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6921500" y="16608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95935</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705111" y="16383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a:extLst>
            <a:ext uri="{FF2B5EF4-FFF2-40B4-BE49-F238E27FC236}">
              <a16:creationId xmlns:a16="http://schemas.microsoft.com/office/drawing/2014/main" id="{00000000-0008-0000-06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126548</xdr:rowOff>
    </xdr:from>
    <xdr:to>
      <xdr:col>85</xdr:col>
      <xdr:colOff>126364</xdr:colOff>
      <xdr:row>39</xdr:row>
      <xdr:rowOff>44450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6317595" y="5270048"/>
          <a:ext cx="1269" cy="1460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8" name="災害復旧事業費最小値テキスト">
          <a:extLst>
            <a:ext uri="{FF2B5EF4-FFF2-40B4-BE49-F238E27FC236}">
              <a16:creationId xmlns:a16="http://schemas.microsoft.com/office/drawing/2014/main" id="{00000000-0008-0000-0600-000006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73225</xdr:rowOff>
    </xdr:from>
    <xdr:ext cx="599010" cy="259045"/>
    <xdr:sp macro="" textlink="">
      <xdr:nvSpPr>
        <xdr:cNvPr id="520" name="災害復旧事業費最大値テキスト">
          <a:extLst>
            <a:ext uri="{FF2B5EF4-FFF2-40B4-BE49-F238E27FC236}">
              <a16:creationId xmlns:a16="http://schemas.microsoft.com/office/drawing/2014/main" id="{00000000-0008-0000-0600-000008020000}"/>
            </a:ext>
          </a:extLst>
        </xdr:cNvPr>
        <xdr:cNvSpPr txBox="1"/>
      </xdr:nvSpPr>
      <xdr:spPr>
        <a:xfrm>
          <a:off x="16370300" y="5045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126548</xdr:rowOff>
    </xdr:from>
    <xdr:to>
      <xdr:col>86</xdr:col>
      <xdr:colOff>25400</xdr:colOff>
      <xdr:row>30</xdr:row>
      <xdr:rowOff>126548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5270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21918</xdr:rowOff>
    </xdr:from>
    <xdr:to>
      <xdr:col>85</xdr:col>
      <xdr:colOff>127000</xdr:colOff>
      <xdr:row>39</xdr:row>
      <xdr:rowOff>30772</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5481300" y="6708468"/>
          <a:ext cx="838200" cy="8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124472</xdr:rowOff>
    </xdr:from>
    <xdr:ext cx="469744" cy="259045"/>
    <xdr:sp macro="" textlink="">
      <xdr:nvSpPr>
        <xdr:cNvPr id="523" name="災害復旧事業費平均値テキスト">
          <a:extLst>
            <a:ext uri="{FF2B5EF4-FFF2-40B4-BE49-F238E27FC236}">
              <a16:creationId xmlns:a16="http://schemas.microsoft.com/office/drawing/2014/main" id="{00000000-0008-0000-0600-00000B020000}"/>
            </a:ext>
          </a:extLst>
        </xdr:cNvPr>
        <xdr:cNvSpPr txBox="1"/>
      </xdr:nvSpPr>
      <xdr:spPr>
        <a:xfrm>
          <a:off x="16370300" y="64681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101595</xdr:rowOff>
    </xdr:from>
    <xdr:to>
      <xdr:col>85</xdr:col>
      <xdr:colOff>177800</xdr:colOff>
      <xdr:row>39</xdr:row>
      <xdr:rowOff>31745</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6268700" y="661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25667</xdr:rowOff>
    </xdr:from>
    <xdr:to>
      <xdr:col>81</xdr:col>
      <xdr:colOff>50800</xdr:colOff>
      <xdr:row>39</xdr:row>
      <xdr:rowOff>30772</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4592300" y="6712217"/>
          <a:ext cx="889000" cy="5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88237</xdr:rowOff>
    </xdr:from>
    <xdr:to>
      <xdr:col>81</xdr:col>
      <xdr:colOff>101600</xdr:colOff>
      <xdr:row>39</xdr:row>
      <xdr:rowOff>18387</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5430500" y="6603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34914</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14111" y="6378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17818</xdr:rowOff>
    </xdr:from>
    <xdr:to>
      <xdr:col>76</xdr:col>
      <xdr:colOff>114300</xdr:colOff>
      <xdr:row>39</xdr:row>
      <xdr:rowOff>25667</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3703300" y="6704368"/>
          <a:ext cx="889000" cy="7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64813</xdr:rowOff>
    </xdr:from>
    <xdr:to>
      <xdr:col>76</xdr:col>
      <xdr:colOff>165100</xdr:colOff>
      <xdr:row>38</xdr:row>
      <xdr:rowOff>166413</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4541500" y="6579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11490</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325111" y="6355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46248</xdr:rowOff>
    </xdr:from>
    <xdr:to>
      <xdr:col>71</xdr:col>
      <xdr:colOff>177800</xdr:colOff>
      <xdr:row>39</xdr:row>
      <xdr:rowOff>17818</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2814300" y="6561348"/>
          <a:ext cx="889000" cy="143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68623</xdr:rowOff>
    </xdr:from>
    <xdr:to>
      <xdr:col>72</xdr:col>
      <xdr:colOff>38100</xdr:colOff>
      <xdr:row>38</xdr:row>
      <xdr:rowOff>170223</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3652500" y="6583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15300</xdr:rowOff>
    </xdr:from>
    <xdr:ext cx="534377"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436111" y="6358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68913</xdr:rowOff>
    </xdr:from>
    <xdr:to>
      <xdr:col>67</xdr:col>
      <xdr:colOff>101600</xdr:colOff>
      <xdr:row>38</xdr:row>
      <xdr:rowOff>170513</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2763500" y="6584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161640</xdr:rowOff>
    </xdr:from>
    <xdr:ext cx="534377"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547111" y="6676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142568</xdr:rowOff>
    </xdr:from>
    <xdr:to>
      <xdr:col>85</xdr:col>
      <xdr:colOff>177800</xdr:colOff>
      <xdr:row>39</xdr:row>
      <xdr:rowOff>72718</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6268700" y="6657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80022</xdr:rowOff>
    </xdr:from>
    <xdr:ext cx="469744" cy="259045"/>
    <xdr:sp macro="" textlink="">
      <xdr:nvSpPr>
        <xdr:cNvPr id="542" name="災害復旧事業費該当値テキスト">
          <a:extLst>
            <a:ext uri="{FF2B5EF4-FFF2-40B4-BE49-F238E27FC236}">
              <a16:creationId xmlns:a16="http://schemas.microsoft.com/office/drawing/2014/main" id="{00000000-0008-0000-0600-00001E020000}"/>
            </a:ext>
          </a:extLst>
        </xdr:cNvPr>
        <xdr:cNvSpPr txBox="1"/>
      </xdr:nvSpPr>
      <xdr:spPr>
        <a:xfrm>
          <a:off x="16370300" y="6595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151422</xdr:rowOff>
    </xdr:from>
    <xdr:to>
      <xdr:col>81</xdr:col>
      <xdr:colOff>101600</xdr:colOff>
      <xdr:row>39</xdr:row>
      <xdr:rowOff>81572</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5430500" y="666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72699</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246428" y="6759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146317</xdr:rowOff>
    </xdr:from>
    <xdr:to>
      <xdr:col>76</xdr:col>
      <xdr:colOff>165100</xdr:colOff>
      <xdr:row>39</xdr:row>
      <xdr:rowOff>76467</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4541500" y="6661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67594</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357428" y="6754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138468</xdr:rowOff>
    </xdr:from>
    <xdr:to>
      <xdr:col>72</xdr:col>
      <xdr:colOff>38100</xdr:colOff>
      <xdr:row>39</xdr:row>
      <xdr:rowOff>68618</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3652500" y="6653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59745</xdr:rowOff>
    </xdr:from>
    <xdr:ext cx="469744"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3468428" y="6746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166898</xdr:rowOff>
    </xdr:from>
    <xdr:to>
      <xdr:col>67</xdr:col>
      <xdr:colOff>101600</xdr:colOff>
      <xdr:row>38</xdr:row>
      <xdr:rowOff>97048</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2763500" y="6510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113575</xdr:rowOff>
    </xdr:from>
    <xdr:ext cx="534377"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547111" y="6285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id="{00000000-0008-0000-06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164656</xdr:rowOff>
    </xdr:from>
    <xdr:to>
      <xdr:col>85</xdr:col>
      <xdr:colOff>126364</xdr:colOff>
      <xdr:row>79</xdr:row>
      <xdr:rowOff>18630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6317595" y="12166156"/>
          <a:ext cx="1269" cy="1397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22457</xdr:rowOff>
    </xdr:from>
    <xdr:ext cx="469744" cy="259045"/>
    <xdr:sp macro="" textlink="">
      <xdr:nvSpPr>
        <xdr:cNvPr id="624" name="公債費最小値テキスト">
          <a:extLst>
            <a:ext uri="{FF2B5EF4-FFF2-40B4-BE49-F238E27FC236}">
              <a16:creationId xmlns:a16="http://schemas.microsoft.com/office/drawing/2014/main" id="{00000000-0008-0000-0600-000070020000}"/>
            </a:ext>
          </a:extLst>
        </xdr:cNvPr>
        <xdr:cNvSpPr txBox="1"/>
      </xdr:nvSpPr>
      <xdr:spPr>
        <a:xfrm>
          <a:off x="16370300" y="13567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18630</xdr:rowOff>
    </xdr:from>
    <xdr:to>
      <xdr:col>86</xdr:col>
      <xdr:colOff>25400</xdr:colOff>
      <xdr:row>79</xdr:row>
      <xdr:rowOff>18630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3563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111333</xdr:rowOff>
    </xdr:from>
    <xdr:ext cx="599010" cy="259045"/>
    <xdr:sp macro="" textlink="">
      <xdr:nvSpPr>
        <xdr:cNvPr id="626" name="公債費最大値テキスト">
          <a:extLst>
            <a:ext uri="{FF2B5EF4-FFF2-40B4-BE49-F238E27FC236}">
              <a16:creationId xmlns:a16="http://schemas.microsoft.com/office/drawing/2014/main" id="{00000000-0008-0000-0600-000072020000}"/>
            </a:ext>
          </a:extLst>
        </xdr:cNvPr>
        <xdr:cNvSpPr txBox="1"/>
      </xdr:nvSpPr>
      <xdr:spPr>
        <a:xfrm>
          <a:off x="16370300" y="11941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164656</xdr:rowOff>
    </xdr:from>
    <xdr:to>
      <xdr:col>86</xdr:col>
      <xdr:colOff>25400</xdr:colOff>
      <xdr:row>70</xdr:row>
      <xdr:rowOff>164656</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2166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68461</xdr:rowOff>
    </xdr:from>
    <xdr:to>
      <xdr:col>85</xdr:col>
      <xdr:colOff>127000</xdr:colOff>
      <xdr:row>77</xdr:row>
      <xdr:rowOff>83567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5481300" y="13270111"/>
          <a:ext cx="838200" cy="15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27309</xdr:rowOff>
    </xdr:from>
    <xdr:ext cx="534377" cy="259045"/>
    <xdr:sp macro="" textlink="">
      <xdr:nvSpPr>
        <xdr:cNvPr id="629" name="公債費平均値テキスト">
          <a:extLst>
            <a:ext uri="{FF2B5EF4-FFF2-40B4-BE49-F238E27FC236}">
              <a16:creationId xmlns:a16="http://schemas.microsoft.com/office/drawing/2014/main" id="{00000000-0008-0000-0600-000075020000}"/>
            </a:ext>
          </a:extLst>
        </xdr:cNvPr>
        <xdr:cNvSpPr txBox="1"/>
      </xdr:nvSpPr>
      <xdr:spPr>
        <a:xfrm>
          <a:off x="16370300" y="13057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4432</xdr:rowOff>
    </xdr:from>
    <xdr:to>
      <xdr:col>85</xdr:col>
      <xdr:colOff>177800</xdr:colOff>
      <xdr:row>77</xdr:row>
      <xdr:rowOff>106032</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6268700" y="13206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34697</xdr:rowOff>
    </xdr:from>
    <xdr:to>
      <xdr:col>81</xdr:col>
      <xdr:colOff>50800</xdr:colOff>
      <xdr:row>77</xdr:row>
      <xdr:rowOff>68461</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4592300" y="13236347"/>
          <a:ext cx="889000" cy="33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16777</xdr:rowOff>
    </xdr:from>
    <xdr:to>
      <xdr:col>81</xdr:col>
      <xdr:colOff>101600</xdr:colOff>
      <xdr:row>77</xdr:row>
      <xdr:rowOff>118377</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5430500" y="13218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134904</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14111" y="12993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34697</xdr:rowOff>
    </xdr:from>
    <xdr:to>
      <xdr:col>76</xdr:col>
      <xdr:colOff>114300</xdr:colOff>
      <xdr:row>77</xdr:row>
      <xdr:rowOff>51476</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3703300" y="13236347"/>
          <a:ext cx="889000" cy="16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59985</xdr:rowOff>
    </xdr:from>
    <xdr:to>
      <xdr:col>76</xdr:col>
      <xdr:colOff>165100</xdr:colOff>
      <xdr:row>77</xdr:row>
      <xdr:rowOff>161585</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4541500" y="13261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152712</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325111" y="13354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51476</xdr:rowOff>
    </xdr:from>
    <xdr:to>
      <xdr:col>71</xdr:col>
      <xdr:colOff>177800</xdr:colOff>
      <xdr:row>77</xdr:row>
      <xdr:rowOff>74507</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2814300" y="13253126"/>
          <a:ext cx="889000" cy="23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63697</xdr:rowOff>
    </xdr:from>
    <xdr:to>
      <xdr:col>72</xdr:col>
      <xdr:colOff>38100</xdr:colOff>
      <xdr:row>77</xdr:row>
      <xdr:rowOff>165297</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3652500" y="13265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156424</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3358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50777</xdr:rowOff>
    </xdr:from>
    <xdr:to>
      <xdr:col>67</xdr:col>
      <xdr:colOff>101600</xdr:colOff>
      <xdr:row>77</xdr:row>
      <xdr:rowOff>152377</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2763500" y="13252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143504</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3345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32767</xdr:rowOff>
    </xdr:from>
    <xdr:to>
      <xdr:col>85</xdr:col>
      <xdr:colOff>177800</xdr:colOff>
      <xdr:row>77</xdr:row>
      <xdr:rowOff>134367</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6268700" y="1323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11194</xdr:rowOff>
    </xdr:from>
    <xdr:ext cx="534377" cy="259045"/>
    <xdr:sp macro="" textlink="">
      <xdr:nvSpPr>
        <xdr:cNvPr id="648" name="公債費該当値テキスト">
          <a:extLst>
            <a:ext uri="{FF2B5EF4-FFF2-40B4-BE49-F238E27FC236}">
              <a16:creationId xmlns:a16="http://schemas.microsoft.com/office/drawing/2014/main" id="{00000000-0008-0000-0600-000088020000}"/>
            </a:ext>
          </a:extLst>
        </xdr:cNvPr>
        <xdr:cNvSpPr txBox="1"/>
      </xdr:nvSpPr>
      <xdr:spPr>
        <a:xfrm>
          <a:off x="16370300" y="13212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17661</xdr:rowOff>
    </xdr:from>
    <xdr:to>
      <xdr:col>81</xdr:col>
      <xdr:colOff>101600</xdr:colOff>
      <xdr:row>77</xdr:row>
      <xdr:rowOff>119261</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5430500" y="13219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110388</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14111" y="13312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155347</xdr:rowOff>
    </xdr:from>
    <xdr:to>
      <xdr:col>76</xdr:col>
      <xdr:colOff>165100</xdr:colOff>
      <xdr:row>77</xdr:row>
      <xdr:rowOff>85497</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4541500" y="13185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102023</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325111" y="1296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676</xdr:rowOff>
    </xdr:from>
    <xdr:to>
      <xdr:col>72</xdr:col>
      <xdr:colOff>38100</xdr:colOff>
      <xdr:row>77</xdr:row>
      <xdr:rowOff>102276</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3652500" y="1320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118803</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436111" y="12977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23707</xdr:rowOff>
    </xdr:from>
    <xdr:to>
      <xdr:col>67</xdr:col>
      <xdr:colOff>101600</xdr:colOff>
      <xdr:row>77</xdr:row>
      <xdr:rowOff>125307</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2763500" y="1322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141834</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547111" y="13000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a:extLst>
            <a:ext uri="{FF2B5EF4-FFF2-40B4-BE49-F238E27FC236}">
              <a16:creationId xmlns:a16="http://schemas.microsoft.com/office/drawing/2014/main" id="{00000000-0008-0000-06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154352</xdr:rowOff>
    </xdr:from>
    <xdr:to>
      <xdr:col>85</xdr:col>
      <xdr:colOff>126364</xdr:colOff>
      <xdr:row>99</xdr:row>
      <xdr:rowOff>37133</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6317595" y="15756302"/>
          <a:ext cx="1269" cy="1254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40960</xdr:rowOff>
    </xdr:from>
    <xdr:ext cx="469744" cy="259045"/>
    <xdr:sp macro="" textlink="">
      <xdr:nvSpPr>
        <xdr:cNvPr id="681" name="積立金最小値テキスト">
          <a:extLst>
            <a:ext uri="{FF2B5EF4-FFF2-40B4-BE49-F238E27FC236}">
              <a16:creationId xmlns:a16="http://schemas.microsoft.com/office/drawing/2014/main" id="{00000000-0008-0000-0600-0000A9020000}"/>
            </a:ext>
          </a:extLst>
        </xdr:cNvPr>
        <xdr:cNvSpPr txBox="1"/>
      </xdr:nvSpPr>
      <xdr:spPr>
        <a:xfrm>
          <a:off x="16370300" y="17014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37133</xdr:rowOff>
    </xdr:from>
    <xdr:to>
      <xdr:col>86</xdr:col>
      <xdr:colOff>25400</xdr:colOff>
      <xdr:row>99</xdr:row>
      <xdr:rowOff>37133</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7010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101029</xdr:rowOff>
    </xdr:from>
    <xdr:ext cx="599010" cy="259045"/>
    <xdr:sp macro="" textlink="">
      <xdr:nvSpPr>
        <xdr:cNvPr id="683" name="積立金最大値テキスト">
          <a:extLst>
            <a:ext uri="{FF2B5EF4-FFF2-40B4-BE49-F238E27FC236}">
              <a16:creationId xmlns:a16="http://schemas.microsoft.com/office/drawing/2014/main" id="{00000000-0008-0000-0600-0000AB020000}"/>
            </a:ext>
          </a:extLst>
        </xdr:cNvPr>
        <xdr:cNvSpPr txBox="1"/>
      </xdr:nvSpPr>
      <xdr:spPr>
        <a:xfrm>
          <a:off x="16370300" y="15531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154352</xdr:rowOff>
    </xdr:from>
    <xdr:to>
      <xdr:col>86</xdr:col>
      <xdr:colOff>25400</xdr:colOff>
      <xdr:row>91</xdr:row>
      <xdr:rowOff>154352</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5756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63009</xdr:rowOff>
    </xdr:from>
    <xdr:to>
      <xdr:col>85</xdr:col>
      <xdr:colOff>127000</xdr:colOff>
      <xdr:row>98</xdr:row>
      <xdr:rowOff>125191</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5481300" y="16865109"/>
          <a:ext cx="838200" cy="62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2100</xdr:rowOff>
    </xdr:from>
    <xdr:ext cx="534377" cy="259045"/>
    <xdr:sp macro="" textlink="">
      <xdr:nvSpPr>
        <xdr:cNvPr id="686" name="積立金平均値テキスト">
          <a:extLst>
            <a:ext uri="{FF2B5EF4-FFF2-40B4-BE49-F238E27FC236}">
              <a16:creationId xmlns:a16="http://schemas.microsoft.com/office/drawing/2014/main" id="{00000000-0008-0000-0600-0000AE020000}"/>
            </a:ext>
          </a:extLst>
        </xdr:cNvPr>
        <xdr:cNvSpPr txBox="1"/>
      </xdr:nvSpPr>
      <xdr:spPr>
        <a:xfrm>
          <a:off x="16370300" y="16804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23673</xdr:rowOff>
    </xdr:from>
    <xdr:to>
      <xdr:col>85</xdr:col>
      <xdr:colOff>177800</xdr:colOff>
      <xdr:row>98</xdr:row>
      <xdr:rowOff>125273</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6268700" y="16825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125191</xdr:rowOff>
    </xdr:from>
    <xdr:to>
      <xdr:col>81</xdr:col>
      <xdr:colOff>50800</xdr:colOff>
      <xdr:row>98</xdr:row>
      <xdr:rowOff>152022</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4592300" y="16927291"/>
          <a:ext cx="889000" cy="26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12847</xdr:rowOff>
    </xdr:from>
    <xdr:to>
      <xdr:col>81</xdr:col>
      <xdr:colOff>101600</xdr:colOff>
      <xdr:row>98</xdr:row>
      <xdr:rowOff>114447</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5430500" y="1681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130974</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14111" y="16590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136130</xdr:rowOff>
    </xdr:from>
    <xdr:to>
      <xdr:col>76</xdr:col>
      <xdr:colOff>114300</xdr:colOff>
      <xdr:row>98</xdr:row>
      <xdr:rowOff>152022</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3703300" y="16938230"/>
          <a:ext cx="889000" cy="15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66704</xdr:rowOff>
    </xdr:from>
    <xdr:to>
      <xdr:col>76</xdr:col>
      <xdr:colOff>165100</xdr:colOff>
      <xdr:row>98</xdr:row>
      <xdr:rowOff>168304</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4541500" y="16868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13381</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325111" y="16644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136130</xdr:rowOff>
    </xdr:from>
    <xdr:to>
      <xdr:col>71</xdr:col>
      <xdr:colOff>177800</xdr:colOff>
      <xdr:row>98</xdr:row>
      <xdr:rowOff>144097</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2814300" y="16938230"/>
          <a:ext cx="889000" cy="7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71472</xdr:rowOff>
    </xdr:from>
    <xdr:to>
      <xdr:col>72</xdr:col>
      <xdr:colOff>38100</xdr:colOff>
      <xdr:row>99</xdr:row>
      <xdr:rowOff>1622</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3652500" y="1687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18149</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648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71841</xdr:rowOff>
    </xdr:from>
    <xdr:to>
      <xdr:col>67</xdr:col>
      <xdr:colOff>101600</xdr:colOff>
      <xdr:row>99</xdr:row>
      <xdr:rowOff>1991</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2763500" y="1687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18518</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6649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12209</xdr:rowOff>
    </xdr:from>
    <xdr:to>
      <xdr:col>85</xdr:col>
      <xdr:colOff>177800</xdr:colOff>
      <xdr:row>98</xdr:row>
      <xdr:rowOff>113809</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6268700" y="16814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35086</xdr:rowOff>
    </xdr:from>
    <xdr:ext cx="534377" cy="259045"/>
    <xdr:sp macro="" textlink="">
      <xdr:nvSpPr>
        <xdr:cNvPr id="705" name="積立金該当値テキスト">
          <a:extLst>
            <a:ext uri="{FF2B5EF4-FFF2-40B4-BE49-F238E27FC236}">
              <a16:creationId xmlns:a16="http://schemas.microsoft.com/office/drawing/2014/main" id="{00000000-0008-0000-0600-0000C1020000}"/>
            </a:ext>
          </a:extLst>
        </xdr:cNvPr>
        <xdr:cNvSpPr txBox="1"/>
      </xdr:nvSpPr>
      <xdr:spPr>
        <a:xfrm>
          <a:off x="16370300" y="16665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74391</xdr:rowOff>
    </xdr:from>
    <xdr:to>
      <xdr:col>81</xdr:col>
      <xdr:colOff>101600</xdr:colOff>
      <xdr:row>99</xdr:row>
      <xdr:rowOff>4541</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5430500" y="16876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167118</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14111" y="16969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101222</xdr:rowOff>
    </xdr:from>
    <xdr:to>
      <xdr:col>76</xdr:col>
      <xdr:colOff>165100</xdr:colOff>
      <xdr:row>99</xdr:row>
      <xdr:rowOff>31372</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4541500" y="16903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22499</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4325111" y="16996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85330</xdr:rowOff>
    </xdr:from>
    <xdr:to>
      <xdr:col>72</xdr:col>
      <xdr:colOff>38100</xdr:colOff>
      <xdr:row>99</xdr:row>
      <xdr:rowOff>15480</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3652500" y="16887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6607</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436111" y="16980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93297</xdr:rowOff>
    </xdr:from>
    <xdr:to>
      <xdr:col>67</xdr:col>
      <xdr:colOff>101600</xdr:colOff>
      <xdr:row>99</xdr:row>
      <xdr:rowOff>23447</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2763500" y="16895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14574</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2547111" y="16988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a:extLst>
            <a:ext uri="{FF2B5EF4-FFF2-40B4-BE49-F238E27FC236}">
              <a16:creationId xmlns:a16="http://schemas.microsoft.com/office/drawing/2014/main" id="{00000000-0008-0000-06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102964</xdr:rowOff>
    </xdr:from>
    <xdr:to>
      <xdr:col>116</xdr:col>
      <xdr:colOff>62864</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2159595" y="5246464"/>
          <a:ext cx="1269" cy="1408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6" name="投資及び出資金最小値テキスト">
          <a:extLst>
            <a:ext uri="{FF2B5EF4-FFF2-40B4-BE49-F238E27FC236}">
              <a16:creationId xmlns:a16="http://schemas.microsoft.com/office/drawing/2014/main" id="{00000000-0008-0000-0600-0000E0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49641</xdr:rowOff>
    </xdr:from>
    <xdr:ext cx="534377" cy="259045"/>
    <xdr:sp macro="" textlink="">
      <xdr:nvSpPr>
        <xdr:cNvPr id="738" name="投資及び出資金最大値テキスト">
          <a:extLst>
            <a:ext uri="{FF2B5EF4-FFF2-40B4-BE49-F238E27FC236}">
              <a16:creationId xmlns:a16="http://schemas.microsoft.com/office/drawing/2014/main" id="{00000000-0008-0000-0600-0000E2020000}"/>
            </a:ext>
          </a:extLst>
        </xdr:cNvPr>
        <xdr:cNvSpPr txBox="1"/>
      </xdr:nvSpPr>
      <xdr:spPr>
        <a:xfrm>
          <a:off x="22212300" y="5021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102964</xdr:rowOff>
    </xdr:from>
    <xdr:to>
      <xdr:col>116</xdr:col>
      <xdr:colOff>152400</xdr:colOff>
      <xdr:row>30</xdr:row>
      <xdr:rowOff>102964</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5246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53118</xdr:rowOff>
    </xdr:from>
    <xdr:ext cx="469744" cy="259045"/>
    <xdr:sp macro="" textlink="">
      <xdr:nvSpPr>
        <xdr:cNvPr id="741" name="投資及び出資金平均値テキスト">
          <a:extLst>
            <a:ext uri="{FF2B5EF4-FFF2-40B4-BE49-F238E27FC236}">
              <a16:creationId xmlns:a16="http://schemas.microsoft.com/office/drawing/2014/main" id="{00000000-0008-0000-0600-0000E5020000}"/>
            </a:ext>
          </a:extLst>
        </xdr:cNvPr>
        <xdr:cNvSpPr txBox="1"/>
      </xdr:nvSpPr>
      <xdr:spPr>
        <a:xfrm>
          <a:off x="22212300" y="63967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30242</xdr:rowOff>
    </xdr:from>
    <xdr:to>
      <xdr:col>116</xdr:col>
      <xdr:colOff>114300</xdr:colOff>
      <xdr:row>38</xdr:row>
      <xdr:rowOff>131842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2110700" y="654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38745</xdr:rowOff>
    </xdr:from>
    <xdr:to>
      <xdr:col>112</xdr:col>
      <xdr:colOff>38100</xdr:colOff>
      <xdr:row>38</xdr:row>
      <xdr:rowOff>140345</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1272500" y="655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156872</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088428" y="6329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40825</xdr:rowOff>
    </xdr:from>
    <xdr:to>
      <xdr:col>107</xdr:col>
      <xdr:colOff>101600</xdr:colOff>
      <xdr:row>38</xdr:row>
      <xdr:rowOff>142425</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0383500" y="655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158952</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199428" y="6331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55593</xdr:rowOff>
    </xdr:from>
    <xdr:to>
      <xdr:col>102</xdr:col>
      <xdr:colOff>165100</xdr:colOff>
      <xdr:row>38</xdr:row>
      <xdr:rowOff>157193</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9494500" y="657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2270</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10428" y="6345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46495</xdr:rowOff>
    </xdr:from>
    <xdr:to>
      <xdr:col>98</xdr:col>
      <xdr:colOff>38100</xdr:colOff>
      <xdr:row>38</xdr:row>
      <xdr:rowOff>148095</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8605500" y="656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164622</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21428" y="6336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8668</xdr:rowOff>
    </xdr:from>
    <xdr:ext cx="249299" cy="259045"/>
    <xdr:sp macro="" textlink="">
      <xdr:nvSpPr>
        <xdr:cNvPr id="760" name="投資及び出資金該当値テキスト">
          <a:extLst>
            <a:ext uri="{FF2B5EF4-FFF2-40B4-BE49-F238E27FC236}">
              <a16:creationId xmlns:a16="http://schemas.microsoft.com/office/drawing/2014/main" id="{00000000-0008-0000-0600-0000F8020000}"/>
            </a:ext>
          </a:extLst>
        </xdr:cNvPr>
        <xdr:cNvSpPr txBox="1"/>
      </xdr:nvSpPr>
      <xdr:spPr>
        <a:xfrm>
          <a:off x="22212300" y="65237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18405</xdr:rowOff>
    </xdr:from>
    <xdr:to>
      <xdr:col>116</xdr:col>
      <xdr:colOff>62864</xdr:colOff>
      <xdr:row>58</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933805"/>
          <a:ext cx="1269" cy="1149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168150</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122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136532</xdr:rowOff>
    </xdr:from>
    <xdr:ext cx="599010"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709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18405</xdr:rowOff>
    </xdr:from>
    <xdr:to>
      <xdr:col>116</xdr:col>
      <xdr:colOff>152400</xdr:colOff>
      <xdr:row>52</xdr:row>
      <xdr:rowOff>18405</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933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137771</xdr:rowOff>
    </xdr:from>
    <xdr:to>
      <xdr:col>116</xdr:col>
      <xdr:colOff>63500</xdr:colOff>
      <xdr:row>58</xdr:row>
      <xdr:rowOff>137903</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1323300" y="10081871"/>
          <a:ext cx="838200" cy="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85600</xdr:rowOff>
    </xdr:from>
    <xdr:ext cx="534377"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8582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62723</xdr:rowOff>
    </xdr:from>
    <xdr:to>
      <xdr:col>116</xdr:col>
      <xdr:colOff>114300</xdr:colOff>
      <xdr:row>58</xdr:row>
      <xdr:rowOff>164323</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06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137476</xdr:rowOff>
    </xdr:from>
    <xdr:to>
      <xdr:col>111</xdr:col>
      <xdr:colOff>177800</xdr:colOff>
      <xdr:row>58</xdr:row>
      <xdr:rowOff>137903</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0434300" y="10081576"/>
          <a:ext cx="889000" cy="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78094</xdr:rowOff>
    </xdr:from>
    <xdr:to>
      <xdr:col>112</xdr:col>
      <xdr:colOff>38100</xdr:colOff>
      <xdr:row>59</xdr:row>
      <xdr:rowOff>8244</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2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24771</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797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137476</xdr:rowOff>
    </xdr:from>
    <xdr:to>
      <xdr:col>107</xdr:col>
      <xdr:colOff>50800</xdr:colOff>
      <xdr:row>58</xdr:row>
      <xdr:rowOff>137675</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19545300" y="10081576"/>
          <a:ext cx="889000" cy="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80867</xdr:rowOff>
    </xdr:from>
    <xdr:to>
      <xdr:col>107</xdr:col>
      <xdr:colOff>101600</xdr:colOff>
      <xdr:row>59</xdr:row>
      <xdr:rowOff>11017</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24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27544</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800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136090</xdr:rowOff>
    </xdr:from>
    <xdr:to>
      <xdr:col>102</xdr:col>
      <xdr:colOff>114300</xdr:colOff>
      <xdr:row>58</xdr:row>
      <xdr:rowOff>137675</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8656300" y="10080190"/>
          <a:ext cx="889000" cy="1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81373</xdr:rowOff>
    </xdr:from>
    <xdr:to>
      <xdr:col>102</xdr:col>
      <xdr:colOff>165100</xdr:colOff>
      <xdr:row>59</xdr:row>
      <xdr:rowOff>11523</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2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28050</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800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83658</xdr:rowOff>
    </xdr:from>
    <xdr:to>
      <xdr:col>98</xdr:col>
      <xdr:colOff>38100</xdr:colOff>
      <xdr:row>59</xdr:row>
      <xdr:rowOff>13808</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2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30335</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802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86971</xdr:rowOff>
    </xdr:from>
    <xdr:to>
      <xdr:col>116</xdr:col>
      <xdr:colOff>114300</xdr:colOff>
      <xdr:row>59</xdr:row>
      <xdr:rowOff>17121</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031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41150</xdr:rowOff>
    </xdr:from>
    <xdr:ext cx="378565"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99852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87103</xdr:rowOff>
    </xdr:from>
    <xdr:to>
      <xdr:col>112</xdr:col>
      <xdr:colOff>38100</xdr:colOff>
      <xdr:row>59</xdr:row>
      <xdr:rowOff>17253</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031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8380</xdr:rowOff>
    </xdr:from>
    <xdr:ext cx="378565"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4017" y="101239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86676</xdr:rowOff>
    </xdr:from>
    <xdr:to>
      <xdr:col>107</xdr:col>
      <xdr:colOff>101600</xdr:colOff>
      <xdr:row>59</xdr:row>
      <xdr:rowOff>16826</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030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7953</xdr:rowOff>
    </xdr:from>
    <xdr:ext cx="378565"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245017" y="101235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86875</xdr:rowOff>
    </xdr:from>
    <xdr:to>
      <xdr:col>102</xdr:col>
      <xdr:colOff>165100</xdr:colOff>
      <xdr:row>59</xdr:row>
      <xdr:rowOff>17025</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03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8152</xdr:rowOff>
    </xdr:from>
    <xdr:ext cx="378565"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56017" y="101237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85290</xdr:rowOff>
    </xdr:from>
    <xdr:to>
      <xdr:col>98</xdr:col>
      <xdr:colOff>38100</xdr:colOff>
      <xdr:row>59</xdr:row>
      <xdr:rowOff>15440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029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6567</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21428" y="10122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7810</xdr:rowOff>
    </xdr:from>
    <xdr:to>
      <xdr:col>116</xdr:col>
      <xdr:colOff>62864</xdr:colOff>
      <xdr:row>77</xdr:row>
      <xdr:rowOff>137477</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2009310"/>
          <a:ext cx="1269" cy="13298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141304</xdr:rowOff>
    </xdr:from>
    <xdr:ext cx="534377" cy="259045"/>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342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137477</xdr:rowOff>
    </xdr:from>
    <xdr:to>
      <xdr:col>116</xdr:col>
      <xdr:colOff>152400</xdr:colOff>
      <xdr:row>77</xdr:row>
      <xdr:rowOff>137477</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339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125937</xdr:rowOff>
    </xdr:from>
    <xdr:ext cx="599010" cy="259045"/>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1784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7810</xdr:rowOff>
    </xdr:from>
    <xdr:to>
      <xdr:col>116</xdr:col>
      <xdr:colOff>152400</xdr:colOff>
      <xdr:row>70</xdr:row>
      <xdr:rowOff>7810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2009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83807</xdr:rowOff>
    </xdr:from>
    <xdr:to>
      <xdr:col>116</xdr:col>
      <xdr:colOff>63500</xdr:colOff>
      <xdr:row>71</xdr:row>
      <xdr:rowOff>110668</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1323300" y="12256757"/>
          <a:ext cx="838200" cy="26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61689</xdr:rowOff>
    </xdr:from>
    <xdr:ext cx="534377" cy="259045"/>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2577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83262</xdr:rowOff>
    </xdr:from>
    <xdr:to>
      <xdr:col>116</xdr:col>
      <xdr:colOff>114300</xdr:colOff>
      <xdr:row>74</xdr:row>
      <xdr:rowOff>13412</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2599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110668</xdr:rowOff>
    </xdr:from>
    <xdr:to>
      <xdr:col>111</xdr:col>
      <xdr:colOff>177800</xdr:colOff>
      <xdr:row>71</xdr:row>
      <xdr:rowOff>159233</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0434300" y="12283618"/>
          <a:ext cx="889000" cy="48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102857</xdr:rowOff>
    </xdr:from>
    <xdr:to>
      <xdr:col>112</xdr:col>
      <xdr:colOff>38100</xdr:colOff>
      <xdr:row>74</xdr:row>
      <xdr:rowOff>33007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2618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24134</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56111" y="12711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159233</xdr:rowOff>
    </xdr:from>
    <xdr:to>
      <xdr:col>107</xdr:col>
      <xdr:colOff>50800</xdr:colOff>
      <xdr:row>72</xdr:row>
      <xdr:rowOff>51791</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9545300" y="12332183"/>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64592</xdr:rowOff>
    </xdr:from>
    <xdr:to>
      <xdr:col>107</xdr:col>
      <xdr:colOff>101600</xdr:colOff>
      <xdr:row>73</xdr:row>
      <xdr:rowOff>166192</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258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157319</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67111" y="12673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22657</xdr:rowOff>
    </xdr:from>
    <xdr:to>
      <xdr:col>102</xdr:col>
      <xdr:colOff>114300</xdr:colOff>
      <xdr:row>72</xdr:row>
      <xdr:rowOff>51791</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8656300" y="12367057"/>
          <a:ext cx="889000" cy="29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47676</xdr:rowOff>
    </xdr:from>
    <xdr:to>
      <xdr:col>102</xdr:col>
      <xdr:colOff>165100</xdr:colOff>
      <xdr:row>73</xdr:row>
      <xdr:rowOff>149276</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2563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140403</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78111" y="12656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80378</xdr:rowOff>
    </xdr:from>
    <xdr:to>
      <xdr:col>98</xdr:col>
      <xdr:colOff>38100</xdr:colOff>
      <xdr:row>74</xdr:row>
      <xdr:rowOff>10528</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2596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1655</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89111" y="12688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71</xdr:row>
      <xdr:rowOff>33007</xdr:rowOff>
    </xdr:from>
    <xdr:to>
      <xdr:col>116</xdr:col>
      <xdr:colOff>114300</xdr:colOff>
      <xdr:row>71</xdr:row>
      <xdr:rowOff>134607</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2110700" y="12205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70</xdr:row>
      <xdr:rowOff>55884</xdr:rowOff>
    </xdr:from>
    <xdr:ext cx="599010" cy="259045"/>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2057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59868</xdr:rowOff>
    </xdr:from>
    <xdr:to>
      <xdr:col>112</xdr:col>
      <xdr:colOff>38100</xdr:colOff>
      <xdr:row>71</xdr:row>
      <xdr:rowOff>161468</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272500" y="12232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70</xdr:row>
      <xdr:rowOff>6545</xdr:rowOff>
    </xdr:from>
    <xdr:ext cx="59901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23795" y="12008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108433</xdr:rowOff>
    </xdr:from>
    <xdr:to>
      <xdr:col>107</xdr:col>
      <xdr:colOff>101600</xdr:colOff>
      <xdr:row>72</xdr:row>
      <xdr:rowOff>38583</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383500" y="12281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55110</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2056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991</xdr:rowOff>
    </xdr:from>
    <xdr:to>
      <xdr:col>102</xdr:col>
      <xdr:colOff>165100</xdr:colOff>
      <xdr:row>72</xdr:row>
      <xdr:rowOff>102591</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94500" y="12345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119118</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78111" y="12120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143307</xdr:rowOff>
    </xdr:from>
    <xdr:to>
      <xdr:col>98</xdr:col>
      <xdr:colOff>38100</xdr:colOff>
      <xdr:row>72</xdr:row>
      <xdr:rowOff>73457</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05500" y="12316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89984</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89111" y="12091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a:extLst>
            <a:ext uri="{FF2B5EF4-FFF2-40B4-BE49-F238E27FC236}">
              <a16:creationId xmlns:a16="http://schemas.microsoft.com/office/drawing/2014/main" id="{00000000-0008-0000-0600-00008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a:extLst>
            <a:ext uri="{FF2B5EF4-FFF2-40B4-BE49-F238E27FC236}">
              <a16:creationId xmlns:a16="http://schemas.microsoft.com/office/drawing/2014/main" id="{00000000-0008-0000-0600-00008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a:extLst>
            <a:ext uri="{FF2B5EF4-FFF2-40B4-BE49-F238E27FC236}">
              <a16:creationId xmlns:a16="http://schemas.microsoft.com/office/drawing/2014/main" id="{00000000-0008-0000-0600-00008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a:extLst>
            <a:ext uri="{FF2B5EF4-FFF2-40B4-BE49-F238E27FC236}">
              <a16:creationId xmlns:a16="http://schemas.microsoft.com/office/drawing/2014/main" id="{00000000-0008-0000-0600-00009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latin typeface="ＭＳ Ｐゴシック" panose="020B0600070205080204" pitchFamily="50" charset="-128"/>
              <a:ea typeface="ＭＳ Ｐゴシック" panose="020B0600070205080204" pitchFamily="50" charset="-128"/>
            </a:rPr>
            <a:t>住民一人当たりの歳出額は</a:t>
          </a:r>
          <a:r>
            <a:rPr kumimoji="1" lang="en-US" altLang="ja-JP" sz="900">
              <a:latin typeface="ＭＳ Ｐゴシック" panose="020B0600070205080204" pitchFamily="50" charset="-128"/>
              <a:ea typeface="ＭＳ Ｐゴシック" panose="020B0600070205080204" pitchFamily="50" charset="-128"/>
            </a:rPr>
            <a:t>947,275</a:t>
          </a:r>
          <a:r>
            <a:rPr kumimoji="1" lang="ja-JP" altLang="en-US" sz="900">
              <a:latin typeface="ＭＳ Ｐゴシック" panose="020B0600070205080204" pitchFamily="50" charset="-128"/>
              <a:ea typeface="ＭＳ Ｐゴシック" panose="020B0600070205080204" pitchFamily="50" charset="-128"/>
            </a:rPr>
            <a:t>円であり。性質別の主な構成項目は次のとおりである。人件費</a:t>
          </a:r>
          <a:r>
            <a:rPr kumimoji="1" lang="en-US" altLang="ja-JP" sz="900">
              <a:latin typeface="ＭＳ Ｐゴシック" panose="020B0600070205080204" pitchFamily="50" charset="-128"/>
              <a:ea typeface="ＭＳ Ｐゴシック" panose="020B0600070205080204" pitchFamily="50" charset="-128"/>
            </a:rPr>
            <a:t>174,689</a:t>
          </a:r>
          <a:r>
            <a:rPr kumimoji="1" lang="ja-JP" altLang="en-US" sz="900">
              <a:latin typeface="ＭＳ Ｐゴシック" panose="020B0600070205080204" pitchFamily="50" charset="-128"/>
              <a:ea typeface="ＭＳ Ｐゴシック" panose="020B0600070205080204" pitchFamily="50" charset="-128"/>
            </a:rPr>
            <a:t>円、物件費</a:t>
          </a:r>
          <a:r>
            <a:rPr kumimoji="1" lang="en-US" altLang="ja-JP" sz="900">
              <a:latin typeface="ＭＳ Ｐゴシック" panose="020B0600070205080204" pitchFamily="50" charset="-128"/>
              <a:ea typeface="ＭＳ Ｐゴシック" panose="020B0600070205080204" pitchFamily="50" charset="-128"/>
            </a:rPr>
            <a:t>162,693</a:t>
          </a:r>
          <a:r>
            <a:rPr kumimoji="1" lang="ja-JP" altLang="en-US" sz="900">
              <a:latin typeface="ＭＳ Ｐゴシック" panose="020B0600070205080204" pitchFamily="50" charset="-128"/>
              <a:ea typeface="ＭＳ Ｐゴシック" panose="020B0600070205080204" pitchFamily="50" charset="-128"/>
            </a:rPr>
            <a:t>円、扶助費</a:t>
          </a:r>
          <a:r>
            <a:rPr kumimoji="1" lang="en-US" altLang="ja-JP" sz="900">
              <a:latin typeface="ＭＳ Ｐゴシック" panose="020B0600070205080204" pitchFamily="50" charset="-128"/>
              <a:ea typeface="ＭＳ Ｐゴシック" panose="020B0600070205080204" pitchFamily="50" charset="-128"/>
            </a:rPr>
            <a:t>75,983</a:t>
          </a:r>
          <a:r>
            <a:rPr kumimoji="1" lang="ja-JP" altLang="en-US" sz="900">
              <a:latin typeface="ＭＳ Ｐゴシック" panose="020B0600070205080204" pitchFamily="50" charset="-128"/>
              <a:ea typeface="ＭＳ Ｐゴシック" panose="020B0600070205080204" pitchFamily="50" charset="-128"/>
            </a:rPr>
            <a:t>円、補助費</a:t>
          </a:r>
          <a:r>
            <a:rPr kumimoji="1" lang="en-US" altLang="ja-JP" sz="900">
              <a:latin typeface="ＭＳ Ｐゴシック" panose="020B0600070205080204" pitchFamily="50" charset="-128"/>
              <a:ea typeface="ＭＳ Ｐゴシック" panose="020B0600070205080204" pitchFamily="50" charset="-128"/>
            </a:rPr>
            <a:t>188,545</a:t>
          </a:r>
          <a:r>
            <a:rPr kumimoji="1" lang="ja-JP" altLang="en-US" sz="900">
              <a:latin typeface="ＭＳ Ｐゴシック" panose="020B0600070205080204" pitchFamily="50" charset="-128"/>
              <a:ea typeface="ＭＳ Ｐゴシック" panose="020B0600070205080204" pitchFamily="50" charset="-128"/>
            </a:rPr>
            <a:t>円、普通建設事業費</a:t>
          </a:r>
          <a:r>
            <a:rPr kumimoji="1" lang="en-US" altLang="ja-JP" sz="900">
              <a:latin typeface="ＭＳ Ｐゴシック" panose="020B0600070205080204" pitchFamily="50" charset="-128"/>
              <a:ea typeface="ＭＳ Ｐゴシック" panose="020B0600070205080204" pitchFamily="50" charset="-128"/>
            </a:rPr>
            <a:t>162,798</a:t>
          </a:r>
          <a:r>
            <a:rPr kumimoji="1" lang="ja-JP" altLang="en-US" sz="900">
              <a:latin typeface="ＭＳ Ｐゴシック" panose="020B0600070205080204" pitchFamily="50" charset="-128"/>
              <a:ea typeface="ＭＳ Ｐゴシック" panose="020B0600070205080204" pitchFamily="50" charset="-128"/>
            </a:rPr>
            <a:t>円、繰出金</a:t>
          </a:r>
          <a:r>
            <a:rPr kumimoji="1" lang="en-US" altLang="ja-JP" sz="900">
              <a:latin typeface="ＭＳ Ｐゴシック" panose="020B0600070205080204" pitchFamily="50" charset="-128"/>
              <a:ea typeface="ＭＳ Ｐゴシック" panose="020B0600070205080204" pitchFamily="50" charset="-128"/>
            </a:rPr>
            <a:t>104,291</a:t>
          </a:r>
          <a:r>
            <a:rPr kumimoji="1" lang="ja-JP" altLang="en-US" sz="900">
              <a:latin typeface="ＭＳ Ｐゴシック" panose="020B0600070205080204" pitchFamily="50" charset="-128"/>
              <a:ea typeface="ＭＳ Ｐゴシック" panose="020B0600070205080204" pitchFamily="50" charset="-128"/>
            </a:rPr>
            <a:t>円となっている。</a:t>
          </a:r>
        </a:p>
        <a:p>
          <a:r>
            <a:rPr kumimoji="1" lang="ja-JP" altLang="en-US" sz="900">
              <a:latin typeface="ＭＳ Ｐゴシック" panose="020B0600070205080204" pitchFamily="50" charset="-128"/>
              <a:ea typeface="ＭＳ Ｐゴシック" panose="020B0600070205080204" pitchFamily="50" charset="-128"/>
            </a:rPr>
            <a:t>人件費は、任期の定めのない常勤職員の退職増で決算額は減少しているが、人口も減少しているため、</a:t>
          </a:r>
          <a:r>
            <a:rPr kumimoji="1" lang="en-US" altLang="ja-JP" sz="900">
              <a:latin typeface="ＭＳ Ｐゴシック" panose="020B0600070205080204" pitchFamily="50" charset="-128"/>
              <a:ea typeface="ＭＳ Ｐゴシック" panose="020B0600070205080204" pitchFamily="50" charset="-128"/>
            </a:rPr>
            <a:t>1</a:t>
          </a:r>
          <a:r>
            <a:rPr kumimoji="1" lang="ja-JP" altLang="en-US" sz="900">
              <a:latin typeface="ＭＳ Ｐゴシック" panose="020B0600070205080204" pitchFamily="50" charset="-128"/>
              <a:ea typeface="ＭＳ Ｐゴシック" panose="020B0600070205080204" pitchFamily="50" charset="-128"/>
            </a:rPr>
            <a:t>人あたりコストは</a:t>
          </a:r>
          <a:r>
            <a:rPr kumimoji="1" lang="en-US" altLang="ja-JP" sz="900">
              <a:latin typeface="ＭＳ Ｐゴシック" panose="020B0600070205080204" pitchFamily="50" charset="-128"/>
              <a:ea typeface="ＭＳ Ｐゴシック" panose="020B0600070205080204" pitchFamily="50" charset="-128"/>
            </a:rPr>
            <a:t>3,805</a:t>
          </a:r>
          <a:r>
            <a:rPr kumimoji="1" lang="ja-JP" altLang="en-US" sz="900">
              <a:latin typeface="ＭＳ Ｐゴシック" panose="020B0600070205080204" pitchFamily="50" charset="-128"/>
              <a:ea typeface="ＭＳ Ｐゴシック" panose="020B0600070205080204" pitchFamily="50" charset="-128"/>
            </a:rPr>
            <a:t>円増加となった。類似団体平均を上回っており今後も職員数の削減、計画的な採用など行財政改革への取り組みを通じ人件費の抑制に努める。</a:t>
          </a:r>
        </a:p>
        <a:p>
          <a:r>
            <a:rPr kumimoji="1" lang="ja-JP" altLang="en-US" sz="900">
              <a:latin typeface="ＭＳ Ｐゴシック" panose="020B0600070205080204" pitchFamily="50" charset="-128"/>
              <a:ea typeface="ＭＳ Ｐゴシック" panose="020B0600070205080204" pitchFamily="50" charset="-128"/>
            </a:rPr>
            <a:t>物件費は、新型コロナワクチン接種事業費の減等で減少しているが、一人当たりのコストでは</a:t>
          </a:r>
          <a:r>
            <a:rPr kumimoji="1" lang="en-US" altLang="ja-JP" sz="900">
              <a:latin typeface="ＭＳ Ｐゴシック" panose="020B0600070205080204" pitchFamily="50" charset="-128"/>
              <a:ea typeface="ＭＳ Ｐゴシック" panose="020B0600070205080204" pitchFamily="50" charset="-128"/>
            </a:rPr>
            <a:t>1,208</a:t>
          </a:r>
          <a:r>
            <a:rPr kumimoji="1" lang="ja-JP" altLang="en-US" sz="900">
              <a:latin typeface="ＭＳ Ｐゴシック" panose="020B0600070205080204" pitchFamily="50" charset="-128"/>
              <a:ea typeface="ＭＳ Ｐゴシック" panose="020B0600070205080204" pitchFamily="50" charset="-128"/>
            </a:rPr>
            <a:t>円増加した。</a:t>
          </a:r>
          <a:endParaRPr kumimoji="1" lang="en-US" altLang="ja-JP" sz="900">
            <a:latin typeface="ＭＳ Ｐゴシック" panose="020B0600070205080204" pitchFamily="50" charset="-128"/>
            <a:ea typeface="ＭＳ Ｐゴシック" panose="020B0600070205080204" pitchFamily="50" charset="-128"/>
          </a:endParaRPr>
        </a:p>
        <a:p>
          <a:r>
            <a:rPr kumimoji="1" lang="ja-JP" altLang="en-US" sz="900">
              <a:latin typeface="ＭＳ Ｐゴシック" panose="020B0600070205080204" pitchFamily="50" charset="-128"/>
              <a:ea typeface="ＭＳ Ｐゴシック" panose="020B0600070205080204" pitchFamily="50" charset="-128"/>
            </a:rPr>
            <a:t>扶助費は、住民税非課税世帯や子育て世帯等への臨時特別給付金事業費の減により</a:t>
          </a:r>
          <a:r>
            <a:rPr kumimoji="1" lang="en-US" altLang="ja-JP" sz="900">
              <a:latin typeface="ＭＳ Ｐゴシック" panose="020B0600070205080204" pitchFamily="50" charset="-128"/>
              <a:ea typeface="ＭＳ Ｐゴシック" panose="020B0600070205080204" pitchFamily="50" charset="-128"/>
            </a:rPr>
            <a:t>10,572</a:t>
          </a:r>
          <a:r>
            <a:rPr kumimoji="1" lang="ja-JP" altLang="en-US" sz="900">
              <a:latin typeface="ＭＳ Ｐゴシック" panose="020B0600070205080204" pitchFamily="50" charset="-128"/>
              <a:ea typeface="ＭＳ Ｐゴシック" panose="020B0600070205080204" pitchFamily="50" charset="-128"/>
            </a:rPr>
            <a:t>円減少となった。</a:t>
          </a:r>
        </a:p>
        <a:p>
          <a:r>
            <a:rPr kumimoji="1" lang="ja-JP" altLang="en-US" sz="900">
              <a:latin typeface="ＭＳ Ｐゴシック" panose="020B0600070205080204" pitchFamily="50" charset="-128"/>
              <a:ea typeface="ＭＳ Ｐゴシック" panose="020B0600070205080204" pitchFamily="50" charset="-128"/>
            </a:rPr>
            <a:t>補助費は、前年度並みであったが、南和広域医療企業団、奈良県広域消防組合、吉野広域行政組合の負担金などが含まれており、特に戸籍、老人福祉、衛生、消防に関する負担金がコストを押し上げる原因となっている。今後も高齢進行により社会保障費増加が見込まれるため、類似団体に比べ高い水準となることが予想される。	</a:t>
          </a:r>
        </a:p>
        <a:p>
          <a:r>
            <a:rPr kumimoji="1" lang="ja-JP" altLang="en-US" sz="900">
              <a:latin typeface="ＭＳ Ｐゴシック" panose="020B0600070205080204" pitchFamily="50" charset="-128"/>
              <a:ea typeface="ＭＳ Ｐゴシック" panose="020B0600070205080204" pitchFamily="50" charset="-128"/>
            </a:rPr>
            <a:t>普通建設事業費は、小中一貫教育校の校舎建設事業が令</a:t>
          </a:r>
          <a:r>
            <a:rPr kumimoji="1" lang="en-US" altLang="ja-JP" sz="900">
              <a:latin typeface="ＭＳ Ｐゴシック" panose="020B0600070205080204" pitchFamily="50" charset="-128"/>
              <a:ea typeface="ＭＳ Ｐゴシック" panose="020B0600070205080204" pitchFamily="50" charset="-128"/>
            </a:rPr>
            <a:t>3</a:t>
          </a:r>
          <a:r>
            <a:rPr kumimoji="1" lang="ja-JP" altLang="en-US" sz="900">
              <a:latin typeface="ＭＳ Ｐゴシック" panose="020B0600070205080204" pitchFamily="50" charset="-128"/>
              <a:ea typeface="ＭＳ Ｐゴシック" panose="020B0600070205080204" pitchFamily="50" charset="-128"/>
            </a:rPr>
            <a:t>年度で終了したため前年度と比べ</a:t>
          </a:r>
          <a:r>
            <a:rPr kumimoji="1" lang="en-US" altLang="ja-JP" sz="900">
              <a:latin typeface="ＭＳ Ｐゴシック" panose="020B0600070205080204" pitchFamily="50" charset="-128"/>
              <a:ea typeface="ＭＳ Ｐゴシック" panose="020B0600070205080204" pitchFamily="50" charset="-128"/>
            </a:rPr>
            <a:t>124,174</a:t>
          </a:r>
          <a:r>
            <a:rPr kumimoji="1" lang="ja-JP" altLang="en-US" sz="900">
              <a:latin typeface="ＭＳ Ｐゴシック" panose="020B0600070205080204" pitchFamily="50" charset="-128"/>
              <a:ea typeface="ＭＳ Ｐゴシック" panose="020B0600070205080204" pitchFamily="50" charset="-128"/>
            </a:rPr>
            <a:t>円少した。新規整備は、防災行政無線のデジタル化のため</a:t>
          </a:r>
          <a:r>
            <a:rPr kumimoji="1" lang="en-US" altLang="ja-JP" sz="900">
              <a:latin typeface="ＭＳ Ｐゴシック" panose="020B0600070205080204" pitchFamily="50" charset="-128"/>
              <a:ea typeface="ＭＳ Ｐゴシック" panose="020B0600070205080204" pitchFamily="50" charset="-128"/>
            </a:rPr>
            <a:t>41,091</a:t>
          </a:r>
          <a:r>
            <a:rPr kumimoji="1" lang="ja-JP" altLang="en-US" sz="900">
              <a:latin typeface="ＭＳ Ｐゴシック" panose="020B0600070205080204" pitchFamily="50" charset="-128"/>
              <a:ea typeface="ＭＳ Ｐゴシック" panose="020B0600070205080204" pitchFamily="50" charset="-128"/>
            </a:rPr>
            <a:t>増加した。	</a:t>
          </a:r>
        </a:p>
        <a:p>
          <a:r>
            <a:rPr kumimoji="1" lang="ja-JP" altLang="en-US" sz="900">
              <a:latin typeface="ＭＳ Ｐゴシック" panose="020B0600070205080204" pitchFamily="50" charset="-128"/>
              <a:ea typeface="ＭＳ Ｐゴシック" panose="020B0600070205080204" pitchFamily="50" charset="-128"/>
            </a:rPr>
            <a:t>積立金は、財政調整基金、減債基金、庁舎整備基金に積極的に積立てを行ったため、前年度と比べ</a:t>
          </a:r>
          <a:r>
            <a:rPr kumimoji="1" lang="en-US" altLang="ja-JP" sz="900">
              <a:latin typeface="ＭＳ Ｐゴシック" panose="020B0600070205080204" pitchFamily="50" charset="-128"/>
              <a:ea typeface="ＭＳ Ｐゴシック" panose="020B0600070205080204" pitchFamily="50" charset="-128"/>
            </a:rPr>
            <a:t>32,642</a:t>
          </a:r>
          <a:r>
            <a:rPr kumimoji="1" lang="ja-JP" altLang="en-US" sz="900">
              <a:latin typeface="ＭＳ Ｐゴシック" panose="020B0600070205080204" pitchFamily="50" charset="-128"/>
              <a:ea typeface="ＭＳ Ｐゴシック" panose="020B0600070205080204" pitchFamily="50" charset="-128"/>
            </a:rPr>
            <a:t>円増加した。</a:t>
          </a:r>
          <a:endParaRPr kumimoji="1" lang="ja-JP" altLang="en-US" sz="1000">
            <a:latin typeface="ＭＳ Ｐゴシック" panose="020B0600070205080204" pitchFamily="50" charset="-128"/>
            <a:ea typeface="ＭＳ Ｐゴシック" panose="020B0600070205080204" pitchFamily="50" charset="-128"/>
          </a:endParaRPr>
        </a:p>
        <a:p>
          <a:r>
            <a:rPr kumimoji="1" lang="ja-JP" altLang="en-US" sz="900">
              <a:latin typeface="ＭＳ Ｐゴシック" panose="020B0600070205080204" pitchFamily="50" charset="-128"/>
              <a:ea typeface="ＭＳ Ｐゴシック" panose="020B0600070205080204" pitchFamily="50" charset="-128"/>
            </a:rPr>
            <a:t>繰出金は、介護保険特別会計、後期高齢者医療特別会計などに例年多額の操出しを行っており、令和</a:t>
          </a:r>
          <a:r>
            <a:rPr kumimoji="1" lang="en-US" altLang="ja-JP" sz="900">
              <a:latin typeface="ＭＳ Ｐゴシック" panose="020B0600070205080204" pitchFamily="50" charset="-128"/>
              <a:ea typeface="ＭＳ Ｐゴシック" panose="020B0600070205080204" pitchFamily="50" charset="-128"/>
            </a:rPr>
            <a:t>3</a:t>
          </a:r>
          <a:r>
            <a:rPr kumimoji="1" lang="ja-JP" altLang="en-US" sz="900">
              <a:latin typeface="ＭＳ Ｐゴシック" panose="020B0600070205080204" pitchFamily="50" charset="-128"/>
              <a:ea typeface="ＭＳ Ｐゴシック" panose="020B0600070205080204" pitchFamily="50" charset="-128"/>
            </a:rPr>
            <a:t>年度も前年度に比べ</a:t>
          </a:r>
          <a:r>
            <a:rPr kumimoji="1" lang="en-US" altLang="ja-JP" sz="900">
              <a:latin typeface="ＭＳ Ｐゴシック" panose="020B0600070205080204" pitchFamily="50" charset="-128"/>
              <a:ea typeface="ＭＳ Ｐゴシック" panose="020B0600070205080204" pitchFamily="50" charset="-128"/>
            </a:rPr>
            <a:t>2,115</a:t>
          </a:r>
          <a:r>
            <a:rPr kumimoji="1" lang="ja-JP" altLang="en-US" sz="900">
              <a:latin typeface="ＭＳ Ｐゴシック" panose="020B0600070205080204" pitchFamily="50" charset="-128"/>
              <a:ea typeface="ＭＳ Ｐゴシック" panose="020B0600070205080204" pitchFamily="50" charset="-128"/>
            </a:rPr>
            <a:t>円増と増加傾向にあり、高齢化や人口減少により増加が続くと見込まれる。今後も各事業の経費削減や事業見直しなどを行い、一般会計の負担を減らしていくよう努める。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奈良県吉野町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6,251
6,180
95.65
6,402,587
5,921,416
475,352
3,476,109
6,318,998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70.7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60833</xdr:rowOff>
    </xdr:from>
    <xdr:to>
      <xdr:col>24</xdr:col>
      <xdr:colOff>62865</xdr:colOff>
      <xdr:row>39</xdr:row>
      <xdr:rowOff>57976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04333"/>
          <a:ext cx="1270" cy="1540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61803</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48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57976</xdr:rowOff>
    </xdr:from>
    <xdr:to>
      <xdr:col>24</xdr:col>
      <xdr:colOff>152400</xdr:colOff>
      <xdr:row>39</xdr:row>
      <xdr:rowOff>57976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44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7510</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79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14,014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60833</xdr:rowOff>
    </xdr:from>
    <xdr:to>
      <xdr:col>24</xdr:col>
      <xdr:colOff>152400</xdr:colOff>
      <xdr:row>30</xdr:row>
      <xdr:rowOff>60833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04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158178</xdr:rowOff>
    </xdr:from>
    <xdr:to>
      <xdr:col>24</xdr:col>
      <xdr:colOff>63500</xdr:colOff>
      <xdr:row>34</xdr:row>
      <xdr:rowOff>129032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816028"/>
          <a:ext cx="838200" cy="142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21988</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227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43561</xdr:rowOff>
    </xdr:from>
    <xdr:to>
      <xdr:col>24</xdr:col>
      <xdr:colOff>114300</xdr:colOff>
      <xdr:row>35</xdr:row>
      <xdr:rowOff>145161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4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158178</xdr:rowOff>
    </xdr:from>
    <xdr:to>
      <xdr:col>19</xdr:col>
      <xdr:colOff>177800</xdr:colOff>
      <xdr:row>35</xdr:row>
      <xdr:rowOff>86932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816028"/>
          <a:ext cx="889000" cy="271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37084</xdr:rowOff>
    </xdr:from>
    <xdr:to>
      <xdr:col>20</xdr:col>
      <xdr:colOff>38100</xdr:colOff>
      <xdr:row>35</xdr:row>
      <xdr:rowOff>138684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37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129811</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30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66358</xdr:rowOff>
    </xdr:from>
    <xdr:to>
      <xdr:col>15</xdr:col>
      <xdr:colOff>50800</xdr:colOff>
      <xdr:row>35</xdr:row>
      <xdr:rowOff>86932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895658"/>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48895</xdr:rowOff>
    </xdr:from>
    <xdr:to>
      <xdr:col>15</xdr:col>
      <xdr:colOff>101600</xdr:colOff>
      <xdr:row>35</xdr:row>
      <xdr:rowOff>150495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49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141622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42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25400</xdr:rowOff>
    </xdr:from>
    <xdr:to>
      <xdr:col>10</xdr:col>
      <xdr:colOff>114300</xdr:colOff>
      <xdr:row>34</xdr:row>
      <xdr:rowOff>66358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854700"/>
          <a:ext cx="889000" cy="40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159004</xdr:rowOff>
    </xdr:from>
    <xdr:to>
      <xdr:col>10</xdr:col>
      <xdr:colOff>165100</xdr:colOff>
      <xdr:row>35</xdr:row>
      <xdr:rowOff>89154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988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80281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81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156528</xdr:rowOff>
    </xdr:from>
    <xdr:to>
      <xdr:col>6</xdr:col>
      <xdr:colOff>38100</xdr:colOff>
      <xdr:row>35</xdr:row>
      <xdr:rowOff>86678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98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77805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078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78232</xdr:rowOff>
    </xdr:from>
    <xdr:to>
      <xdr:col>24</xdr:col>
      <xdr:colOff>114300</xdr:colOff>
      <xdr:row>35</xdr:row>
      <xdr:rowOff>8382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07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101109</xdr:rowOff>
    </xdr:from>
    <xdr:ext cx="534377"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758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107378</xdr:rowOff>
    </xdr:from>
    <xdr:to>
      <xdr:col>20</xdr:col>
      <xdr:colOff>38100</xdr:colOff>
      <xdr:row>34</xdr:row>
      <xdr:rowOff>37528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76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54055</xdr:rowOff>
    </xdr:from>
    <xdr:ext cx="534377"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30111" y="5540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36132</xdr:rowOff>
    </xdr:from>
    <xdr:to>
      <xdr:col>15</xdr:col>
      <xdr:colOff>101600</xdr:colOff>
      <xdr:row>35</xdr:row>
      <xdr:rowOff>137732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36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154259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812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15558</xdr:rowOff>
    </xdr:from>
    <xdr:to>
      <xdr:col>10</xdr:col>
      <xdr:colOff>165100</xdr:colOff>
      <xdr:row>34</xdr:row>
      <xdr:rowOff>117158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844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133685</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52111" y="5620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146050</xdr:rowOff>
    </xdr:from>
    <xdr:to>
      <xdr:col>6</xdr:col>
      <xdr:colOff>38100</xdr:colOff>
      <xdr:row>34</xdr:row>
      <xdr:rowOff>76200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80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92727</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63111" y="5579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9391</xdr:rowOff>
    </xdr:from>
    <xdr:to>
      <xdr:col>24</xdr:col>
      <xdr:colOff>62865</xdr:colOff>
      <xdr:row>58</xdr:row>
      <xdr:rowOff>154532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53341"/>
          <a:ext cx="1270" cy="1345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158359</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02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154532</xdr:rowOff>
    </xdr:from>
    <xdr:to>
      <xdr:col>24</xdr:col>
      <xdr:colOff>152400</xdr:colOff>
      <xdr:row>58</xdr:row>
      <xdr:rowOff>154532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98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127518</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285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1,846,009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9391</xdr:rowOff>
    </xdr:from>
    <xdr:to>
      <xdr:col>24</xdr:col>
      <xdr:colOff>152400</xdr:colOff>
      <xdr:row>51</xdr:row>
      <xdr:rowOff>9391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53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44831</xdr:rowOff>
    </xdr:from>
    <xdr:to>
      <xdr:col>24</xdr:col>
      <xdr:colOff>63500</xdr:colOff>
      <xdr:row>58</xdr:row>
      <xdr:rowOff>85438</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988931"/>
          <a:ext cx="838200" cy="40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5266</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779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153839</xdr:rowOff>
    </xdr:from>
    <xdr:to>
      <xdr:col>24</xdr:col>
      <xdr:colOff>114300</xdr:colOff>
      <xdr:row>58</xdr:row>
      <xdr:rowOff>83989</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26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18257</xdr:rowOff>
    </xdr:from>
    <xdr:to>
      <xdr:col>19</xdr:col>
      <xdr:colOff>177800</xdr:colOff>
      <xdr:row>58</xdr:row>
      <xdr:rowOff>85438</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962357"/>
          <a:ext cx="889000" cy="67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167019</xdr:rowOff>
    </xdr:from>
    <xdr:to>
      <xdr:col>20</xdr:col>
      <xdr:colOff>38100</xdr:colOff>
      <xdr:row>58</xdr:row>
      <xdr:rowOff>97169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3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113696</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714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18257</xdr:rowOff>
    </xdr:from>
    <xdr:to>
      <xdr:col>15</xdr:col>
      <xdr:colOff>50800</xdr:colOff>
      <xdr:row>58</xdr:row>
      <xdr:rowOff>89120</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962357"/>
          <a:ext cx="889000" cy="70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117610</xdr:rowOff>
    </xdr:from>
    <xdr:to>
      <xdr:col>15</xdr:col>
      <xdr:colOff>101600</xdr:colOff>
      <xdr:row>58</xdr:row>
      <xdr:rowOff>47760</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9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64287</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665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89120</xdr:rowOff>
    </xdr:from>
    <xdr:to>
      <xdr:col>10</xdr:col>
      <xdr:colOff>114300</xdr:colOff>
      <xdr:row>58</xdr:row>
      <xdr:rowOff>89203</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10033220"/>
          <a:ext cx="889000" cy="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37475</xdr:rowOff>
    </xdr:from>
    <xdr:to>
      <xdr:col>10</xdr:col>
      <xdr:colOff>165100</xdr:colOff>
      <xdr:row>58</xdr:row>
      <xdr:rowOff>139075</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81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155602</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756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39837</xdr:rowOff>
    </xdr:from>
    <xdr:to>
      <xdr:col>6</xdr:col>
      <xdr:colOff>38100</xdr:colOff>
      <xdr:row>58</xdr:row>
      <xdr:rowOff>141437</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983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132564</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10076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165481</xdr:rowOff>
    </xdr:from>
    <xdr:to>
      <xdr:col>24</xdr:col>
      <xdr:colOff>114300</xdr:colOff>
      <xdr:row>58</xdr:row>
      <xdr:rowOff>95631</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38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132266</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904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34638</xdr:rowOff>
    </xdr:from>
    <xdr:to>
      <xdr:col>20</xdr:col>
      <xdr:colOff>38100</xdr:colOff>
      <xdr:row>58</xdr:row>
      <xdr:rowOff>136238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78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127365</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10071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138907</xdr:rowOff>
    </xdr:from>
    <xdr:to>
      <xdr:col>15</xdr:col>
      <xdr:colOff>101600</xdr:colOff>
      <xdr:row>58</xdr:row>
      <xdr:rowOff>69057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1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60184</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10004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38320</xdr:rowOff>
    </xdr:from>
    <xdr:to>
      <xdr:col>10</xdr:col>
      <xdr:colOff>165100</xdr:colOff>
      <xdr:row>58</xdr:row>
      <xdr:rowOff>139920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8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131047</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10075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38403</xdr:rowOff>
    </xdr:from>
    <xdr:to>
      <xdr:col>6</xdr:col>
      <xdr:colOff>38100</xdr:colOff>
      <xdr:row>58</xdr:row>
      <xdr:rowOff>140003</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982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156530</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757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64863</xdr:rowOff>
    </xdr:from>
    <xdr:to>
      <xdr:col>24</xdr:col>
      <xdr:colOff>62865</xdr:colOff>
      <xdr:row>78</xdr:row>
      <xdr:rowOff>111503</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237813"/>
          <a:ext cx="1270" cy="1246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115330</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88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111503</xdr:rowOff>
    </xdr:from>
    <xdr:to>
      <xdr:col>24</xdr:col>
      <xdr:colOff>152400</xdr:colOff>
      <xdr:row>78</xdr:row>
      <xdr:rowOff>111503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84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11540</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2013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315,208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64863</xdr:rowOff>
    </xdr:from>
    <xdr:to>
      <xdr:col>24</xdr:col>
      <xdr:colOff>152400</xdr:colOff>
      <xdr:row>71</xdr:row>
      <xdr:rowOff>64863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237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91420</xdr:rowOff>
    </xdr:from>
    <xdr:to>
      <xdr:col>24</xdr:col>
      <xdr:colOff>63500</xdr:colOff>
      <xdr:row>75</xdr:row>
      <xdr:rowOff>135350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3797300" y="12950170"/>
          <a:ext cx="838200" cy="43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95347</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9540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116920</xdr:rowOff>
    </xdr:from>
    <xdr:to>
      <xdr:col>24</xdr:col>
      <xdr:colOff>114300</xdr:colOff>
      <xdr:row>76</xdr:row>
      <xdr:rowOff>47070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7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91420</xdr:rowOff>
    </xdr:from>
    <xdr:to>
      <xdr:col>19</xdr:col>
      <xdr:colOff>177800</xdr:colOff>
      <xdr:row>76</xdr:row>
      <xdr:rowOff>142294</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2950170"/>
          <a:ext cx="889000" cy="222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60051</xdr:rowOff>
    </xdr:from>
    <xdr:to>
      <xdr:col>20</xdr:col>
      <xdr:colOff>38100</xdr:colOff>
      <xdr:row>75</xdr:row>
      <xdr:rowOff>161651</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918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152778</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011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142294</xdr:rowOff>
    </xdr:from>
    <xdr:to>
      <xdr:col>15</xdr:col>
      <xdr:colOff>50800</xdr:colOff>
      <xdr:row>77</xdr:row>
      <xdr:rowOff>40396</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172494"/>
          <a:ext cx="889000" cy="69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80102</xdr:rowOff>
    </xdr:from>
    <xdr:to>
      <xdr:col>15</xdr:col>
      <xdr:colOff>101600</xdr:colOff>
      <xdr:row>77</xdr:row>
      <xdr:rowOff>10252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11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26779</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885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163435</xdr:rowOff>
    </xdr:from>
    <xdr:to>
      <xdr:col>10</xdr:col>
      <xdr:colOff>114300</xdr:colOff>
      <xdr:row>77</xdr:row>
      <xdr:rowOff>40396</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a:off x="1130300" y="13193635"/>
          <a:ext cx="889000" cy="48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103093</xdr:rowOff>
    </xdr:from>
    <xdr:to>
      <xdr:col>10</xdr:col>
      <xdr:colOff>165100</xdr:colOff>
      <xdr:row>77</xdr:row>
      <xdr:rowOff>33243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13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49770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908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130139</xdr:rowOff>
    </xdr:from>
    <xdr:to>
      <xdr:col>6</xdr:col>
      <xdr:colOff>38100</xdr:colOff>
      <xdr:row>77</xdr:row>
      <xdr:rowOff>60289</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160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51416</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253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84550</xdr:rowOff>
    </xdr:from>
    <xdr:to>
      <xdr:col>24</xdr:col>
      <xdr:colOff>114300</xdr:colOff>
      <xdr:row>76</xdr:row>
      <xdr:rowOff>14700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94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107427</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794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40620</xdr:rowOff>
    </xdr:from>
    <xdr:to>
      <xdr:col>20</xdr:col>
      <xdr:colOff>38100</xdr:colOff>
      <xdr:row>75</xdr:row>
      <xdr:rowOff>142220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899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158747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674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91494</xdr:rowOff>
    </xdr:from>
    <xdr:to>
      <xdr:col>15</xdr:col>
      <xdr:colOff>101600</xdr:colOff>
      <xdr:row>77</xdr:row>
      <xdr:rowOff>21644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121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12771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214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161046</xdr:rowOff>
    </xdr:from>
    <xdr:to>
      <xdr:col>10</xdr:col>
      <xdr:colOff>165100</xdr:colOff>
      <xdr:row>77</xdr:row>
      <xdr:rowOff>91196</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191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82323</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283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112635</xdr:rowOff>
    </xdr:from>
    <xdr:to>
      <xdr:col>6</xdr:col>
      <xdr:colOff>38100</xdr:colOff>
      <xdr:row>77</xdr:row>
      <xdr:rowOff>42785</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142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59312</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918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92727</xdr:rowOff>
    </xdr:from>
    <xdr:ext cx="685572"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51002</xdr:rowOff>
    </xdr:from>
    <xdr:to>
      <xdr:col>24</xdr:col>
      <xdr:colOff>62865</xdr:colOff>
      <xdr:row>99</xdr:row>
      <xdr:rowOff>3527</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652952"/>
          <a:ext cx="1270" cy="1324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7354</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980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3527</xdr:rowOff>
    </xdr:from>
    <xdr:to>
      <xdr:col>24</xdr:col>
      <xdr:colOff>152400</xdr:colOff>
      <xdr:row>99</xdr:row>
      <xdr:rowOff>3527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977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169129</xdr:rowOff>
    </xdr:from>
    <xdr:ext cx="690189"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4281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1,074,841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51002</xdr:rowOff>
    </xdr:from>
    <xdr:to>
      <xdr:col>24</xdr:col>
      <xdr:colOff>152400</xdr:colOff>
      <xdr:row>91</xdr:row>
      <xdr:rowOff>51002</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652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19590</xdr:rowOff>
    </xdr:from>
    <xdr:to>
      <xdr:col>24</xdr:col>
      <xdr:colOff>63500</xdr:colOff>
      <xdr:row>98</xdr:row>
      <xdr:rowOff>45543</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6821690"/>
          <a:ext cx="838200" cy="25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24444</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8265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46017</xdr:rowOff>
    </xdr:from>
    <xdr:to>
      <xdr:col>24</xdr:col>
      <xdr:colOff>114300</xdr:colOff>
      <xdr:row>98</xdr:row>
      <xdr:rowOff>147617</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848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19590</xdr:rowOff>
    </xdr:from>
    <xdr:to>
      <xdr:col>19</xdr:col>
      <xdr:colOff>177800</xdr:colOff>
      <xdr:row>98</xdr:row>
      <xdr:rowOff>52488</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821690"/>
          <a:ext cx="889000" cy="32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55276</xdr:rowOff>
    </xdr:from>
    <xdr:to>
      <xdr:col>20</xdr:col>
      <xdr:colOff>38100</xdr:colOff>
      <xdr:row>98</xdr:row>
      <xdr:rowOff>156876</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857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148003</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950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52488</xdr:rowOff>
    </xdr:from>
    <xdr:to>
      <xdr:col>15</xdr:col>
      <xdr:colOff>50800</xdr:colOff>
      <xdr:row>98</xdr:row>
      <xdr:rowOff>68498</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854588"/>
          <a:ext cx="889000" cy="16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67610</xdr:rowOff>
    </xdr:from>
    <xdr:to>
      <xdr:col>15</xdr:col>
      <xdr:colOff>101600</xdr:colOff>
      <xdr:row>98</xdr:row>
      <xdr:rowOff>169210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86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160337</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962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68498</xdr:rowOff>
    </xdr:from>
    <xdr:to>
      <xdr:col>10</xdr:col>
      <xdr:colOff>114300</xdr:colOff>
      <xdr:row>98</xdr:row>
      <xdr:rowOff>82624</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870598"/>
          <a:ext cx="889000" cy="14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73422</xdr:rowOff>
    </xdr:from>
    <xdr:to>
      <xdr:col>10</xdr:col>
      <xdr:colOff>165100</xdr:colOff>
      <xdr:row>99</xdr:row>
      <xdr:rowOff>3572</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87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166149</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968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66602</xdr:rowOff>
    </xdr:from>
    <xdr:to>
      <xdr:col>6</xdr:col>
      <xdr:colOff>38100</xdr:colOff>
      <xdr:row>98</xdr:row>
      <xdr:rowOff>168202</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868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159329</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96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166193</xdr:rowOff>
    </xdr:from>
    <xdr:to>
      <xdr:col>24</xdr:col>
      <xdr:colOff>114300</xdr:colOff>
      <xdr:row>98</xdr:row>
      <xdr:rowOff>96343</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796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17620</xdr:rowOff>
    </xdr:from>
    <xdr:ext cx="599010"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648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140240</xdr:rowOff>
    </xdr:from>
    <xdr:to>
      <xdr:col>20</xdr:col>
      <xdr:colOff>38100</xdr:colOff>
      <xdr:row>98</xdr:row>
      <xdr:rowOff>70390</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77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86917</xdr:rowOff>
    </xdr:from>
    <xdr:ext cx="59901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497795" y="16546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1688</xdr:rowOff>
    </xdr:from>
    <xdr:to>
      <xdr:col>15</xdr:col>
      <xdr:colOff>101600</xdr:colOff>
      <xdr:row>98</xdr:row>
      <xdr:rowOff>103288</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803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119815</xdr:rowOff>
    </xdr:from>
    <xdr:ext cx="59901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08795" y="16579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17698</xdr:rowOff>
    </xdr:from>
    <xdr:to>
      <xdr:col>10</xdr:col>
      <xdr:colOff>165100</xdr:colOff>
      <xdr:row>98</xdr:row>
      <xdr:rowOff>119298</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819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135825</xdr:rowOff>
    </xdr:from>
    <xdr:ext cx="599010"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19795" y="16595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31824</xdr:rowOff>
    </xdr:from>
    <xdr:to>
      <xdr:col>6</xdr:col>
      <xdr:colOff>38100</xdr:colOff>
      <xdr:row>98</xdr:row>
      <xdr:rowOff>133424</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83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149951</xdr:rowOff>
    </xdr:from>
    <xdr:ext cx="599010"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30795" y="16609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85979</xdr:rowOff>
    </xdr:from>
    <xdr:to>
      <xdr:col>54</xdr:col>
      <xdr:colOff>189865</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400929"/>
          <a:ext cx="1270" cy="1253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148150</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6632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32656</xdr:rowOff>
    </xdr:from>
    <xdr:ext cx="534377"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176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27,425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85979</xdr:rowOff>
    </xdr:from>
    <xdr:to>
      <xdr:col>55</xdr:col>
      <xdr:colOff>88900</xdr:colOff>
      <xdr:row>31</xdr:row>
      <xdr:rowOff>85979</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400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65600</xdr:rowOff>
    </xdr:from>
    <xdr:ext cx="469744"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4092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42723</xdr:rowOff>
    </xdr:from>
    <xdr:to>
      <xdr:col>55</xdr:col>
      <xdr:colOff>50800</xdr:colOff>
      <xdr:row>38</xdr:row>
      <xdr:rowOff>144323</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50998</xdr:rowOff>
    </xdr:from>
    <xdr:to>
      <xdr:col>50</xdr:col>
      <xdr:colOff>165100</xdr:colOff>
      <xdr:row>38</xdr:row>
      <xdr:rowOff>152598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566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169125</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3413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41534</xdr:rowOff>
    </xdr:from>
    <xdr:to>
      <xdr:col>46</xdr:col>
      <xdr:colOff>38100</xdr:colOff>
      <xdr:row>38</xdr:row>
      <xdr:rowOff>143134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55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159661</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15428" y="6331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34219</xdr:rowOff>
    </xdr:from>
    <xdr:to>
      <xdr:col>41</xdr:col>
      <xdr:colOff>101600</xdr:colOff>
      <xdr:row>38</xdr:row>
      <xdr:rowOff>135819</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549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152346</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26428" y="6324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32893</xdr:rowOff>
    </xdr:from>
    <xdr:to>
      <xdr:col>36</xdr:col>
      <xdr:colOff>165100</xdr:colOff>
      <xdr:row>38</xdr:row>
      <xdr:rowOff>134493</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4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151020</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37428" y="6323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21150</xdr:rowOff>
    </xdr:from>
    <xdr:ext cx="249299"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5362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71867</xdr:rowOff>
    </xdr:from>
    <xdr:to>
      <xdr:col>54</xdr:col>
      <xdr:colOff>189865</xdr:colOff>
      <xdr:row>59</xdr:row>
      <xdr:rowOff>36293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815817"/>
          <a:ext cx="1270" cy="1336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40120</xdr:rowOff>
    </xdr:from>
    <xdr:ext cx="469744"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55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36293</xdr:rowOff>
    </xdr:from>
    <xdr:to>
      <xdr:col>55</xdr:col>
      <xdr:colOff>88900</xdr:colOff>
      <xdr:row>59</xdr:row>
      <xdr:rowOff>36293</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5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18544</xdr:rowOff>
    </xdr:from>
    <xdr:ext cx="599010"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591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352,804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71867</xdr:rowOff>
    </xdr:from>
    <xdr:to>
      <xdr:col>55</xdr:col>
      <xdr:colOff>88900</xdr:colOff>
      <xdr:row>51</xdr:row>
      <xdr:rowOff>71867</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815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102004</xdr:rowOff>
    </xdr:from>
    <xdr:to>
      <xdr:col>55</xdr:col>
      <xdr:colOff>0</xdr:colOff>
      <xdr:row>58</xdr:row>
      <xdr:rowOff>102206</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10046104"/>
          <a:ext cx="838200" cy="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6453</xdr:rowOff>
    </xdr:from>
    <xdr:ext cx="534377"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7791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155026</xdr:rowOff>
    </xdr:from>
    <xdr:to>
      <xdr:col>55</xdr:col>
      <xdr:colOff>50800</xdr:colOff>
      <xdr:row>58</xdr:row>
      <xdr:rowOff>85176</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927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87118</xdr:rowOff>
    </xdr:from>
    <xdr:to>
      <xdr:col>50</xdr:col>
      <xdr:colOff>114300</xdr:colOff>
      <xdr:row>58</xdr:row>
      <xdr:rowOff>102206</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8750300" y="10031218"/>
          <a:ext cx="889000" cy="15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143189</xdr:rowOff>
    </xdr:from>
    <xdr:to>
      <xdr:col>50</xdr:col>
      <xdr:colOff>165100</xdr:colOff>
      <xdr:row>58</xdr:row>
      <xdr:rowOff>73339</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915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89866</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72111" y="9691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87118</xdr:rowOff>
    </xdr:from>
    <xdr:to>
      <xdr:col>45</xdr:col>
      <xdr:colOff>177800</xdr:colOff>
      <xdr:row>58</xdr:row>
      <xdr:rowOff>97165</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10031218"/>
          <a:ext cx="889000" cy="10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166453</xdr:rowOff>
    </xdr:from>
    <xdr:to>
      <xdr:col>46</xdr:col>
      <xdr:colOff>38100</xdr:colOff>
      <xdr:row>58</xdr:row>
      <xdr:rowOff>96603</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939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113130</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83111" y="9714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97165</xdr:rowOff>
    </xdr:from>
    <xdr:to>
      <xdr:col>41</xdr:col>
      <xdr:colOff>50800</xdr:colOff>
      <xdr:row>58</xdr:row>
      <xdr:rowOff>105894</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10041265"/>
          <a:ext cx="889000" cy="8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157114</xdr:rowOff>
    </xdr:from>
    <xdr:to>
      <xdr:col>41</xdr:col>
      <xdr:colOff>101600</xdr:colOff>
      <xdr:row>58</xdr:row>
      <xdr:rowOff>87264</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929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103791</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94111" y="9704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164589</xdr:rowOff>
    </xdr:from>
    <xdr:to>
      <xdr:col>36</xdr:col>
      <xdr:colOff>165100</xdr:colOff>
      <xdr:row>58</xdr:row>
      <xdr:rowOff>94739</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937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111266</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05111" y="9712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51204</xdr:rowOff>
    </xdr:from>
    <xdr:to>
      <xdr:col>55</xdr:col>
      <xdr:colOff>50800</xdr:colOff>
      <xdr:row>58</xdr:row>
      <xdr:rowOff>152804</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995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137581</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910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51406</xdr:rowOff>
    </xdr:from>
    <xdr:to>
      <xdr:col>50</xdr:col>
      <xdr:colOff>165100</xdr:colOff>
      <xdr:row>58</xdr:row>
      <xdr:rowOff>153006</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99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144133</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72111" y="10088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36318</xdr:rowOff>
    </xdr:from>
    <xdr:to>
      <xdr:col>46</xdr:col>
      <xdr:colOff>38100</xdr:colOff>
      <xdr:row>58</xdr:row>
      <xdr:rowOff>137918</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98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129045</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10073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46365</xdr:rowOff>
    </xdr:from>
    <xdr:to>
      <xdr:col>41</xdr:col>
      <xdr:colOff>101600</xdr:colOff>
      <xdr:row>58</xdr:row>
      <xdr:rowOff>147965</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99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139092</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10083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55094</xdr:rowOff>
    </xdr:from>
    <xdr:to>
      <xdr:col>36</xdr:col>
      <xdr:colOff>165100</xdr:colOff>
      <xdr:row>58</xdr:row>
      <xdr:rowOff>156694</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999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147821</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10091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4868</xdr:rowOff>
    </xdr:from>
    <xdr:to>
      <xdr:col>54</xdr:col>
      <xdr:colOff>189865</xdr:colOff>
      <xdr:row>79</xdr:row>
      <xdr:rowOff>40997</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177818"/>
          <a:ext cx="1270" cy="14077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44824</xdr:rowOff>
    </xdr:from>
    <xdr:ext cx="378565"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5893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40997</xdr:rowOff>
    </xdr:from>
    <xdr:to>
      <xdr:col>55</xdr:col>
      <xdr:colOff>88900</xdr:colOff>
      <xdr:row>79</xdr:row>
      <xdr:rowOff>40997</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585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122995</xdr:rowOff>
    </xdr:from>
    <xdr:ext cx="599010"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953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370,389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4868</xdr:rowOff>
    </xdr:from>
    <xdr:to>
      <xdr:col>55</xdr:col>
      <xdr:colOff>88900</xdr:colOff>
      <xdr:row>71</xdr:row>
      <xdr:rowOff>4868</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177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50809</xdr:rowOff>
    </xdr:from>
    <xdr:to>
      <xdr:col>55</xdr:col>
      <xdr:colOff>0</xdr:colOff>
      <xdr:row>78</xdr:row>
      <xdr:rowOff>63736</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9639300" y="13423909"/>
          <a:ext cx="838200" cy="12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13662</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2153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162235</xdr:rowOff>
    </xdr:from>
    <xdr:to>
      <xdr:col>55</xdr:col>
      <xdr:colOff>50800</xdr:colOff>
      <xdr:row>78</xdr:row>
      <xdr:rowOff>92385</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36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152544</xdr:rowOff>
    </xdr:from>
    <xdr:to>
      <xdr:col>50</xdr:col>
      <xdr:colOff>114300</xdr:colOff>
      <xdr:row>78</xdr:row>
      <xdr:rowOff>63736</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8750300" y="13354194"/>
          <a:ext cx="889000" cy="82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10959</xdr:rowOff>
    </xdr:from>
    <xdr:to>
      <xdr:col>50</xdr:col>
      <xdr:colOff>165100</xdr:colOff>
      <xdr:row>78</xdr:row>
      <xdr:rowOff>112559</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38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129086</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72111" y="13159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152544</xdr:rowOff>
    </xdr:from>
    <xdr:to>
      <xdr:col>45</xdr:col>
      <xdr:colOff>177800</xdr:colOff>
      <xdr:row>77</xdr:row>
      <xdr:rowOff>168411</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7861300" y="13354194"/>
          <a:ext cx="889000" cy="15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14101</xdr:rowOff>
    </xdr:from>
    <xdr:to>
      <xdr:col>46</xdr:col>
      <xdr:colOff>38100</xdr:colOff>
      <xdr:row>78</xdr:row>
      <xdr:rowOff>115701</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38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106828</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3479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168411</xdr:rowOff>
    </xdr:from>
    <xdr:to>
      <xdr:col>41</xdr:col>
      <xdr:colOff>50800</xdr:colOff>
      <xdr:row>78</xdr:row>
      <xdr:rowOff>96365</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6972300" y="13370061"/>
          <a:ext cx="889000" cy="99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27262</xdr:rowOff>
    </xdr:from>
    <xdr:to>
      <xdr:col>41</xdr:col>
      <xdr:colOff>101600</xdr:colOff>
      <xdr:row>78</xdr:row>
      <xdr:rowOff>128862</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400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119989</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4111" y="13493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53586</xdr:rowOff>
    </xdr:from>
    <xdr:to>
      <xdr:col>36</xdr:col>
      <xdr:colOff>165100</xdr:colOff>
      <xdr:row>78</xdr:row>
      <xdr:rowOff>155186</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42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146313</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3519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xdr:rowOff>
    </xdr:from>
    <xdr:to>
      <xdr:col>55</xdr:col>
      <xdr:colOff>50800</xdr:colOff>
      <xdr:row>78</xdr:row>
      <xdr:rowOff>101609</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373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149886</xdr:rowOff>
    </xdr:from>
    <xdr:ext cx="534377"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351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12936</xdr:rowOff>
    </xdr:from>
    <xdr:to>
      <xdr:col>50</xdr:col>
      <xdr:colOff>165100</xdr:colOff>
      <xdr:row>78</xdr:row>
      <xdr:rowOff>114536</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386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105663</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372111" y="13478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101744</xdr:rowOff>
    </xdr:from>
    <xdr:to>
      <xdr:col>46</xdr:col>
      <xdr:colOff>38100</xdr:colOff>
      <xdr:row>78</xdr:row>
      <xdr:rowOff>31894</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303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48421</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483111" y="13078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117611</xdr:rowOff>
    </xdr:from>
    <xdr:to>
      <xdr:col>41</xdr:col>
      <xdr:colOff>101600</xdr:colOff>
      <xdr:row>78</xdr:row>
      <xdr:rowOff>47761</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31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64288</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594111" y="13094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45565</xdr:rowOff>
    </xdr:from>
    <xdr:to>
      <xdr:col>36</xdr:col>
      <xdr:colOff>165100</xdr:colOff>
      <xdr:row>78</xdr:row>
      <xdr:rowOff>147165</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418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163692</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05111" y="13193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a:extLst>
            <a:ext uri="{FF2B5EF4-FFF2-40B4-BE49-F238E27FC236}">
              <a16:creationId xmlns:a16="http://schemas.microsoft.com/office/drawing/2014/main" id="{00000000-0008-0000-07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61486</xdr:rowOff>
    </xdr:from>
    <xdr:to>
      <xdr:col>54</xdr:col>
      <xdr:colOff>189865</xdr:colOff>
      <xdr:row>98</xdr:row>
      <xdr:rowOff>60367</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flipV="1">
          <a:off x="10475595" y="15834886"/>
          <a:ext cx="1270" cy="1027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64194</xdr:rowOff>
    </xdr:from>
    <xdr:ext cx="534377" cy="259045"/>
    <xdr:sp macro="" textlink="">
      <xdr:nvSpPr>
        <xdr:cNvPr id="455" name="土木費最小値テキスト">
          <a:extLst>
            <a:ext uri="{FF2B5EF4-FFF2-40B4-BE49-F238E27FC236}">
              <a16:creationId xmlns:a16="http://schemas.microsoft.com/office/drawing/2014/main" id="{00000000-0008-0000-0700-0000C7010000}"/>
            </a:ext>
          </a:extLst>
        </xdr:cNvPr>
        <xdr:cNvSpPr txBox="1"/>
      </xdr:nvSpPr>
      <xdr:spPr>
        <a:xfrm>
          <a:off x="10528300" y="16866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60367</xdr:rowOff>
    </xdr:from>
    <xdr:to>
      <xdr:col>55</xdr:col>
      <xdr:colOff>88900</xdr:colOff>
      <xdr:row>98</xdr:row>
      <xdr:rowOff>60367</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6862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8163</xdr:rowOff>
    </xdr:from>
    <xdr:ext cx="599010" cy="259045"/>
    <xdr:sp macro="" textlink="">
      <xdr:nvSpPr>
        <xdr:cNvPr id="457" name="土木費最大値テキスト">
          <a:extLst>
            <a:ext uri="{FF2B5EF4-FFF2-40B4-BE49-F238E27FC236}">
              <a16:creationId xmlns:a16="http://schemas.microsoft.com/office/drawing/2014/main" id="{00000000-0008-0000-0700-0000C9010000}"/>
            </a:ext>
          </a:extLst>
        </xdr:cNvPr>
        <xdr:cNvSpPr txBox="1"/>
      </xdr:nvSpPr>
      <xdr:spPr>
        <a:xfrm>
          <a:off x="10528300" y="15610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242,107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61486</xdr:rowOff>
    </xdr:from>
    <xdr:to>
      <xdr:col>55</xdr:col>
      <xdr:colOff>88900</xdr:colOff>
      <xdr:row>92</xdr:row>
      <xdr:rowOff>61486</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5834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15534</xdr:rowOff>
    </xdr:from>
    <xdr:to>
      <xdr:col>55</xdr:col>
      <xdr:colOff>0</xdr:colOff>
      <xdr:row>97</xdr:row>
      <xdr:rowOff>78783</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9639300" y="16646184"/>
          <a:ext cx="838200" cy="63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79897</xdr:rowOff>
    </xdr:from>
    <xdr:ext cx="534377" cy="259045"/>
    <xdr:sp macro="" textlink="">
      <xdr:nvSpPr>
        <xdr:cNvPr id="460" name="土木費平均値テキスト">
          <a:extLst>
            <a:ext uri="{FF2B5EF4-FFF2-40B4-BE49-F238E27FC236}">
              <a16:creationId xmlns:a16="http://schemas.microsoft.com/office/drawing/2014/main" id="{00000000-0008-0000-0700-0000CC010000}"/>
            </a:ext>
          </a:extLst>
        </xdr:cNvPr>
        <xdr:cNvSpPr txBox="1"/>
      </xdr:nvSpPr>
      <xdr:spPr>
        <a:xfrm>
          <a:off x="10528300" y="163676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57020</xdr:rowOff>
    </xdr:from>
    <xdr:to>
      <xdr:col>55</xdr:col>
      <xdr:colOff>50800</xdr:colOff>
      <xdr:row>96</xdr:row>
      <xdr:rowOff>158620</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10426700" y="165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78783</xdr:rowOff>
    </xdr:from>
    <xdr:to>
      <xdr:col>50</xdr:col>
      <xdr:colOff>114300</xdr:colOff>
      <xdr:row>97</xdr:row>
      <xdr:rowOff>90103</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8750300" y="16709433"/>
          <a:ext cx="889000" cy="11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53394</xdr:rowOff>
    </xdr:from>
    <xdr:to>
      <xdr:col>50</xdr:col>
      <xdr:colOff>165100</xdr:colOff>
      <xdr:row>96</xdr:row>
      <xdr:rowOff>154994</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9588500" y="1651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71</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9372111" y="1628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88562</xdr:rowOff>
    </xdr:from>
    <xdr:to>
      <xdr:col>45</xdr:col>
      <xdr:colOff>177800</xdr:colOff>
      <xdr:row>97</xdr:row>
      <xdr:rowOff>90103</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7861300" y="16719212"/>
          <a:ext cx="889000" cy="1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73644</xdr:rowOff>
    </xdr:from>
    <xdr:to>
      <xdr:col>46</xdr:col>
      <xdr:colOff>38100</xdr:colOff>
      <xdr:row>97</xdr:row>
      <xdr:rowOff>3794</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8699500" y="1653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20321</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483111" y="1630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66091</xdr:rowOff>
    </xdr:from>
    <xdr:to>
      <xdr:col>41</xdr:col>
      <xdr:colOff>50800</xdr:colOff>
      <xdr:row>97</xdr:row>
      <xdr:rowOff>88562</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6972300" y="16696741"/>
          <a:ext cx="889000" cy="22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13728</xdr:rowOff>
    </xdr:from>
    <xdr:to>
      <xdr:col>41</xdr:col>
      <xdr:colOff>101600</xdr:colOff>
      <xdr:row>96</xdr:row>
      <xdr:rowOff>115328</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7810500" y="16472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131855</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594111" y="16248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63539</xdr:rowOff>
    </xdr:from>
    <xdr:to>
      <xdr:col>36</xdr:col>
      <xdr:colOff>165100</xdr:colOff>
      <xdr:row>96</xdr:row>
      <xdr:rowOff>165139</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6921500" y="1652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10216</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6705111" y="16297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136184</xdr:rowOff>
    </xdr:from>
    <xdr:to>
      <xdr:col>55</xdr:col>
      <xdr:colOff>50800</xdr:colOff>
      <xdr:row>97</xdr:row>
      <xdr:rowOff>66334</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10426700" y="16595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114611</xdr:rowOff>
    </xdr:from>
    <xdr:ext cx="534377" cy="259045"/>
    <xdr:sp macro="" textlink="">
      <xdr:nvSpPr>
        <xdr:cNvPr id="479" name="土木費該当値テキスト">
          <a:extLst>
            <a:ext uri="{FF2B5EF4-FFF2-40B4-BE49-F238E27FC236}">
              <a16:creationId xmlns:a16="http://schemas.microsoft.com/office/drawing/2014/main" id="{00000000-0008-0000-0700-0000DF010000}"/>
            </a:ext>
          </a:extLst>
        </xdr:cNvPr>
        <xdr:cNvSpPr txBox="1"/>
      </xdr:nvSpPr>
      <xdr:spPr>
        <a:xfrm>
          <a:off x="10528300" y="16573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27983</xdr:rowOff>
    </xdr:from>
    <xdr:to>
      <xdr:col>50</xdr:col>
      <xdr:colOff>165100</xdr:colOff>
      <xdr:row>97</xdr:row>
      <xdr:rowOff>129583</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9588500" y="16658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120710</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372111" y="16751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39303</xdr:rowOff>
    </xdr:from>
    <xdr:to>
      <xdr:col>46</xdr:col>
      <xdr:colOff>38100</xdr:colOff>
      <xdr:row>97</xdr:row>
      <xdr:rowOff>140903</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8699500" y="16669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132030</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483111" y="16762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37762</xdr:rowOff>
    </xdr:from>
    <xdr:to>
      <xdr:col>41</xdr:col>
      <xdr:colOff>101600</xdr:colOff>
      <xdr:row>97</xdr:row>
      <xdr:rowOff>139362</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7810500" y="16668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130489</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594111" y="16761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15291</xdr:rowOff>
    </xdr:from>
    <xdr:to>
      <xdr:col>36</xdr:col>
      <xdr:colOff>165100</xdr:colOff>
      <xdr:row>97</xdr:row>
      <xdr:rowOff>116891</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6921500" y="16645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108018</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05111" y="16738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19590</xdr:rowOff>
    </xdr:from>
    <xdr:to>
      <xdr:col>85</xdr:col>
      <xdr:colOff>126364</xdr:colOff>
      <xdr:row>39</xdr:row>
      <xdr:rowOff>72492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334540"/>
          <a:ext cx="1269" cy="1424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76319</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762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72492</xdr:rowOff>
    </xdr:from>
    <xdr:to>
      <xdr:col>86</xdr:col>
      <xdr:colOff>25400</xdr:colOff>
      <xdr:row>39</xdr:row>
      <xdr:rowOff>72492</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759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137717</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109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93,305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19590</xdr:rowOff>
    </xdr:from>
    <xdr:to>
      <xdr:col>86</xdr:col>
      <xdr:colOff>25400</xdr:colOff>
      <xdr:row>31</xdr:row>
      <xdr:rowOff>19590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33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31</xdr:row>
      <xdr:rowOff>19590</xdr:rowOff>
    </xdr:from>
    <xdr:to>
      <xdr:col>85</xdr:col>
      <xdr:colOff>127000</xdr:colOff>
      <xdr:row>34</xdr:row>
      <xdr:rowOff>80988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5334540"/>
          <a:ext cx="838200" cy="575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130440</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3026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152013</xdr:rowOff>
    </xdr:from>
    <xdr:to>
      <xdr:col>85</xdr:col>
      <xdr:colOff>177800</xdr:colOff>
      <xdr:row>37</xdr:row>
      <xdr:rowOff>82163</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2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168999</xdr:rowOff>
    </xdr:from>
    <xdr:to>
      <xdr:col>81</xdr:col>
      <xdr:colOff>50800</xdr:colOff>
      <xdr:row>34</xdr:row>
      <xdr:rowOff>80988</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4592300" y="5826849"/>
          <a:ext cx="889000" cy="83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166967</xdr:rowOff>
    </xdr:from>
    <xdr:to>
      <xdr:col>81</xdr:col>
      <xdr:colOff>101600</xdr:colOff>
      <xdr:row>37</xdr:row>
      <xdr:rowOff>97117</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339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88244</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431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168999</xdr:rowOff>
    </xdr:from>
    <xdr:to>
      <xdr:col>76</xdr:col>
      <xdr:colOff>114300</xdr:colOff>
      <xdr:row>35</xdr:row>
      <xdr:rowOff>92532</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5826849"/>
          <a:ext cx="889000" cy="266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143097</xdr:rowOff>
    </xdr:from>
    <xdr:to>
      <xdr:col>76</xdr:col>
      <xdr:colOff>165100</xdr:colOff>
      <xdr:row>37</xdr:row>
      <xdr:rowOff>73247</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315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64374</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408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88017</xdr:rowOff>
    </xdr:from>
    <xdr:to>
      <xdr:col>71</xdr:col>
      <xdr:colOff>177800</xdr:colOff>
      <xdr:row>35</xdr:row>
      <xdr:rowOff>92532</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2814300" y="6088767"/>
          <a:ext cx="889000" cy="4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20034</xdr:rowOff>
    </xdr:from>
    <xdr:to>
      <xdr:col>72</xdr:col>
      <xdr:colOff>38100</xdr:colOff>
      <xdr:row>37</xdr:row>
      <xdr:rowOff>121634</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3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112761</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456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55448</xdr:rowOff>
    </xdr:from>
    <xdr:to>
      <xdr:col>67</xdr:col>
      <xdr:colOff>101600</xdr:colOff>
      <xdr:row>37</xdr:row>
      <xdr:rowOff>157048</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399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148176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491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30</xdr:row>
      <xdr:rowOff>140240</xdr:rowOff>
    </xdr:from>
    <xdr:to>
      <xdr:col>85</xdr:col>
      <xdr:colOff>177800</xdr:colOff>
      <xdr:row>31</xdr:row>
      <xdr:rowOff>70390</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528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30</xdr:row>
      <xdr:rowOff>93267</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5236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30188</xdr:rowOff>
    </xdr:from>
    <xdr:to>
      <xdr:col>81</xdr:col>
      <xdr:colOff>101600</xdr:colOff>
      <xdr:row>34</xdr:row>
      <xdr:rowOff>131788</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5859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148315</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5634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118199</xdr:rowOff>
    </xdr:from>
    <xdr:to>
      <xdr:col>76</xdr:col>
      <xdr:colOff>165100</xdr:colOff>
      <xdr:row>34</xdr:row>
      <xdr:rowOff>48349</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5776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64876</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5551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41732</xdr:rowOff>
    </xdr:from>
    <xdr:to>
      <xdr:col>72</xdr:col>
      <xdr:colOff>38100</xdr:colOff>
      <xdr:row>35</xdr:row>
      <xdr:rowOff>143332</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042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159859</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581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37217</xdr:rowOff>
    </xdr:from>
    <xdr:to>
      <xdr:col>67</xdr:col>
      <xdr:colOff>101600</xdr:colOff>
      <xdr:row>35</xdr:row>
      <xdr:rowOff>138817</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037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155344</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5813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131017</xdr:rowOff>
    </xdr:from>
    <xdr:to>
      <xdr:col>85</xdr:col>
      <xdr:colOff>126364</xdr:colOff>
      <xdr:row>58</xdr:row>
      <xdr:rowOff>55228</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874967"/>
          <a:ext cx="1269" cy="1124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59055</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003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55228</xdr:rowOff>
    </xdr:from>
    <xdr:to>
      <xdr:col>86</xdr:col>
      <xdr:colOff>25400</xdr:colOff>
      <xdr:row>58</xdr:row>
      <xdr:rowOff>55228</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9999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77694</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650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337,279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131017</xdr:rowOff>
    </xdr:from>
    <xdr:to>
      <xdr:col>86</xdr:col>
      <xdr:colOff>25400</xdr:colOff>
      <xdr:row>51</xdr:row>
      <xdr:rowOff>131017</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874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24695</xdr:rowOff>
    </xdr:from>
    <xdr:to>
      <xdr:col>85</xdr:col>
      <xdr:colOff>127000</xdr:colOff>
      <xdr:row>57</xdr:row>
      <xdr:rowOff>138614</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5481300" y="9454445"/>
          <a:ext cx="838200" cy="456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19457</xdr:rowOff>
    </xdr:from>
    <xdr:ext cx="534377"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6206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168030</xdr:rowOff>
    </xdr:from>
    <xdr:to>
      <xdr:col>85</xdr:col>
      <xdr:colOff>177800</xdr:colOff>
      <xdr:row>57</xdr:row>
      <xdr:rowOff>98180</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76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24695</xdr:rowOff>
    </xdr:from>
    <xdr:to>
      <xdr:col>81</xdr:col>
      <xdr:colOff>50800</xdr:colOff>
      <xdr:row>55</xdr:row>
      <xdr:rowOff>46961</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4592300" y="9454445"/>
          <a:ext cx="889000" cy="22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29033</xdr:rowOff>
    </xdr:from>
    <xdr:to>
      <xdr:col>81</xdr:col>
      <xdr:colOff>101600</xdr:colOff>
      <xdr:row>57</xdr:row>
      <xdr:rowOff>130633</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801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121760</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214111" y="9894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46961</xdr:rowOff>
    </xdr:from>
    <xdr:to>
      <xdr:col>76</xdr:col>
      <xdr:colOff>114300</xdr:colOff>
      <xdr:row>56</xdr:row>
      <xdr:rowOff>48051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3703300" y="9476711"/>
          <a:ext cx="889000" cy="17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9945</xdr:rowOff>
    </xdr:from>
    <xdr:to>
      <xdr:col>76</xdr:col>
      <xdr:colOff>165100</xdr:colOff>
      <xdr:row>57</xdr:row>
      <xdr:rowOff>111545</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78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102672</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325111" y="9875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48051</xdr:rowOff>
    </xdr:from>
    <xdr:to>
      <xdr:col>71</xdr:col>
      <xdr:colOff>177800</xdr:colOff>
      <xdr:row>57</xdr:row>
      <xdr:rowOff>14797</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2814300" y="9649251"/>
          <a:ext cx="889000" cy="138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16094</xdr:rowOff>
    </xdr:from>
    <xdr:to>
      <xdr:col>72</xdr:col>
      <xdr:colOff>38100</xdr:colOff>
      <xdr:row>57</xdr:row>
      <xdr:rowOff>117694</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78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108821</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36111" y="988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66722</xdr:rowOff>
    </xdr:from>
    <xdr:to>
      <xdr:col>67</xdr:col>
      <xdr:colOff>101600</xdr:colOff>
      <xdr:row>57</xdr:row>
      <xdr:rowOff>168322</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83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159449</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47111" y="9932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87814</xdr:rowOff>
    </xdr:from>
    <xdr:to>
      <xdr:col>85</xdr:col>
      <xdr:colOff>177800</xdr:colOff>
      <xdr:row>58</xdr:row>
      <xdr:rowOff>17964</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86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2741</xdr:rowOff>
    </xdr:from>
    <xdr:ext cx="534377"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775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145345</xdr:rowOff>
    </xdr:from>
    <xdr:to>
      <xdr:col>81</xdr:col>
      <xdr:colOff>101600</xdr:colOff>
      <xdr:row>55</xdr:row>
      <xdr:rowOff>75495</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403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53</xdr:row>
      <xdr:rowOff>92022</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181795" y="9178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167611</xdr:rowOff>
    </xdr:from>
    <xdr:to>
      <xdr:col>76</xdr:col>
      <xdr:colOff>165100</xdr:colOff>
      <xdr:row>55</xdr:row>
      <xdr:rowOff>97761</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425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53</xdr:row>
      <xdr:rowOff>114288</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292795" y="9201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168701</xdr:rowOff>
    </xdr:from>
    <xdr:to>
      <xdr:col>72</xdr:col>
      <xdr:colOff>38100</xdr:colOff>
      <xdr:row>56</xdr:row>
      <xdr:rowOff>98851</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59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54</xdr:row>
      <xdr:rowOff>115378</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03795" y="9373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135447</xdr:rowOff>
    </xdr:from>
    <xdr:to>
      <xdr:col>67</xdr:col>
      <xdr:colOff>101600</xdr:colOff>
      <xdr:row>57</xdr:row>
      <xdr:rowOff>65597</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736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82124</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47111" y="9511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126548</xdr:rowOff>
    </xdr:from>
    <xdr:to>
      <xdr:col>85</xdr:col>
      <xdr:colOff>126364</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128048"/>
          <a:ext cx="1269" cy="1460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73225</xdr:rowOff>
    </xdr:from>
    <xdr:ext cx="599010"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903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191,726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126548</xdr:rowOff>
    </xdr:from>
    <xdr:to>
      <xdr:col>86</xdr:col>
      <xdr:colOff>25400</xdr:colOff>
      <xdr:row>70</xdr:row>
      <xdr:rowOff>126548</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128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21918</xdr:rowOff>
    </xdr:from>
    <xdr:to>
      <xdr:col>85</xdr:col>
      <xdr:colOff>127000</xdr:colOff>
      <xdr:row>79</xdr:row>
      <xdr:rowOff>30772</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5481300" y="13566468"/>
          <a:ext cx="838200" cy="8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124472</xdr:rowOff>
    </xdr:from>
    <xdr:ext cx="469744"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3261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101595</xdr:rowOff>
    </xdr:from>
    <xdr:to>
      <xdr:col>85</xdr:col>
      <xdr:colOff>177800</xdr:colOff>
      <xdr:row>79</xdr:row>
      <xdr:rowOff>31745</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474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25667</xdr:rowOff>
    </xdr:from>
    <xdr:to>
      <xdr:col>81</xdr:col>
      <xdr:colOff>50800</xdr:colOff>
      <xdr:row>79</xdr:row>
      <xdr:rowOff>30772</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4592300" y="13570217"/>
          <a:ext cx="889000" cy="5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88236</xdr:rowOff>
    </xdr:from>
    <xdr:to>
      <xdr:col>81</xdr:col>
      <xdr:colOff>101600</xdr:colOff>
      <xdr:row>79</xdr:row>
      <xdr:rowOff>18386</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46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34913</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14111" y="13236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17818</xdr:rowOff>
    </xdr:from>
    <xdr:to>
      <xdr:col>76</xdr:col>
      <xdr:colOff>114300</xdr:colOff>
      <xdr:row>79</xdr:row>
      <xdr:rowOff>25667</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3703300" y="13562368"/>
          <a:ext cx="889000" cy="7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64813</xdr:rowOff>
    </xdr:from>
    <xdr:to>
      <xdr:col>76</xdr:col>
      <xdr:colOff>165100</xdr:colOff>
      <xdr:row>78</xdr:row>
      <xdr:rowOff>166413</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437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11490</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25111" y="13213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46248</xdr:rowOff>
    </xdr:from>
    <xdr:to>
      <xdr:col>71</xdr:col>
      <xdr:colOff>177800</xdr:colOff>
      <xdr:row>79</xdr:row>
      <xdr:rowOff>17818</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814300" y="13419348"/>
          <a:ext cx="889000" cy="143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68624</xdr:rowOff>
    </xdr:from>
    <xdr:to>
      <xdr:col>72</xdr:col>
      <xdr:colOff>38100</xdr:colOff>
      <xdr:row>78</xdr:row>
      <xdr:rowOff>170224</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441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15301</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36111" y="13216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68852</xdr:rowOff>
    </xdr:from>
    <xdr:to>
      <xdr:col>67</xdr:col>
      <xdr:colOff>101600</xdr:colOff>
      <xdr:row>78</xdr:row>
      <xdr:rowOff>170452</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441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161579</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47111" y="13534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142568</xdr:rowOff>
    </xdr:from>
    <xdr:to>
      <xdr:col>85</xdr:col>
      <xdr:colOff>177800</xdr:colOff>
      <xdr:row>79</xdr:row>
      <xdr:rowOff>72718</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515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80022</xdr:rowOff>
    </xdr:from>
    <xdr:ext cx="469744"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453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151422</xdr:rowOff>
    </xdr:from>
    <xdr:to>
      <xdr:col>81</xdr:col>
      <xdr:colOff>101600</xdr:colOff>
      <xdr:row>79</xdr:row>
      <xdr:rowOff>81572</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524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72699</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46428" y="13617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146317</xdr:rowOff>
    </xdr:from>
    <xdr:to>
      <xdr:col>76</xdr:col>
      <xdr:colOff>165100</xdr:colOff>
      <xdr:row>79</xdr:row>
      <xdr:rowOff>76467</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519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67594</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357428" y="13612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138468</xdr:rowOff>
    </xdr:from>
    <xdr:to>
      <xdr:col>72</xdr:col>
      <xdr:colOff>38100</xdr:colOff>
      <xdr:row>79</xdr:row>
      <xdr:rowOff>68618</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511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59745</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468428" y="13604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166898</xdr:rowOff>
    </xdr:from>
    <xdr:to>
      <xdr:col>67</xdr:col>
      <xdr:colOff>101600</xdr:colOff>
      <xdr:row>78</xdr:row>
      <xdr:rowOff>97048</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368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113575</xdr:rowOff>
    </xdr:from>
    <xdr:ext cx="534377"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547111" y="13143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164655</xdr:rowOff>
    </xdr:from>
    <xdr:to>
      <xdr:col>85</xdr:col>
      <xdr:colOff>126364</xdr:colOff>
      <xdr:row>99</xdr:row>
      <xdr:rowOff>18630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595155"/>
          <a:ext cx="1269" cy="1397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22457</xdr:rowOff>
    </xdr:from>
    <xdr:ext cx="469744"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6996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18630</xdr:rowOff>
    </xdr:from>
    <xdr:to>
      <xdr:col>86</xdr:col>
      <xdr:colOff>25400</xdr:colOff>
      <xdr:row>99</xdr:row>
      <xdr:rowOff>18630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6992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111332</xdr:rowOff>
    </xdr:from>
    <xdr:ext cx="599010"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370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373,450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164655</xdr:rowOff>
    </xdr:from>
    <xdr:to>
      <xdr:col>86</xdr:col>
      <xdr:colOff>25400</xdr:colOff>
      <xdr:row>90</xdr:row>
      <xdr:rowOff>164655</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59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68461</xdr:rowOff>
    </xdr:from>
    <xdr:to>
      <xdr:col>85</xdr:col>
      <xdr:colOff>127000</xdr:colOff>
      <xdr:row>97</xdr:row>
      <xdr:rowOff>83567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5481300" y="16699111"/>
          <a:ext cx="838200" cy="15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27309</xdr:rowOff>
    </xdr:from>
    <xdr:ext cx="534377"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486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4432</xdr:rowOff>
    </xdr:from>
    <xdr:to>
      <xdr:col>85</xdr:col>
      <xdr:colOff>177800</xdr:colOff>
      <xdr:row>97</xdr:row>
      <xdr:rowOff>106032</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63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34697</xdr:rowOff>
    </xdr:from>
    <xdr:to>
      <xdr:col>81</xdr:col>
      <xdr:colOff>50800</xdr:colOff>
      <xdr:row>97</xdr:row>
      <xdr:rowOff>68461</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4592300" y="16665347"/>
          <a:ext cx="889000" cy="33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16777</xdr:rowOff>
    </xdr:from>
    <xdr:to>
      <xdr:col>81</xdr:col>
      <xdr:colOff>101600</xdr:colOff>
      <xdr:row>97</xdr:row>
      <xdr:rowOff>118377</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6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134904</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214111" y="16422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34697</xdr:rowOff>
    </xdr:from>
    <xdr:to>
      <xdr:col>76</xdr:col>
      <xdr:colOff>114300</xdr:colOff>
      <xdr:row>97</xdr:row>
      <xdr:rowOff>51476</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3703300" y="16665347"/>
          <a:ext cx="889000" cy="16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59985</xdr:rowOff>
    </xdr:from>
    <xdr:to>
      <xdr:col>76</xdr:col>
      <xdr:colOff>165100</xdr:colOff>
      <xdr:row>97</xdr:row>
      <xdr:rowOff>161585</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69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152712</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325111" y="16783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51476</xdr:rowOff>
    </xdr:from>
    <xdr:to>
      <xdr:col>71</xdr:col>
      <xdr:colOff>177800</xdr:colOff>
      <xdr:row>97</xdr:row>
      <xdr:rowOff>74507</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2814300" y="16682126"/>
          <a:ext cx="889000" cy="23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63697</xdr:rowOff>
    </xdr:from>
    <xdr:to>
      <xdr:col>72</xdr:col>
      <xdr:colOff>38100</xdr:colOff>
      <xdr:row>97</xdr:row>
      <xdr:rowOff>165297</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694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156424</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36111" y="16787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50777</xdr:rowOff>
    </xdr:from>
    <xdr:to>
      <xdr:col>67</xdr:col>
      <xdr:colOff>101600</xdr:colOff>
      <xdr:row>97</xdr:row>
      <xdr:rowOff>152377</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681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143504</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47111" y="16774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32767</xdr:rowOff>
    </xdr:from>
    <xdr:to>
      <xdr:col>85</xdr:col>
      <xdr:colOff>177800</xdr:colOff>
      <xdr:row>97</xdr:row>
      <xdr:rowOff>134367</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663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11194</xdr:rowOff>
    </xdr:from>
    <xdr:ext cx="534377"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641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17661</xdr:rowOff>
    </xdr:from>
    <xdr:to>
      <xdr:col>81</xdr:col>
      <xdr:colOff>101600</xdr:colOff>
      <xdr:row>97</xdr:row>
      <xdr:rowOff>119261</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648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110388</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14111" y="16741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155347</xdr:rowOff>
    </xdr:from>
    <xdr:to>
      <xdr:col>76</xdr:col>
      <xdr:colOff>165100</xdr:colOff>
      <xdr:row>97</xdr:row>
      <xdr:rowOff>85497</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614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102024</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325111" y="16389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676</xdr:rowOff>
    </xdr:from>
    <xdr:to>
      <xdr:col>72</xdr:col>
      <xdr:colOff>38100</xdr:colOff>
      <xdr:row>97</xdr:row>
      <xdr:rowOff>102276</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631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118803</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36111" y="16406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23707</xdr:rowOff>
    </xdr:from>
    <xdr:to>
      <xdr:col>67</xdr:col>
      <xdr:colOff>101600</xdr:colOff>
      <xdr:row>97</xdr:row>
      <xdr:rowOff>125307</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65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141834</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47111" y="16429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a:extLst>
            <a:ext uri="{FF2B5EF4-FFF2-40B4-BE49-F238E27FC236}">
              <a16:creationId xmlns:a16="http://schemas.microsoft.com/office/drawing/2014/main" id="{00000000-0008-0000-07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21318</xdr:rowOff>
    </xdr:from>
    <xdr:to>
      <xdr:col>116</xdr:col>
      <xdr:colOff>62864</xdr:colOff>
      <xdr:row>39</xdr:row>
      <xdr:rowOff>98878</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flipV="1">
          <a:off x="22159595" y="5164818"/>
          <a:ext cx="1269" cy="1620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3" name="諸支出金最小値テキスト">
          <a:extLst>
            <a:ext uri="{FF2B5EF4-FFF2-40B4-BE49-F238E27FC236}">
              <a16:creationId xmlns:a16="http://schemas.microsoft.com/office/drawing/2014/main" id="{00000000-0008-0000-0700-0000E7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139445</xdr:rowOff>
    </xdr:from>
    <xdr:ext cx="469744" cy="259045"/>
    <xdr:sp macro="" textlink="">
      <xdr:nvSpPr>
        <xdr:cNvPr id="745" name="諸支出金最大値テキスト">
          <a:extLst>
            <a:ext uri="{FF2B5EF4-FFF2-40B4-BE49-F238E27FC236}">
              <a16:creationId xmlns:a16="http://schemas.microsoft.com/office/drawing/2014/main" id="{00000000-0008-0000-0700-0000E9020000}"/>
            </a:ext>
          </a:extLst>
        </xdr:cNvPr>
        <xdr:cNvSpPr txBox="1"/>
      </xdr:nvSpPr>
      <xdr:spPr>
        <a:xfrm>
          <a:off x="22212300" y="4940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9,925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21318</xdr:rowOff>
    </xdr:from>
    <xdr:to>
      <xdr:col>116</xdr:col>
      <xdr:colOff>152400</xdr:colOff>
      <xdr:row>30</xdr:row>
      <xdr:rowOff>21318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5164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14949</xdr:rowOff>
    </xdr:from>
    <xdr:ext cx="378565" cy="259045"/>
    <xdr:sp macro="" textlink="">
      <xdr:nvSpPr>
        <xdr:cNvPr id="748" name="諸支出金平均値テキスト">
          <a:extLst>
            <a:ext uri="{FF2B5EF4-FFF2-40B4-BE49-F238E27FC236}">
              <a16:creationId xmlns:a16="http://schemas.microsoft.com/office/drawing/2014/main" id="{00000000-0008-0000-0700-0000EC020000}"/>
            </a:ext>
          </a:extLst>
        </xdr:cNvPr>
        <xdr:cNvSpPr txBox="1"/>
      </xdr:nvSpPr>
      <xdr:spPr>
        <a:xfrm>
          <a:off x="22212300" y="65300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163522</xdr:rowOff>
    </xdr:from>
    <xdr:to>
      <xdr:col>116</xdr:col>
      <xdr:colOff>114300</xdr:colOff>
      <xdr:row>39</xdr:row>
      <xdr:rowOff>93672</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2110700" y="667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111597</xdr:rowOff>
    </xdr:from>
    <xdr:to>
      <xdr:col>112</xdr:col>
      <xdr:colOff>38100</xdr:colOff>
      <xdr:row>39</xdr:row>
      <xdr:rowOff>41747</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1272500" y="6626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58274</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134017" y="64019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165970</xdr:rowOff>
    </xdr:from>
    <xdr:to>
      <xdr:col>107</xdr:col>
      <xdr:colOff>101600</xdr:colOff>
      <xdr:row>39</xdr:row>
      <xdr:rowOff>96120</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0383500" y="668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112648</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45017" y="64562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163522</xdr:rowOff>
    </xdr:from>
    <xdr:to>
      <xdr:col>102</xdr:col>
      <xdr:colOff>165100</xdr:colOff>
      <xdr:row>39</xdr:row>
      <xdr:rowOff>93672</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9494500" y="667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110198</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6017" y="64538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161399</xdr:rowOff>
    </xdr:from>
    <xdr:to>
      <xdr:col>98</xdr:col>
      <xdr:colOff>38100</xdr:colOff>
      <xdr:row>39</xdr:row>
      <xdr:rowOff>91549</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8605500" y="667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108076</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67017" y="64517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141948</xdr:rowOff>
    </xdr:from>
    <xdr:ext cx="249299" cy="259045"/>
    <xdr:sp macro="" textlink="">
      <xdr:nvSpPr>
        <xdr:cNvPr id="767" name="諸支出金該当値テキスト">
          <a:extLst>
            <a:ext uri="{FF2B5EF4-FFF2-40B4-BE49-F238E27FC236}">
              <a16:creationId xmlns:a16="http://schemas.microsoft.com/office/drawing/2014/main" id="{00000000-0008-0000-0700-0000FF020000}"/>
            </a:ext>
          </a:extLst>
        </xdr:cNvPr>
        <xdr:cNvSpPr txBox="1"/>
      </xdr:nvSpPr>
      <xdr:spPr>
        <a:xfrm>
          <a:off x="22212300" y="66570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2" name="前年度繰上充用金最小値テキスト">
          <a:extLst>
            <a:ext uri="{FF2B5EF4-FFF2-40B4-BE49-F238E27FC236}">
              <a16:creationId xmlns:a16="http://schemas.microsoft.com/office/drawing/2014/main" id="{00000000-0008-0000-0700-000018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4" name="前年度繰上充用金最大値テキスト">
          <a:extLst>
            <a:ext uri="{FF2B5EF4-FFF2-40B4-BE49-F238E27FC236}">
              <a16:creationId xmlns:a16="http://schemas.microsoft.com/office/drawing/2014/main" id="{00000000-0008-0000-0700-00001A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7" name="前年度繰上充用金平均値テキスト">
          <a:extLst>
            <a:ext uri="{FF2B5EF4-FFF2-40B4-BE49-F238E27FC236}">
              <a16:creationId xmlns:a16="http://schemas.microsoft.com/office/drawing/2014/main" id="{00000000-0008-0000-0700-00001D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6" name="前年度繰上充用金該当値テキスト">
          <a:extLst>
            <a:ext uri="{FF2B5EF4-FFF2-40B4-BE49-F238E27FC236}">
              <a16:creationId xmlns:a16="http://schemas.microsoft.com/office/drawing/2014/main" id="{00000000-0008-0000-0700-000030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latin typeface="ＭＳ Ｐゴシック" panose="020B0600070205080204" pitchFamily="50" charset="-128"/>
              <a:ea typeface="ＭＳ Ｐゴシック" panose="020B0600070205080204" pitchFamily="50" charset="-128"/>
            </a:rPr>
            <a:t>住民一人当たりの歳出額は</a:t>
          </a:r>
          <a:r>
            <a:rPr kumimoji="1" lang="en-US" altLang="ja-JP" sz="900">
              <a:latin typeface="ＭＳ Ｐゴシック" panose="020B0600070205080204" pitchFamily="50" charset="-128"/>
              <a:ea typeface="ＭＳ Ｐゴシック" panose="020B0600070205080204" pitchFamily="50" charset="-128"/>
            </a:rPr>
            <a:t>947,275</a:t>
          </a:r>
          <a:r>
            <a:rPr kumimoji="1" lang="ja-JP" altLang="en-US" sz="900">
              <a:latin typeface="ＭＳ Ｐゴシック" panose="020B0600070205080204" pitchFamily="50" charset="-128"/>
              <a:ea typeface="ＭＳ Ｐゴシック" panose="020B0600070205080204" pitchFamily="50" charset="-128"/>
            </a:rPr>
            <a:t>円であり目的別の主な構成項目は次のとおりである。総務費</a:t>
          </a:r>
          <a:r>
            <a:rPr kumimoji="1" lang="en-US" altLang="ja-JP" sz="900">
              <a:latin typeface="ＭＳ Ｐゴシック" panose="020B0600070205080204" pitchFamily="50" charset="-128"/>
              <a:ea typeface="ＭＳ Ｐゴシック" panose="020B0600070205080204" pitchFamily="50" charset="-128"/>
            </a:rPr>
            <a:t>224,500</a:t>
          </a:r>
          <a:r>
            <a:rPr kumimoji="1" lang="ja-JP" altLang="en-US" sz="900">
              <a:latin typeface="ＭＳ Ｐゴシック" panose="020B0600070205080204" pitchFamily="50" charset="-128"/>
              <a:ea typeface="ＭＳ Ｐゴシック" panose="020B0600070205080204" pitchFamily="50" charset="-128"/>
            </a:rPr>
            <a:t>円、民生費</a:t>
          </a:r>
          <a:r>
            <a:rPr kumimoji="1" lang="en-US" altLang="ja-JP" sz="900">
              <a:latin typeface="ＭＳ Ｐゴシック" panose="020B0600070205080204" pitchFamily="50" charset="-128"/>
              <a:ea typeface="ＭＳ Ｐゴシック" panose="020B0600070205080204" pitchFamily="50" charset="-128"/>
            </a:rPr>
            <a:t>199,416</a:t>
          </a:r>
          <a:r>
            <a:rPr kumimoji="1" lang="ja-JP" altLang="en-US" sz="900">
              <a:latin typeface="ＭＳ Ｐゴシック" panose="020B0600070205080204" pitchFamily="50" charset="-128"/>
              <a:ea typeface="ＭＳ Ｐゴシック" panose="020B0600070205080204" pitchFamily="50" charset="-128"/>
            </a:rPr>
            <a:t>円、衛生費</a:t>
          </a:r>
          <a:r>
            <a:rPr kumimoji="1" lang="en-US" altLang="ja-JP" sz="900">
              <a:latin typeface="ＭＳ Ｐゴシック" panose="020B0600070205080204" pitchFamily="50" charset="-128"/>
              <a:ea typeface="ＭＳ Ｐゴシック" panose="020B0600070205080204" pitchFamily="50" charset="-128"/>
            </a:rPr>
            <a:t>134,139</a:t>
          </a:r>
          <a:r>
            <a:rPr kumimoji="1" lang="ja-JP" altLang="en-US" sz="900">
              <a:latin typeface="ＭＳ Ｐゴシック" panose="020B0600070205080204" pitchFamily="50" charset="-128"/>
              <a:ea typeface="ＭＳ Ｐゴシック" panose="020B0600070205080204" pitchFamily="50" charset="-128"/>
            </a:rPr>
            <a:t>円、消防費</a:t>
          </a:r>
          <a:r>
            <a:rPr kumimoji="1" lang="en-US" altLang="ja-JP" sz="900">
              <a:latin typeface="ＭＳ Ｐゴシック" panose="020B0600070205080204" pitchFamily="50" charset="-128"/>
              <a:ea typeface="ＭＳ Ｐゴシック" panose="020B0600070205080204" pitchFamily="50" charset="-128"/>
            </a:rPr>
            <a:t>93,305</a:t>
          </a:r>
          <a:r>
            <a:rPr kumimoji="1" lang="ja-JP" altLang="en-US" sz="900">
              <a:latin typeface="ＭＳ Ｐゴシック" panose="020B0600070205080204" pitchFamily="50" charset="-128"/>
              <a:ea typeface="ＭＳ Ｐゴシック" panose="020B0600070205080204" pitchFamily="50" charset="-128"/>
            </a:rPr>
            <a:t>円、公債費</a:t>
          </a:r>
          <a:r>
            <a:rPr kumimoji="1" lang="en-US" altLang="ja-JP" sz="900">
              <a:latin typeface="ＭＳ Ｐゴシック" panose="020B0600070205080204" pitchFamily="50" charset="-128"/>
              <a:ea typeface="ＭＳ Ｐゴシック" panose="020B0600070205080204" pitchFamily="50" charset="-128"/>
            </a:rPr>
            <a:t>79,733</a:t>
          </a:r>
          <a:r>
            <a:rPr kumimoji="1" lang="ja-JP" altLang="en-US" sz="900">
              <a:latin typeface="ＭＳ Ｐゴシック" panose="020B0600070205080204" pitchFamily="50" charset="-128"/>
              <a:ea typeface="ＭＳ Ｐゴシック" panose="020B0600070205080204" pitchFamily="50" charset="-128"/>
            </a:rPr>
            <a:t>円となっている。</a:t>
          </a:r>
        </a:p>
        <a:p>
          <a:r>
            <a:rPr kumimoji="1" lang="ja-JP" altLang="en-US" sz="900">
              <a:latin typeface="ＭＳ Ｐゴシック" panose="020B0600070205080204" pitchFamily="50" charset="-128"/>
              <a:ea typeface="ＭＳ Ｐゴシック" panose="020B0600070205080204" pitchFamily="50" charset="-128"/>
            </a:rPr>
            <a:t>議会費は、前年度新型コロナウイルス感染症対策のための施設の整備を行ったが、今年度は経常的な費用のみため</a:t>
          </a:r>
          <a:r>
            <a:rPr kumimoji="1" lang="en-US" altLang="ja-JP" sz="900">
              <a:latin typeface="ＭＳ Ｐゴシック" panose="020B0600070205080204" pitchFamily="50" charset="-128"/>
              <a:ea typeface="ＭＳ Ｐゴシック" panose="020B0600070205080204" pitchFamily="50" charset="-128"/>
            </a:rPr>
            <a:t>747</a:t>
          </a:r>
          <a:r>
            <a:rPr kumimoji="1" lang="ja-JP" altLang="en-US" sz="900">
              <a:latin typeface="ＭＳ Ｐゴシック" panose="020B0600070205080204" pitchFamily="50" charset="-128"/>
              <a:ea typeface="ＭＳ Ｐゴシック" panose="020B0600070205080204" pitchFamily="50" charset="-128"/>
            </a:rPr>
            <a:t>円減少した。</a:t>
          </a:r>
        </a:p>
        <a:p>
          <a:r>
            <a:rPr kumimoji="1" lang="ja-JP" altLang="en-US" sz="900">
              <a:latin typeface="ＭＳ Ｐゴシック" panose="020B0600070205080204" pitchFamily="50" charset="-128"/>
              <a:ea typeface="ＭＳ Ｐゴシック" panose="020B0600070205080204" pitchFamily="50" charset="-128"/>
            </a:rPr>
            <a:t>総務費は、庁舎整備の財源のための基金積立金、物価高騰対策事費業の増により</a:t>
          </a:r>
          <a:r>
            <a:rPr kumimoji="1" lang="en-US" altLang="ja-JP" sz="900">
              <a:latin typeface="ＭＳ Ｐゴシック" panose="020B0600070205080204" pitchFamily="50" charset="-128"/>
              <a:ea typeface="ＭＳ Ｐゴシック" panose="020B0600070205080204" pitchFamily="50" charset="-128"/>
            </a:rPr>
            <a:t>53,290</a:t>
          </a:r>
          <a:r>
            <a:rPr kumimoji="1" lang="ja-JP" altLang="en-US" sz="900">
              <a:latin typeface="ＭＳ Ｐゴシック" panose="020B0600070205080204" pitchFamily="50" charset="-128"/>
              <a:ea typeface="ＭＳ Ｐゴシック" panose="020B0600070205080204" pitchFamily="50" charset="-128"/>
            </a:rPr>
            <a:t>円の増加となった。</a:t>
          </a:r>
        </a:p>
        <a:p>
          <a:r>
            <a:rPr kumimoji="1" lang="ja-JP" altLang="en-US" sz="900">
              <a:latin typeface="ＭＳ Ｐゴシック" panose="020B0600070205080204" pitchFamily="50" charset="-128"/>
              <a:ea typeface="ＭＳ Ｐゴシック" panose="020B0600070205080204" pitchFamily="50" charset="-128"/>
            </a:rPr>
            <a:t>民生費は、ほぼ類似団体平均並みで推移してており、令和</a:t>
          </a:r>
          <a:r>
            <a:rPr kumimoji="1" lang="en-US" altLang="ja-JP" sz="900">
              <a:latin typeface="ＭＳ Ｐゴシック" panose="020B0600070205080204" pitchFamily="50" charset="-128"/>
              <a:ea typeface="ＭＳ Ｐゴシック" panose="020B0600070205080204" pitchFamily="50" charset="-128"/>
            </a:rPr>
            <a:t>4</a:t>
          </a:r>
          <a:r>
            <a:rPr kumimoji="1" lang="ja-JP" altLang="en-US" sz="900">
              <a:latin typeface="ＭＳ Ｐゴシック" panose="020B0600070205080204" pitchFamily="50" charset="-128"/>
              <a:ea typeface="ＭＳ Ｐゴシック" panose="020B0600070205080204" pitchFamily="50" charset="-128"/>
            </a:rPr>
            <a:t>年度は住民税非課税世帯や子育て世帯等への臨時特別給付金事業費の減により</a:t>
          </a:r>
          <a:r>
            <a:rPr kumimoji="1" lang="en-US" altLang="ja-JP" sz="900">
              <a:latin typeface="ＭＳ Ｐゴシック" panose="020B0600070205080204" pitchFamily="50" charset="-128"/>
              <a:ea typeface="ＭＳ Ｐゴシック" panose="020B0600070205080204" pitchFamily="50" charset="-128"/>
            </a:rPr>
            <a:t>6,726</a:t>
          </a:r>
          <a:r>
            <a:rPr kumimoji="1" lang="ja-JP" altLang="en-US" sz="900">
              <a:latin typeface="ＭＳ Ｐゴシック" panose="020B0600070205080204" pitchFamily="50" charset="-128"/>
              <a:ea typeface="ＭＳ Ｐゴシック" panose="020B0600070205080204" pitchFamily="50" charset="-128"/>
            </a:rPr>
            <a:t>円減少した。</a:t>
          </a:r>
          <a:endParaRPr kumimoji="1" lang="en-US" altLang="ja-JP" sz="900">
            <a:latin typeface="ＭＳ Ｐゴシック" panose="020B0600070205080204" pitchFamily="50" charset="-128"/>
            <a:ea typeface="ＭＳ Ｐゴシック" panose="020B0600070205080204" pitchFamily="50" charset="-128"/>
          </a:endParaRPr>
        </a:p>
        <a:p>
          <a:r>
            <a:rPr kumimoji="1" lang="ja-JP" altLang="en-US" sz="900">
              <a:latin typeface="ＭＳ Ｐゴシック" panose="020B0600070205080204" pitchFamily="50" charset="-128"/>
              <a:ea typeface="ＭＳ Ｐゴシック" panose="020B0600070205080204" pitchFamily="50" charset="-128"/>
            </a:rPr>
            <a:t>衛生費は、新型コロナワクチン接種事業費、水道事業特別会計操出金等の減により</a:t>
          </a:r>
          <a:r>
            <a:rPr kumimoji="1" lang="en-US" altLang="ja-JP" sz="900">
              <a:latin typeface="ＭＳ Ｐゴシック" panose="020B0600070205080204" pitchFamily="50" charset="-128"/>
              <a:ea typeface="ＭＳ Ｐゴシック" panose="020B0600070205080204" pitchFamily="50" charset="-128"/>
            </a:rPr>
            <a:t>20,436</a:t>
          </a:r>
          <a:r>
            <a:rPr kumimoji="1" lang="ja-JP" altLang="en-US" sz="900">
              <a:latin typeface="ＭＳ Ｐゴシック" panose="020B0600070205080204" pitchFamily="50" charset="-128"/>
              <a:ea typeface="ＭＳ Ｐゴシック" panose="020B0600070205080204" pitchFamily="50" charset="-128"/>
            </a:rPr>
            <a:t>円減少したが、南和広域医療企業団や吉野広域行政組合への負担金、水道事業特別会計への操出金、住民生活に必要不可欠なごみ処理、し尿収集事業などが含まれ類似団体平均と比べ高い状況となっている。	</a:t>
          </a:r>
        </a:p>
        <a:p>
          <a:r>
            <a:rPr kumimoji="1" lang="ja-JP" altLang="en-US" sz="900">
              <a:latin typeface="ＭＳ Ｐゴシック" panose="020B0600070205080204" pitchFamily="50" charset="-128"/>
              <a:ea typeface="ＭＳ Ｐゴシック" panose="020B0600070205080204" pitchFamily="50" charset="-128"/>
            </a:rPr>
            <a:t>消防費は、防災行政無線のデジタル化のため整備を行ったことにより</a:t>
          </a:r>
          <a:r>
            <a:rPr kumimoji="1" lang="en-US" altLang="ja-JP" sz="900">
              <a:latin typeface="ＭＳ Ｐゴシック" panose="020B0600070205080204" pitchFamily="50" charset="-128"/>
              <a:ea typeface="ＭＳ Ｐゴシック" panose="020B0600070205080204" pitchFamily="50" charset="-128"/>
            </a:rPr>
            <a:t>54,618</a:t>
          </a:r>
          <a:r>
            <a:rPr kumimoji="1" lang="ja-JP" altLang="en-US" sz="900">
              <a:latin typeface="ＭＳ Ｐゴシック" panose="020B0600070205080204" pitchFamily="50" charset="-128"/>
              <a:ea typeface="ＭＳ Ｐゴシック" panose="020B0600070205080204" pitchFamily="50" charset="-128"/>
            </a:rPr>
            <a:t>円の大幅な増加となった。</a:t>
          </a:r>
        </a:p>
        <a:p>
          <a:r>
            <a:rPr kumimoji="1" lang="ja-JP" altLang="en-US" sz="900">
              <a:latin typeface="ＭＳ Ｐゴシック" panose="020B0600070205080204" pitchFamily="50" charset="-128"/>
              <a:ea typeface="ＭＳ Ｐゴシック" panose="020B0600070205080204" pitchFamily="50" charset="-128"/>
            </a:rPr>
            <a:t>教育費は、令和元年から令和</a:t>
          </a:r>
          <a:r>
            <a:rPr kumimoji="1" lang="en-US" altLang="ja-JP" sz="900">
              <a:latin typeface="ＭＳ Ｐゴシック" panose="020B0600070205080204" pitchFamily="50" charset="-128"/>
              <a:ea typeface="ＭＳ Ｐゴシック" panose="020B0600070205080204" pitchFamily="50" charset="-128"/>
            </a:rPr>
            <a:t>3</a:t>
          </a:r>
          <a:r>
            <a:rPr kumimoji="1" lang="ja-JP" altLang="en-US" sz="900">
              <a:latin typeface="ＭＳ Ｐゴシック" panose="020B0600070205080204" pitchFamily="50" charset="-128"/>
              <a:ea typeface="ＭＳ Ｐゴシック" panose="020B0600070205080204" pitchFamily="50" charset="-128"/>
            </a:rPr>
            <a:t>年度まで小中一貫教育校の校舎を建設したことにより大幅に増加したが、令和</a:t>
          </a:r>
          <a:r>
            <a:rPr kumimoji="1" lang="en-US" altLang="ja-JP" sz="900">
              <a:latin typeface="ＭＳ Ｐゴシック" panose="020B0600070205080204" pitchFamily="50" charset="-128"/>
              <a:ea typeface="ＭＳ Ｐゴシック" panose="020B0600070205080204" pitchFamily="50" charset="-128"/>
            </a:rPr>
            <a:t>4</a:t>
          </a:r>
          <a:r>
            <a:rPr kumimoji="1" lang="ja-JP" altLang="en-US" sz="900">
              <a:latin typeface="ＭＳ Ｐゴシック" panose="020B0600070205080204" pitchFamily="50" charset="-128"/>
              <a:ea typeface="ＭＳ Ｐゴシック" panose="020B0600070205080204" pitchFamily="50" charset="-128"/>
            </a:rPr>
            <a:t>年度では減少し類似団体平均を下回った。</a:t>
          </a:r>
        </a:p>
        <a:p>
          <a:r>
            <a:rPr kumimoji="1" lang="ja-JP" altLang="en-US" sz="900">
              <a:latin typeface="ＭＳ Ｐゴシック" panose="020B0600070205080204" pitchFamily="50" charset="-128"/>
              <a:ea typeface="ＭＳ Ｐゴシック" panose="020B0600070205080204" pitchFamily="50" charset="-128"/>
            </a:rPr>
            <a:t>公債費は、以前の中学校建設、ケーブルテレビデジタル化等の大型事業の財源とした地方債の償還が終了したため今年度は減少したが、次年度以降は</a:t>
          </a:r>
          <a:r>
            <a:rPr kumimoji="1" lang="en-US" altLang="ja-JP" sz="900">
              <a:latin typeface="ＭＳ Ｐゴシック" panose="020B0600070205080204" pitchFamily="50" charset="-128"/>
              <a:ea typeface="ＭＳ Ｐゴシック" panose="020B0600070205080204" pitchFamily="50" charset="-128"/>
            </a:rPr>
            <a:t>H30</a:t>
          </a:r>
          <a:r>
            <a:rPr kumimoji="1" lang="ja-JP" altLang="en-US" sz="900">
              <a:latin typeface="ＭＳ Ｐゴシック" panose="020B0600070205080204" pitchFamily="50" charset="-128"/>
              <a:ea typeface="ＭＳ Ｐゴシック" panose="020B0600070205080204" pitchFamily="50" charset="-128"/>
            </a:rPr>
            <a:t>年度以降に大型事業の財源として多額の借入れ行ったことで増加となる見込みである。	</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奈良県吉野町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年度については、普通交付税の増加に等より、実質収支は黒字となった。また、実質単年度収支でも今年度は財政調整基金の取崩し回避により黒字となった。</a:t>
          </a:r>
        </a:p>
        <a:p>
          <a:r>
            <a:rPr kumimoji="1" lang="ja-JP" altLang="en-US" sz="1400">
              <a:latin typeface="ＭＳ ゴシック" pitchFamily="49" charset="-128"/>
              <a:ea typeface="ＭＳ ゴシック" pitchFamily="49" charset="-128"/>
            </a:rPr>
            <a:t>今後も、事務事業の見直し、統廃合などの合理化等の行財政改革を推進し、歳出の削減、健全な行政運営に努めていく。</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奈良県吉野町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決算については、全ての会計において黒字であったが、水道事業等の公営企業会計については人口減少等により収入が減少し、施設の老朽化、物価高騰等のため経費の増加が見込まれる状況である。これらの会計は独立採算制が原則であるため、使用料の値上げ等適正な収入の確保が必要である。</a:t>
          </a:r>
        </a:p>
        <a:p>
          <a:r>
            <a:rPr kumimoji="1" lang="ja-JP" altLang="en-US" sz="1400">
              <a:latin typeface="ＭＳ ゴシック" pitchFamily="49" charset="-128"/>
              <a:ea typeface="ＭＳ ゴシック" pitchFamily="49" charset="-128"/>
            </a:rPr>
            <a:t>介護保険特別会計、後期高齢者医療特別会計等については高齢化により給付費等が増加してきており今後も一般会計からの負担が増加する見込みである。</a:t>
          </a:r>
        </a:p>
        <a:p>
          <a:r>
            <a:rPr kumimoji="1" lang="ja-JP" altLang="en-US" sz="1400">
              <a:latin typeface="ＭＳ ゴシック" pitchFamily="49" charset="-128"/>
              <a:ea typeface="ＭＳ ゴシック" pitchFamily="49" charset="-128"/>
            </a:rPr>
            <a:t>経営基盤の不安定な会計については、経営の安定化・基盤強化のために特別会計の特定財源で補えない部分について一般会計が指点していく方針であるが、今後も普通交付税を含めた一般財源は減少していくと見込まれ、各特別会計を適切に運営していく観点からも受益者の負担水準を検証していく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591" t="s">
        <v>82</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75" thickBot="1" x14ac:dyDescent="0.2">
      <c r="B2" s="182" t="s">
        <v>83</v>
      </c>
      <c r="C2" s="182"/>
      <c r="D2" s="183"/>
    </row>
    <row r="3" spans="1:119" ht="18.75" customHeight="1" thickBot="1" x14ac:dyDescent="0.2">
      <c r="A3" s="181"/>
      <c r="B3" s="592" t="s">
        <v>84</v>
      </c>
      <c r="C3" s="593"/>
      <c r="D3" s="593"/>
      <c r="E3" s="594"/>
      <c r="F3" s="594"/>
      <c r="G3" s="594"/>
      <c r="H3" s="594"/>
      <c r="I3" s="594"/>
      <c r="J3" s="594"/>
      <c r="K3" s="594"/>
      <c r="L3" s="594" t="s">
        <v>85</v>
      </c>
      <c r="M3" s="594"/>
      <c r="N3" s="594"/>
      <c r="O3" s="594"/>
      <c r="P3" s="594"/>
      <c r="Q3" s="594"/>
      <c r="R3" s="597"/>
      <c r="S3" s="597"/>
      <c r="T3" s="597"/>
      <c r="U3" s="597"/>
      <c r="V3" s="598"/>
      <c r="W3" s="488" t="s">
        <v>86</v>
      </c>
      <c r="X3" s="489"/>
      <c r="Y3" s="489"/>
      <c r="Z3" s="489"/>
      <c r="AA3" s="489"/>
      <c r="AB3" s="593"/>
      <c r="AC3" s="597" t="s">
        <v>87</v>
      </c>
      <c r="AD3" s="489"/>
      <c r="AE3" s="489"/>
      <c r="AF3" s="489"/>
      <c r="AG3" s="489"/>
      <c r="AH3" s="489"/>
      <c r="AI3" s="489"/>
      <c r="AJ3" s="489"/>
      <c r="AK3" s="489"/>
      <c r="AL3" s="559"/>
      <c r="AM3" s="488" t="s">
        <v>88</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89</v>
      </c>
      <c r="BO3" s="489"/>
      <c r="BP3" s="489"/>
      <c r="BQ3" s="489"/>
      <c r="BR3" s="489"/>
      <c r="BS3" s="489"/>
      <c r="BT3" s="489"/>
      <c r="BU3" s="559"/>
      <c r="BV3" s="488" t="s">
        <v>90</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91</v>
      </c>
      <c r="CU3" s="489"/>
      <c r="CV3" s="489"/>
      <c r="CW3" s="489"/>
      <c r="CX3" s="489"/>
      <c r="CY3" s="489"/>
      <c r="CZ3" s="489"/>
      <c r="DA3" s="559"/>
      <c r="DB3" s="488" t="s">
        <v>92</v>
      </c>
      <c r="DC3" s="489"/>
      <c r="DD3" s="489"/>
      <c r="DE3" s="489"/>
      <c r="DF3" s="489"/>
      <c r="DG3" s="489"/>
      <c r="DH3" s="489"/>
      <c r="DI3" s="559"/>
    </row>
    <row r="4" spans="1:119" ht="18.75" customHeight="1" x14ac:dyDescent="0.15">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5"/>
      <c r="AN4" s="445"/>
      <c r="AO4" s="445"/>
      <c r="AP4" s="445"/>
      <c r="AQ4" s="445"/>
      <c r="AR4" s="445"/>
      <c r="AS4" s="445"/>
      <c r="AT4" s="445"/>
      <c r="AU4" s="445"/>
      <c r="AV4" s="445"/>
      <c r="AW4" s="445"/>
      <c r="AX4" s="600"/>
      <c r="AY4" s="411" t="s">
        <v>93</v>
      </c>
      <c r="AZ4" s="412"/>
      <c r="BA4" s="412"/>
      <c r="BB4" s="412"/>
      <c r="BC4" s="412"/>
      <c r="BD4" s="412"/>
      <c r="BE4" s="412"/>
      <c r="BF4" s="412"/>
      <c r="BG4" s="412"/>
      <c r="BH4" s="412"/>
      <c r="BI4" s="412"/>
      <c r="BJ4" s="412"/>
      <c r="BK4" s="412"/>
      <c r="BL4" s="412"/>
      <c r="BM4" s="413"/>
      <c r="BN4" s="414">
        <v>6402587</v>
      </c>
      <c r="BO4" s="415"/>
      <c r="BP4" s="415"/>
      <c r="BQ4" s="415"/>
      <c r="BR4" s="415"/>
      <c r="BS4" s="415"/>
      <c r="BT4" s="415"/>
      <c r="BU4" s="416"/>
      <c r="BV4" s="414">
        <v>7047463</v>
      </c>
      <c r="BW4" s="415"/>
      <c r="BX4" s="415"/>
      <c r="BY4" s="415"/>
      <c r="BZ4" s="415"/>
      <c r="CA4" s="415"/>
      <c r="CB4" s="415"/>
      <c r="CC4" s="416"/>
      <c r="CD4" s="585" t="s">
        <v>94</v>
      </c>
      <c r="CE4" s="586"/>
      <c r="CF4" s="586"/>
      <c r="CG4" s="586"/>
      <c r="CH4" s="586"/>
      <c r="CI4" s="586"/>
      <c r="CJ4" s="586"/>
      <c r="CK4" s="586"/>
      <c r="CL4" s="586"/>
      <c r="CM4" s="586"/>
      <c r="CN4" s="586"/>
      <c r="CO4" s="586"/>
      <c r="CP4" s="586"/>
      <c r="CQ4" s="586"/>
      <c r="CR4" s="586"/>
      <c r="CS4" s="587"/>
      <c r="CT4" s="588">
        <v>13.7</v>
      </c>
      <c r="CU4" s="589"/>
      <c r="CV4" s="589"/>
      <c r="CW4" s="589"/>
      <c r="CX4" s="589"/>
      <c r="CY4" s="589"/>
      <c r="CZ4" s="589"/>
      <c r="DA4" s="590"/>
      <c r="DB4" s="588">
        <v>16</v>
      </c>
      <c r="DC4" s="589"/>
      <c r="DD4" s="589"/>
      <c r="DE4" s="589"/>
      <c r="DF4" s="589"/>
      <c r="DG4" s="589"/>
      <c r="DH4" s="589"/>
      <c r="DI4" s="590"/>
    </row>
    <row r="5" spans="1:119" ht="18.75" customHeight="1" x14ac:dyDescent="0.15">
      <c r="A5" s="181"/>
      <c r="B5" s="595"/>
      <c r="C5" s="446"/>
      <c r="D5" s="446"/>
      <c r="E5" s="596"/>
      <c r="F5" s="596"/>
      <c r="G5" s="596"/>
      <c r="H5" s="596"/>
      <c r="I5" s="596"/>
      <c r="J5" s="596"/>
      <c r="K5" s="596"/>
      <c r="L5" s="596"/>
      <c r="M5" s="596"/>
      <c r="N5" s="596"/>
      <c r="O5" s="596"/>
      <c r="P5" s="596"/>
      <c r="Q5" s="596"/>
      <c r="R5" s="444"/>
      <c r="S5" s="444"/>
      <c r="T5" s="444"/>
      <c r="U5" s="444"/>
      <c r="V5" s="599"/>
      <c r="W5" s="515"/>
      <c r="X5" s="445"/>
      <c r="Y5" s="445"/>
      <c r="Z5" s="445"/>
      <c r="AA5" s="445"/>
      <c r="AB5" s="446"/>
      <c r="AC5" s="444"/>
      <c r="AD5" s="445"/>
      <c r="AE5" s="445"/>
      <c r="AF5" s="445"/>
      <c r="AG5" s="445"/>
      <c r="AH5" s="445"/>
      <c r="AI5" s="445"/>
      <c r="AJ5" s="445"/>
      <c r="AK5" s="445"/>
      <c r="AL5" s="600"/>
      <c r="AM5" s="478" t="s">
        <v>95</v>
      </c>
      <c r="AN5" s="393"/>
      <c r="AO5" s="393"/>
      <c r="AP5" s="393"/>
      <c r="AQ5" s="393"/>
      <c r="AR5" s="393"/>
      <c r="AS5" s="393"/>
      <c r="AT5" s="394"/>
      <c r="AU5" s="466" t="s">
        <v>96</v>
      </c>
      <c r="AV5" s="467"/>
      <c r="AW5" s="467"/>
      <c r="AX5" s="467"/>
      <c r="AY5" s="399" t="s">
        <v>97</v>
      </c>
      <c r="AZ5" s="400"/>
      <c r="BA5" s="400"/>
      <c r="BB5" s="400"/>
      <c r="BC5" s="400"/>
      <c r="BD5" s="400"/>
      <c r="BE5" s="400"/>
      <c r="BF5" s="400"/>
      <c r="BG5" s="400"/>
      <c r="BH5" s="400"/>
      <c r="BI5" s="400"/>
      <c r="BJ5" s="400"/>
      <c r="BK5" s="400"/>
      <c r="BL5" s="400"/>
      <c r="BM5" s="401"/>
      <c r="BN5" s="419">
        <v>5921416</v>
      </c>
      <c r="BO5" s="420"/>
      <c r="BP5" s="420"/>
      <c r="BQ5" s="420"/>
      <c r="BR5" s="420"/>
      <c r="BS5" s="420"/>
      <c r="BT5" s="420"/>
      <c r="BU5" s="421"/>
      <c r="BV5" s="419">
        <v>6452184</v>
      </c>
      <c r="BW5" s="420"/>
      <c r="BX5" s="420"/>
      <c r="BY5" s="420"/>
      <c r="BZ5" s="420"/>
      <c r="CA5" s="420"/>
      <c r="CB5" s="420"/>
      <c r="CC5" s="421"/>
      <c r="CD5" s="428" t="s">
        <v>98</v>
      </c>
      <c r="CE5" s="373"/>
      <c r="CF5" s="373"/>
      <c r="CG5" s="373"/>
      <c r="CH5" s="373"/>
      <c r="CI5" s="373"/>
      <c r="CJ5" s="373"/>
      <c r="CK5" s="373"/>
      <c r="CL5" s="373"/>
      <c r="CM5" s="373"/>
      <c r="CN5" s="373"/>
      <c r="CO5" s="373"/>
      <c r="CP5" s="373"/>
      <c r="CQ5" s="373"/>
      <c r="CR5" s="373"/>
      <c r="CS5" s="429"/>
      <c r="CT5" s="389">
        <v>85.8</v>
      </c>
      <c r="CU5" s="390"/>
      <c r="CV5" s="390"/>
      <c r="CW5" s="390"/>
      <c r="CX5" s="390"/>
      <c r="CY5" s="390"/>
      <c r="CZ5" s="390"/>
      <c r="DA5" s="391"/>
      <c r="DB5" s="389">
        <v>85</v>
      </c>
      <c r="DC5" s="390"/>
      <c r="DD5" s="390"/>
      <c r="DE5" s="390"/>
      <c r="DF5" s="390"/>
      <c r="DG5" s="390"/>
      <c r="DH5" s="390"/>
      <c r="DI5" s="391"/>
    </row>
    <row r="6" spans="1:119" ht="18.75" customHeight="1" x14ac:dyDescent="0.15">
      <c r="A6" s="181"/>
      <c r="B6" s="565" t="s">
        <v>99</v>
      </c>
      <c r="C6" s="443"/>
      <c r="D6" s="443"/>
      <c r="E6" s="566"/>
      <c r="F6" s="566"/>
      <c r="G6" s="566"/>
      <c r="H6" s="566"/>
      <c r="I6" s="566"/>
      <c r="J6" s="566"/>
      <c r="K6" s="566"/>
      <c r="L6" s="566" t="s">
        <v>100</v>
      </c>
      <c r="M6" s="566"/>
      <c r="N6" s="566"/>
      <c r="O6" s="566"/>
      <c r="P6" s="566"/>
      <c r="Q6" s="566"/>
      <c r="R6" s="441"/>
      <c r="S6" s="441"/>
      <c r="T6" s="441"/>
      <c r="U6" s="441"/>
      <c r="V6" s="572"/>
      <c r="W6" s="500" t="s">
        <v>101</v>
      </c>
      <c r="X6" s="442"/>
      <c r="Y6" s="442"/>
      <c r="Z6" s="442"/>
      <c r="AA6" s="442"/>
      <c r="AB6" s="443"/>
      <c r="AC6" s="577" t="s">
        <v>102</v>
      </c>
      <c r="AD6" s="578"/>
      <c r="AE6" s="578"/>
      <c r="AF6" s="578"/>
      <c r="AG6" s="578"/>
      <c r="AH6" s="578"/>
      <c r="AI6" s="578"/>
      <c r="AJ6" s="578"/>
      <c r="AK6" s="578"/>
      <c r="AL6" s="579"/>
      <c r="AM6" s="478" t="s">
        <v>103</v>
      </c>
      <c r="AN6" s="393"/>
      <c r="AO6" s="393"/>
      <c r="AP6" s="393"/>
      <c r="AQ6" s="393"/>
      <c r="AR6" s="393"/>
      <c r="AS6" s="393"/>
      <c r="AT6" s="394"/>
      <c r="AU6" s="466" t="s">
        <v>104</v>
      </c>
      <c r="AV6" s="467"/>
      <c r="AW6" s="467"/>
      <c r="AX6" s="467"/>
      <c r="AY6" s="399" t="s">
        <v>105</v>
      </c>
      <c r="AZ6" s="400"/>
      <c r="BA6" s="400"/>
      <c r="BB6" s="400"/>
      <c r="BC6" s="400"/>
      <c r="BD6" s="400"/>
      <c r="BE6" s="400"/>
      <c r="BF6" s="400"/>
      <c r="BG6" s="400"/>
      <c r="BH6" s="400"/>
      <c r="BI6" s="400"/>
      <c r="BJ6" s="400"/>
      <c r="BK6" s="400"/>
      <c r="BL6" s="400"/>
      <c r="BM6" s="401"/>
      <c r="BN6" s="419">
        <v>481171</v>
      </c>
      <c r="BO6" s="420"/>
      <c r="BP6" s="420"/>
      <c r="BQ6" s="420"/>
      <c r="BR6" s="420"/>
      <c r="BS6" s="420"/>
      <c r="BT6" s="420"/>
      <c r="BU6" s="421"/>
      <c r="BV6" s="419">
        <v>595279</v>
      </c>
      <c r="BW6" s="420"/>
      <c r="BX6" s="420"/>
      <c r="BY6" s="420"/>
      <c r="BZ6" s="420"/>
      <c r="CA6" s="420"/>
      <c r="CB6" s="420"/>
      <c r="CC6" s="421"/>
      <c r="CD6" s="428" t="s">
        <v>106</v>
      </c>
      <c r="CE6" s="373"/>
      <c r="CF6" s="373"/>
      <c r="CG6" s="373"/>
      <c r="CH6" s="373"/>
      <c r="CI6" s="373"/>
      <c r="CJ6" s="373"/>
      <c r="CK6" s="373"/>
      <c r="CL6" s="373"/>
      <c r="CM6" s="373"/>
      <c r="CN6" s="373"/>
      <c r="CO6" s="373"/>
      <c r="CP6" s="373"/>
      <c r="CQ6" s="373"/>
      <c r="CR6" s="373"/>
      <c r="CS6" s="429"/>
      <c r="CT6" s="562">
        <v>86.6</v>
      </c>
      <c r="CU6" s="563"/>
      <c r="CV6" s="563"/>
      <c r="CW6" s="563"/>
      <c r="CX6" s="563"/>
      <c r="CY6" s="563"/>
      <c r="CZ6" s="563"/>
      <c r="DA6" s="564"/>
      <c r="DB6" s="562">
        <v>88</v>
      </c>
      <c r="DC6" s="563"/>
      <c r="DD6" s="563"/>
      <c r="DE6" s="563"/>
      <c r="DF6" s="563"/>
      <c r="DG6" s="563"/>
      <c r="DH6" s="563"/>
      <c r="DI6" s="564"/>
    </row>
    <row r="7" spans="1:119" ht="18.75" customHeight="1" x14ac:dyDescent="0.15">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8" t="s">
        <v>107</v>
      </c>
      <c r="AN7" s="393"/>
      <c r="AO7" s="393"/>
      <c r="AP7" s="393"/>
      <c r="AQ7" s="393"/>
      <c r="AR7" s="393"/>
      <c r="AS7" s="393"/>
      <c r="AT7" s="394"/>
      <c r="AU7" s="466" t="s">
        <v>96</v>
      </c>
      <c r="AV7" s="467"/>
      <c r="AW7" s="467"/>
      <c r="AX7" s="467"/>
      <c r="AY7" s="399" t="s">
        <v>108</v>
      </c>
      <c r="AZ7" s="400"/>
      <c r="BA7" s="400"/>
      <c r="BB7" s="400"/>
      <c r="BC7" s="400"/>
      <c r="BD7" s="400"/>
      <c r="BE7" s="400"/>
      <c r="BF7" s="400"/>
      <c r="BG7" s="400"/>
      <c r="BH7" s="400"/>
      <c r="BI7" s="400"/>
      <c r="BJ7" s="400"/>
      <c r="BK7" s="400"/>
      <c r="BL7" s="400"/>
      <c r="BM7" s="401"/>
      <c r="BN7" s="419">
        <v>5819</v>
      </c>
      <c r="BO7" s="420"/>
      <c r="BP7" s="420"/>
      <c r="BQ7" s="420"/>
      <c r="BR7" s="420"/>
      <c r="BS7" s="420"/>
      <c r="BT7" s="420"/>
      <c r="BU7" s="421"/>
      <c r="BV7" s="419">
        <v>8297</v>
      </c>
      <c r="BW7" s="420"/>
      <c r="BX7" s="420"/>
      <c r="BY7" s="420"/>
      <c r="BZ7" s="420"/>
      <c r="CA7" s="420"/>
      <c r="CB7" s="420"/>
      <c r="CC7" s="421"/>
      <c r="CD7" s="428" t="s">
        <v>109</v>
      </c>
      <c r="CE7" s="373"/>
      <c r="CF7" s="373"/>
      <c r="CG7" s="373"/>
      <c r="CH7" s="373"/>
      <c r="CI7" s="373"/>
      <c r="CJ7" s="373"/>
      <c r="CK7" s="373"/>
      <c r="CL7" s="373"/>
      <c r="CM7" s="373"/>
      <c r="CN7" s="373"/>
      <c r="CO7" s="373"/>
      <c r="CP7" s="373"/>
      <c r="CQ7" s="373"/>
      <c r="CR7" s="373"/>
      <c r="CS7" s="429"/>
      <c r="CT7" s="419">
        <v>3476109</v>
      </c>
      <c r="CU7" s="420"/>
      <c r="CV7" s="420"/>
      <c r="CW7" s="420"/>
      <c r="CX7" s="420"/>
      <c r="CY7" s="420"/>
      <c r="CZ7" s="420"/>
      <c r="DA7" s="421"/>
      <c r="DB7" s="419">
        <v>3661351</v>
      </c>
      <c r="DC7" s="420"/>
      <c r="DD7" s="420"/>
      <c r="DE7" s="420"/>
      <c r="DF7" s="420"/>
      <c r="DG7" s="420"/>
      <c r="DH7" s="420"/>
      <c r="DI7" s="421"/>
    </row>
    <row r="8" spans="1:119" ht="18.75" customHeight="1" thickBot="1" x14ac:dyDescent="0.2">
      <c r="A8" s="181"/>
      <c r="B8" s="570"/>
      <c r="C8" s="501"/>
      <c r="D8" s="501"/>
      <c r="E8" s="571"/>
      <c r="F8" s="571"/>
      <c r="G8" s="571"/>
      <c r="H8" s="571"/>
      <c r="I8" s="571"/>
      <c r="J8" s="571"/>
      <c r="K8" s="571"/>
      <c r="L8" s="571"/>
      <c r="M8" s="571"/>
      <c r="N8" s="571"/>
      <c r="O8" s="571"/>
      <c r="P8" s="571"/>
      <c r="Q8" s="571"/>
      <c r="R8" s="575"/>
      <c r="S8" s="575"/>
      <c r="T8" s="575"/>
      <c r="U8" s="575"/>
      <c r="V8" s="576"/>
      <c r="W8" s="490"/>
      <c r="X8" s="491"/>
      <c r="Y8" s="491"/>
      <c r="Z8" s="491"/>
      <c r="AA8" s="491"/>
      <c r="AB8" s="501"/>
      <c r="AC8" s="582"/>
      <c r="AD8" s="583"/>
      <c r="AE8" s="583"/>
      <c r="AF8" s="583"/>
      <c r="AG8" s="583"/>
      <c r="AH8" s="583"/>
      <c r="AI8" s="583"/>
      <c r="AJ8" s="583"/>
      <c r="AK8" s="583"/>
      <c r="AL8" s="584"/>
      <c r="AM8" s="478" t="s">
        <v>110</v>
      </c>
      <c r="AN8" s="393"/>
      <c r="AO8" s="393"/>
      <c r="AP8" s="393"/>
      <c r="AQ8" s="393"/>
      <c r="AR8" s="393"/>
      <c r="AS8" s="393"/>
      <c r="AT8" s="394"/>
      <c r="AU8" s="466" t="s">
        <v>111</v>
      </c>
      <c r="AV8" s="467"/>
      <c r="AW8" s="467"/>
      <c r="AX8" s="467"/>
      <c r="AY8" s="399" t="s">
        <v>112</v>
      </c>
      <c r="AZ8" s="400"/>
      <c r="BA8" s="400"/>
      <c r="BB8" s="400"/>
      <c r="BC8" s="400"/>
      <c r="BD8" s="400"/>
      <c r="BE8" s="400"/>
      <c r="BF8" s="400"/>
      <c r="BG8" s="400"/>
      <c r="BH8" s="400"/>
      <c r="BI8" s="400"/>
      <c r="BJ8" s="400"/>
      <c r="BK8" s="400"/>
      <c r="BL8" s="400"/>
      <c r="BM8" s="401"/>
      <c r="BN8" s="419">
        <v>475352</v>
      </c>
      <c r="BO8" s="420"/>
      <c r="BP8" s="420"/>
      <c r="BQ8" s="420"/>
      <c r="BR8" s="420"/>
      <c r="BS8" s="420"/>
      <c r="BT8" s="420"/>
      <c r="BU8" s="421"/>
      <c r="BV8" s="419">
        <v>586982</v>
      </c>
      <c r="BW8" s="420"/>
      <c r="BX8" s="420"/>
      <c r="BY8" s="420"/>
      <c r="BZ8" s="420"/>
      <c r="CA8" s="420"/>
      <c r="CB8" s="420"/>
      <c r="CC8" s="421"/>
      <c r="CD8" s="428" t="s">
        <v>113</v>
      </c>
      <c r="CE8" s="373"/>
      <c r="CF8" s="373"/>
      <c r="CG8" s="373"/>
      <c r="CH8" s="373"/>
      <c r="CI8" s="373"/>
      <c r="CJ8" s="373"/>
      <c r="CK8" s="373"/>
      <c r="CL8" s="373"/>
      <c r="CM8" s="373"/>
      <c r="CN8" s="373"/>
      <c r="CO8" s="373"/>
      <c r="CP8" s="373"/>
      <c r="CQ8" s="373"/>
      <c r="CR8" s="373"/>
      <c r="CS8" s="429"/>
      <c r="CT8" s="522">
        <v>0.24</v>
      </c>
      <c r="CU8" s="523"/>
      <c r="CV8" s="523"/>
      <c r="CW8" s="523"/>
      <c r="CX8" s="523"/>
      <c r="CY8" s="523"/>
      <c r="CZ8" s="523"/>
      <c r="DA8" s="524"/>
      <c r="DB8" s="522">
        <v>0.24</v>
      </c>
      <c r="DC8" s="523"/>
      <c r="DD8" s="523"/>
      <c r="DE8" s="523"/>
      <c r="DF8" s="523"/>
      <c r="DG8" s="523"/>
      <c r="DH8" s="523"/>
      <c r="DI8" s="524"/>
    </row>
    <row r="9" spans="1:119" ht="18.75" customHeight="1" thickBot="1" x14ac:dyDescent="0.2">
      <c r="A9" s="181"/>
      <c r="B9" s="551" t="s">
        <v>114</v>
      </c>
      <c r="C9" s="552"/>
      <c r="D9" s="552"/>
      <c r="E9" s="552"/>
      <c r="F9" s="552"/>
      <c r="G9" s="552"/>
      <c r="H9" s="552"/>
      <c r="I9" s="552"/>
      <c r="J9" s="552"/>
      <c r="K9" s="472"/>
      <c r="L9" s="553" t="s">
        <v>115</v>
      </c>
      <c r="M9" s="554"/>
      <c r="N9" s="554"/>
      <c r="O9" s="554"/>
      <c r="P9" s="554"/>
      <c r="Q9" s="555"/>
      <c r="R9" s="556">
        <v>6229</v>
      </c>
      <c r="S9" s="557"/>
      <c r="T9" s="557"/>
      <c r="U9" s="557"/>
      <c r="V9" s="558"/>
      <c r="W9" s="488" t="s">
        <v>116</v>
      </c>
      <c r="X9" s="489"/>
      <c r="Y9" s="489"/>
      <c r="Z9" s="489"/>
      <c r="AA9" s="489"/>
      <c r="AB9" s="489"/>
      <c r="AC9" s="489"/>
      <c r="AD9" s="489"/>
      <c r="AE9" s="489"/>
      <c r="AF9" s="489"/>
      <c r="AG9" s="489"/>
      <c r="AH9" s="489"/>
      <c r="AI9" s="489"/>
      <c r="AJ9" s="489"/>
      <c r="AK9" s="489"/>
      <c r="AL9" s="559"/>
      <c r="AM9" s="478" t="s">
        <v>117</v>
      </c>
      <c r="AN9" s="393"/>
      <c r="AO9" s="393"/>
      <c r="AP9" s="393"/>
      <c r="AQ9" s="393"/>
      <c r="AR9" s="393"/>
      <c r="AS9" s="393"/>
      <c r="AT9" s="394"/>
      <c r="AU9" s="466" t="s">
        <v>118</v>
      </c>
      <c r="AV9" s="467"/>
      <c r="AW9" s="467"/>
      <c r="AX9" s="467"/>
      <c r="AY9" s="399" t="s">
        <v>119</v>
      </c>
      <c r="AZ9" s="400"/>
      <c r="BA9" s="400"/>
      <c r="BB9" s="400"/>
      <c r="BC9" s="400"/>
      <c r="BD9" s="400"/>
      <c r="BE9" s="400"/>
      <c r="BF9" s="400"/>
      <c r="BG9" s="400"/>
      <c r="BH9" s="400"/>
      <c r="BI9" s="400"/>
      <c r="BJ9" s="400"/>
      <c r="BK9" s="400"/>
      <c r="BL9" s="400"/>
      <c r="BM9" s="401"/>
      <c r="BN9" s="419">
        <v>-111630</v>
      </c>
      <c r="BO9" s="420"/>
      <c r="BP9" s="420"/>
      <c r="BQ9" s="420"/>
      <c r="BR9" s="420"/>
      <c r="BS9" s="420"/>
      <c r="BT9" s="420"/>
      <c r="BU9" s="421"/>
      <c r="BV9" s="419">
        <v>275111</v>
      </c>
      <c r="BW9" s="420"/>
      <c r="BX9" s="420"/>
      <c r="BY9" s="420"/>
      <c r="BZ9" s="420"/>
      <c r="CA9" s="420"/>
      <c r="CB9" s="420"/>
      <c r="CC9" s="421"/>
      <c r="CD9" s="428" t="s">
        <v>120</v>
      </c>
      <c r="CE9" s="373"/>
      <c r="CF9" s="373"/>
      <c r="CG9" s="373"/>
      <c r="CH9" s="373"/>
      <c r="CI9" s="373"/>
      <c r="CJ9" s="373"/>
      <c r="CK9" s="373"/>
      <c r="CL9" s="373"/>
      <c r="CM9" s="373"/>
      <c r="CN9" s="373"/>
      <c r="CO9" s="373"/>
      <c r="CP9" s="373"/>
      <c r="CQ9" s="373"/>
      <c r="CR9" s="373"/>
      <c r="CS9" s="429"/>
      <c r="CT9" s="389">
        <v>9.9</v>
      </c>
      <c r="CU9" s="390"/>
      <c r="CV9" s="390"/>
      <c r="CW9" s="390"/>
      <c r="CX9" s="390"/>
      <c r="CY9" s="390"/>
      <c r="CZ9" s="390"/>
      <c r="DA9" s="391"/>
      <c r="DB9" s="389">
        <v>11</v>
      </c>
      <c r="DC9" s="390"/>
      <c r="DD9" s="390"/>
      <c r="DE9" s="390"/>
      <c r="DF9" s="390"/>
      <c r="DG9" s="390"/>
      <c r="DH9" s="390"/>
      <c r="DI9" s="391"/>
    </row>
    <row r="10" spans="1:119" ht="18.75" customHeight="1" thickBot="1" x14ac:dyDescent="0.2">
      <c r="A10" s="181"/>
      <c r="B10" s="551"/>
      <c r="C10" s="552"/>
      <c r="D10" s="552"/>
      <c r="E10" s="552"/>
      <c r="F10" s="552"/>
      <c r="G10" s="552"/>
      <c r="H10" s="552"/>
      <c r="I10" s="552"/>
      <c r="J10" s="552"/>
      <c r="K10" s="472"/>
      <c r="L10" s="392" t="s">
        <v>121</v>
      </c>
      <c r="M10" s="393"/>
      <c r="N10" s="393"/>
      <c r="O10" s="393"/>
      <c r="P10" s="393"/>
      <c r="Q10" s="394"/>
      <c r="R10" s="395">
        <v>7399</v>
      </c>
      <c r="S10" s="396"/>
      <c r="T10" s="396"/>
      <c r="U10" s="396"/>
      <c r="V10" s="398"/>
      <c r="W10" s="560"/>
      <c r="X10" s="370"/>
      <c r="Y10" s="370"/>
      <c r="Z10" s="370"/>
      <c r="AA10" s="370"/>
      <c r="AB10" s="370"/>
      <c r="AC10" s="370"/>
      <c r="AD10" s="370"/>
      <c r="AE10" s="370"/>
      <c r="AF10" s="370"/>
      <c r="AG10" s="370"/>
      <c r="AH10" s="370"/>
      <c r="AI10" s="370"/>
      <c r="AJ10" s="370"/>
      <c r="AK10" s="370"/>
      <c r="AL10" s="561"/>
      <c r="AM10" s="478" t="s">
        <v>122</v>
      </c>
      <c r="AN10" s="393"/>
      <c r="AO10" s="393"/>
      <c r="AP10" s="393"/>
      <c r="AQ10" s="393"/>
      <c r="AR10" s="393"/>
      <c r="AS10" s="393"/>
      <c r="AT10" s="394"/>
      <c r="AU10" s="466" t="s">
        <v>123</v>
      </c>
      <c r="AV10" s="467"/>
      <c r="AW10" s="467"/>
      <c r="AX10" s="467"/>
      <c r="AY10" s="399" t="s">
        <v>124</v>
      </c>
      <c r="AZ10" s="400"/>
      <c r="BA10" s="400"/>
      <c r="BB10" s="400"/>
      <c r="BC10" s="400"/>
      <c r="BD10" s="400"/>
      <c r="BE10" s="400"/>
      <c r="BF10" s="400"/>
      <c r="BG10" s="400"/>
      <c r="BH10" s="400"/>
      <c r="BI10" s="400"/>
      <c r="BJ10" s="400"/>
      <c r="BK10" s="400"/>
      <c r="BL10" s="400"/>
      <c r="BM10" s="401"/>
      <c r="BN10" s="419">
        <v>119261</v>
      </c>
      <c r="BO10" s="420"/>
      <c r="BP10" s="420"/>
      <c r="BQ10" s="420"/>
      <c r="BR10" s="420"/>
      <c r="BS10" s="420"/>
      <c r="BT10" s="420"/>
      <c r="BU10" s="421"/>
      <c r="BV10" s="419">
        <v>180168</v>
      </c>
      <c r="BW10" s="420"/>
      <c r="BX10" s="420"/>
      <c r="BY10" s="420"/>
      <c r="BZ10" s="420"/>
      <c r="CA10" s="420"/>
      <c r="CB10" s="420"/>
      <c r="CC10" s="421"/>
      <c r="CD10" s="184" t="s">
        <v>125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51"/>
      <c r="C11" s="552"/>
      <c r="D11" s="552"/>
      <c r="E11" s="552"/>
      <c r="F11" s="552"/>
      <c r="G11" s="552"/>
      <c r="H11" s="552"/>
      <c r="I11" s="552"/>
      <c r="J11" s="552"/>
      <c r="K11" s="472"/>
      <c r="L11" s="374" t="s">
        <v>126</v>
      </c>
      <c r="M11" s="375"/>
      <c r="N11" s="375"/>
      <c r="O11" s="375"/>
      <c r="P11" s="375"/>
      <c r="Q11" s="376"/>
      <c r="R11" s="548" t="s">
        <v>127</v>
      </c>
      <c r="S11" s="549"/>
      <c r="T11" s="549"/>
      <c r="U11" s="549"/>
      <c r="V11" s="550"/>
      <c r="W11" s="560"/>
      <c r="X11" s="370"/>
      <c r="Y11" s="370"/>
      <c r="Z11" s="370"/>
      <c r="AA11" s="370"/>
      <c r="AB11" s="370"/>
      <c r="AC11" s="370"/>
      <c r="AD11" s="370"/>
      <c r="AE11" s="370"/>
      <c r="AF11" s="370"/>
      <c r="AG11" s="370"/>
      <c r="AH11" s="370"/>
      <c r="AI11" s="370"/>
      <c r="AJ11" s="370"/>
      <c r="AK11" s="370"/>
      <c r="AL11" s="561"/>
      <c r="AM11" s="478" t="s">
        <v>128</v>
      </c>
      <c r="AN11" s="393"/>
      <c r="AO11" s="393"/>
      <c r="AP11" s="393"/>
      <c r="AQ11" s="393"/>
      <c r="AR11" s="393"/>
      <c r="AS11" s="393"/>
      <c r="AT11" s="394"/>
      <c r="AU11" s="466" t="s">
        <v>123</v>
      </c>
      <c r="AV11" s="467"/>
      <c r="AW11" s="467"/>
      <c r="AX11" s="467"/>
      <c r="AY11" s="399" t="s">
        <v>129</v>
      </c>
      <c r="AZ11" s="400"/>
      <c r="BA11" s="400"/>
      <c r="BB11" s="400"/>
      <c r="BC11" s="400"/>
      <c r="BD11" s="400"/>
      <c r="BE11" s="400"/>
      <c r="BF11" s="400"/>
      <c r="BG11" s="400"/>
      <c r="BH11" s="400"/>
      <c r="BI11" s="400"/>
      <c r="BJ11" s="400"/>
      <c r="BK11" s="400"/>
      <c r="BL11" s="400"/>
      <c r="BM11" s="401"/>
      <c r="BN11" s="419">
        <v>0</v>
      </c>
      <c r="BO11" s="420"/>
      <c r="BP11" s="420"/>
      <c r="BQ11" s="420"/>
      <c r="BR11" s="420"/>
      <c r="BS11" s="420"/>
      <c r="BT11" s="420"/>
      <c r="BU11" s="421"/>
      <c r="BV11" s="419">
        <v>0</v>
      </c>
      <c r="BW11" s="420"/>
      <c r="BX11" s="420"/>
      <c r="BY11" s="420"/>
      <c r="BZ11" s="420"/>
      <c r="CA11" s="420"/>
      <c r="CB11" s="420"/>
      <c r="CC11" s="421"/>
      <c r="CD11" s="428" t="s">
        <v>130</v>
      </c>
      <c r="CE11" s="373"/>
      <c r="CF11" s="373"/>
      <c r="CG11" s="373"/>
      <c r="CH11" s="373"/>
      <c r="CI11" s="373"/>
      <c r="CJ11" s="373"/>
      <c r="CK11" s="373"/>
      <c r="CL11" s="373"/>
      <c r="CM11" s="373"/>
      <c r="CN11" s="373"/>
      <c r="CO11" s="373"/>
      <c r="CP11" s="373"/>
      <c r="CQ11" s="373"/>
      <c r="CR11" s="373"/>
      <c r="CS11" s="429"/>
      <c r="CT11" s="522" t="s">
        <v>131</v>
      </c>
      <c r="CU11" s="523"/>
      <c r="CV11" s="523"/>
      <c r="CW11" s="523"/>
      <c r="CX11" s="523"/>
      <c r="CY11" s="523"/>
      <c r="CZ11" s="523"/>
      <c r="DA11" s="524"/>
      <c r="DB11" s="522" t="s">
        <v>132</v>
      </c>
      <c r="DC11" s="523"/>
      <c r="DD11" s="523"/>
      <c r="DE11" s="523"/>
      <c r="DF11" s="523"/>
      <c r="DG11" s="523"/>
      <c r="DH11" s="523"/>
      <c r="DI11" s="524"/>
    </row>
    <row r="12" spans="1:119" ht="18.75" customHeight="1" x14ac:dyDescent="0.15">
      <c r="A12" s="181"/>
      <c r="B12" s="525" t="s">
        <v>133</v>
      </c>
      <c r="C12" s="526"/>
      <c r="D12" s="526"/>
      <c r="E12" s="526"/>
      <c r="F12" s="526"/>
      <c r="G12" s="526"/>
      <c r="H12" s="526"/>
      <c r="I12" s="526"/>
      <c r="J12" s="526"/>
      <c r="K12" s="527"/>
      <c r="L12" s="534" t="s">
        <v>134</v>
      </c>
      <c r="M12" s="535"/>
      <c r="N12" s="535"/>
      <c r="O12" s="535"/>
      <c r="P12" s="535"/>
      <c r="Q12" s="536"/>
      <c r="R12" s="537">
        <v>6251</v>
      </c>
      <c r="S12" s="538"/>
      <c r="T12" s="538"/>
      <c r="U12" s="538"/>
      <c r="V12" s="539"/>
      <c r="W12" s="540" t="s">
        <v>1</v>
      </c>
      <c r="X12" s="467"/>
      <c r="Y12" s="467"/>
      <c r="Z12" s="467"/>
      <c r="AA12" s="467"/>
      <c r="AB12" s="541"/>
      <c r="AC12" s="542" t="s">
        <v>135</v>
      </c>
      <c r="AD12" s="543"/>
      <c r="AE12" s="543"/>
      <c r="AF12" s="543"/>
      <c r="AG12" s="544"/>
      <c r="AH12" s="542" t="s">
        <v>136</v>
      </c>
      <c r="AI12" s="543"/>
      <c r="AJ12" s="543"/>
      <c r="AK12" s="543"/>
      <c r="AL12" s="545"/>
      <c r="AM12" s="478" t="s">
        <v>137</v>
      </c>
      <c r="AN12" s="393"/>
      <c r="AO12" s="393"/>
      <c r="AP12" s="393"/>
      <c r="AQ12" s="393"/>
      <c r="AR12" s="393"/>
      <c r="AS12" s="393"/>
      <c r="AT12" s="394"/>
      <c r="AU12" s="466" t="s">
        <v>104</v>
      </c>
      <c r="AV12" s="467"/>
      <c r="AW12" s="467"/>
      <c r="AX12" s="467"/>
      <c r="AY12" s="399" t="s">
        <v>138</v>
      </c>
      <c r="AZ12" s="400"/>
      <c r="BA12" s="400"/>
      <c r="BB12" s="400"/>
      <c r="BC12" s="400"/>
      <c r="BD12" s="400"/>
      <c r="BE12" s="400"/>
      <c r="BF12" s="400"/>
      <c r="BG12" s="400"/>
      <c r="BH12" s="400"/>
      <c r="BI12" s="400"/>
      <c r="BJ12" s="400"/>
      <c r="BK12" s="400"/>
      <c r="BL12" s="400"/>
      <c r="BM12" s="401"/>
      <c r="BN12" s="419">
        <v>0</v>
      </c>
      <c r="BO12" s="420"/>
      <c r="BP12" s="420"/>
      <c r="BQ12" s="420"/>
      <c r="BR12" s="420"/>
      <c r="BS12" s="420"/>
      <c r="BT12" s="420"/>
      <c r="BU12" s="421"/>
      <c r="BV12" s="419">
        <v>0</v>
      </c>
      <c r="BW12" s="420"/>
      <c r="BX12" s="420"/>
      <c r="BY12" s="420"/>
      <c r="BZ12" s="420"/>
      <c r="CA12" s="420"/>
      <c r="CB12" s="420"/>
      <c r="CC12" s="421"/>
      <c r="CD12" s="428" t="s">
        <v>139</v>
      </c>
      <c r="CE12" s="373"/>
      <c r="CF12" s="373"/>
      <c r="CG12" s="373"/>
      <c r="CH12" s="373"/>
      <c r="CI12" s="373"/>
      <c r="CJ12" s="373"/>
      <c r="CK12" s="373"/>
      <c r="CL12" s="373"/>
      <c r="CM12" s="373"/>
      <c r="CN12" s="373"/>
      <c r="CO12" s="373"/>
      <c r="CP12" s="373"/>
      <c r="CQ12" s="373"/>
      <c r="CR12" s="373"/>
      <c r="CS12" s="429"/>
      <c r="CT12" s="522" t="s">
        <v>140</v>
      </c>
      <c r="CU12" s="523"/>
      <c r="CV12" s="523"/>
      <c r="CW12" s="523"/>
      <c r="CX12" s="523"/>
      <c r="CY12" s="523"/>
      <c r="CZ12" s="523"/>
      <c r="DA12" s="524"/>
      <c r="DB12" s="522" t="s">
        <v>131</v>
      </c>
      <c r="DC12" s="523"/>
      <c r="DD12" s="523"/>
      <c r="DE12" s="523"/>
      <c r="DF12" s="523"/>
      <c r="DG12" s="523"/>
      <c r="DH12" s="523"/>
      <c r="DI12" s="524"/>
    </row>
    <row r="13" spans="1:119" ht="18.75" customHeight="1" x14ac:dyDescent="0.15">
      <c r="A13" s="181"/>
      <c r="B13" s="528"/>
      <c r="C13" s="529"/>
      <c r="D13" s="529"/>
      <c r="E13" s="529"/>
      <c r="F13" s="529"/>
      <c r="G13" s="529"/>
      <c r="H13" s="529"/>
      <c r="I13" s="529"/>
      <c r="J13" s="529"/>
      <c r="K13" s="530"/>
      <c r="L13" s="190"/>
      <c r="M13" s="509" t="s">
        <v>141</v>
      </c>
      <c r="N13" s="510"/>
      <c r="O13" s="510"/>
      <c r="P13" s="510"/>
      <c r="Q13" s="511"/>
      <c r="R13" s="512">
        <v>6180</v>
      </c>
      <c r="S13" s="513"/>
      <c r="T13" s="513"/>
      <c r="U13" s="513"/>
      <c r="V13" s="514"/>
      <c r="W13" s="500" t="s">
        <v>142</v>
      </c>
      <c r="X13" s="442"/>
      <c r="Y13" s="442"/>
      <c r="Z13" s="442"/>
      <c r="AA13" s="442"/>
      <c r="AB13" s="443"/>
      <c r="AC13" s="395">
        <v>128</v>
      </c>
      <c r="AD13" s="396"/>
      <c r="AE13" s="396"/>
      <c r="AF13" s="396"/>
      <c r="AG13" s="397"/>
      <c r="AH13" s="395">
        <v>164</v>
      </c>
      <c r="AI13" s="396"/>
      <c r="AJ13" s="396"/>
      <c r="AK13" s="396"/>
      <c r="AL13" s="398"/>
      <c r="AM13" s="478" t="s">
        <v>143</v>
      </c>
      <c r="AN13" s="393"/>
      <c r="AO13" s="393"/>
      <c r="AP13" s="393"/>
      <c r="AQ13" s="393"/>
      <c r="AR13" s="393"/>
      <c r="AS13" s="393"/>
      <c r="AT13" s="394"/>
      <c r="AU13" s="466" t="s">
        <v>144</v>
      </c>
      <c r="AV13" s="467"/>
      <c r="AW13" s="467"/>
      <c r="AX13" s="467"/>
      <c r="AY13" s="399" t="s">
        <v>145</v>
      </c>
      <c r="AZ13" s="400"/>
      <c r="BA13" s="400"/>
      <c r="BB13" s="400"/>
      <c r="BC13" s="400"/>
      <c r="BD13" s="400"/>
      <c r="BE13" s="400"/>
      <c r="BF13" s="400"/>
      <c r="BG13" s="400"/>
      <c r="BH13" s="400"/>
      <c r="BI13" s="400"/>
      <c r="BJ13" s="400"/>
      <c r="BK13" s="400"/>
      <c r="BL13" s="400"/>
      <c r="BM13" s="401"/>
      <c r="BN13" s="419">
        <v>7631</v>
      </c>
      <c r="BO13" s="420"/>
      <c r="BP13" s="420"/>
      <c r="BQ13" s="420"/>
      <c r="BR13" s="420"/>
      <c r="BS13" s="420"/>
      <c r="BT13" s="420"/>
      <c r="BU13" s="421"/>
      <c r="BV13" s="419">
        <v>455279</v>
      </c>
      <c r="BW13" s="420"/>
      <c r="BX13" s="420"/>
      <c r="BY13" s="420"/>
      <c r="BZ13" s="420"/>
      <c r="CA13" s="420"/>
      <c r="CB13" s="420"/>
      <c r="CC13" s="421"/>
      <c r="CD13" s="428" t="s">
        <v>146</v>
      </c>
      <c r="CE13" s="373"/>
      <c r="CF13" s="373"/>
      <c r="CG13" s="373"/>
      <c r="CH13" s="373"/>
      <c r="CI13" s="373"/>
      <c r="CJ13" s="373"/>
      <c r="CK13" s="373"/>
      <c r="CL13" s="373"/>
      <c r="CM13" s="373"/>
      <c r="CN13" s="373"/>
      <c r="CO13" s="373"/>
      <c r="CP13" s="373"/>
      <c r="CQ13" s="373"/>
      <c r="CR13" s="373"/>
      <c r="CS13" s="429"/>
      <c r="CT13" s="389">
        <v>6.7</v>
      </c>
      <c r="CU13" s="390"/>
      <c r="CV13" s="390"/>
      <c r="CW13" s="390"/>
      <c r="CX13" s="390"/>
      <c r="CY13" s="390"/>
      <c r="CZ13" s="390"/>
      <c r="DA13" s="391"/>
      <c r="DB13" s="389">
        <v>7.8</v>
      </c>
      <c r="DC13" s="390"/>
      <c r="DD13" s="390"/>
      <c r="DE13" s="390"/>
      <c r="DF13" s="390"/>
      <c r="DG13" s="390"/>
      <c r="DH13" s="390"/>
      <c r="DI13" s="391"/>
    </row>
    <row r="14" spans="1:119" ht="18.75" customHeight="1" thickBot="1" x14ac:dyDescent="0.2">
      <c r="A14" s="181"/>
      <c r="B14" s="528"/>
      <c r="C14" s="529"/>
      <c r="D14" s="529"/>
      <c r="E14" s="529"/>
      <c r="F14" s="529"/>
      <c r="G14" s="529"/>
      <c r="H14" s="529"/>
      <c r="I14" s="529"/>
      <c r="J14" s="529"/>
      <c r="K14" s="530"/>
      <c r="L14" s="502" t="s">
        <v>147</v>
      </c>
      <c r="M14" s="546"/>
      <c r="N14" s="546"/>
      <c r="O14" s="546"/>
      <c r="P14" s="546"/>
      <c r="Q14" s="547"/>
      <c r="R14" s="512">
        <v>6471</v>
      </c>
      <c r="S14" s="513"/>
      <c r="T14" s="513"/>
      <c r="U14" s="513"/>
      <c r="V14" s="514"/>
      <c r="W14" s="515"/>
      <c r="X14" s="445"/>
      <c r="Y14" s="445"/>
      <c r="Z14" s="445"/>
      <c r="AA14" s="445"/>
      <c r="AB14" s="446"/>
      <c r="AC14" s="505">
        <v>4.5999999999999996</v>
      </c>
      <c r="AD14" s="506"/>
      <c r="AE14" s="506"/>
      <c r="AF14" s="506"/>
      <c r="AG14" s="507"/>
      <c r="AH14" s="505">
        <v>5</v>
      </c>
      <c r="AI14" s="506"/>
      <c r="AJ14" s="506"/>
      <c r="AK14" s="506"/>
      <c r="AL14" s="508"/>
      <c r="AM14" s="478"/>
      <c r="AN14" s="393"/>
      <c r="AO14" s="393"/>
      <c r="AP14" s="393"/>
      <c r="AQ14" s="393"/>
      <c r="AR14" s="393"/>
      <c r="AS14" s="393"/>
      <c r="AT14" s="394"/>
      <c r="AU14" s="466"/>
      <c r="AV14" s="467"/>
      <c r="AW14" s="467"/>
      <c r="AX14" s="467"/>
      <c r="AY14" s="399"/>
      <c r="AZ14" s="400"/>
      <c r="BA14" s="400"/>
      <c r="BB14" s="400"/>
      <c r="BC14" s="400"/>
      <c r="BD14" s="400"/>
      <c r="BE14" s="400"/>
      <c r="BF14" s="400"/>
      <c r="BG14" s="400"/>
      <c r="BH14" s="400"/>
      <c r="BI14" s="400"/>
      <c r="BJ14" s="400"/>
      <c r="BK14" s="400"/>
      <c r="BL14" s="400"/>
      <c r="BM14" s="401"/>
      <c r="BN14" s="419"/>
      <c r="BO14" s="420"/>
      <c r="BP14" s="420"/>
      <c r="BQ14" s="420"/>
      <c r="BR14" s="420"/>
      <c r="BS14" s="420"/>
      <c r="BT14" s="420"/>
      <c r="BU14" s="421"/>
      <c r="BV14" s="419"/>
      <c r="BW14" s="420"/>
      <c r="BX14" s="420"/>
      <c r="BY14" s="420"/>
      <c r="BZ14" s="420"/>
      <c r="CA14" s="420"/>
      <c r="CB14" s="420"/>
      <c r="CC14" s="421"/>
      <c r="CD14" s="425" t="s">
        <v>148</v>
      </c>
      <c r="CE14" s="426"/>
      <c r="CF14" s="426"/>
      <c r="CG14" s="426"/>
      <c r="CH14" s="426"/>
      <c r="CI14" s="426"/>
      <c r="CJ14" s="426"/>
      <c r="CK14" s="426"/>
      <c r="CL14" s="426"/>
      <c r="CM14" s="426"/>
      <c r="CN14" s="426"/>
      <c r="CO14" s="426"/>
      <c r="CP14" s="426"/>
      <c r="CQ14" s="426"/>
      <c r="CR14" s="426"/>
      <c r="CS14" s="427"/>
      <c r="CT14" s="516">
        <v>70.7</v>
      </c>
      <c r="CU14" s="517"/>
      <c r="CV14" s="517"/>
      <c r="CW14" s="517"/>
      <c r="CX14" s="517"/>
      <c r="CY14" s="517"/>
      <c r="CZ14" s="517"/>
      <c r="DA14" s="518"/>
      <c r="DB14" s="516">
        <v>80.3</v>
      </c>
      <c r="DC14" s="517"/>
      <c r="DD14" s="517"/>
      <c r="DE14" s="517"/>
      <c r="DF14" s="517"/>
      <c r="DG14" s="517"/>
      <c r="DH14" s="517"/>
      <c r="DI14" s="518"/>
    </row>
    <row r="15" spans="1:119" ht="18.75" customHeight="1" x14ac:dyDescent="0.15">
      <c r="A15" s="181"/>
      <c r="B15" s="528"/>
      <c r="C15" s="529"/>
      <c r="D15" s="529"/>
      <c r="E15" s="529"/>
      <c r="F15" s="529"/>
      <c r="G15" s="529"/>
      <c r="H15" s="529"/>
      <c r="I15" s="529"/>
      <c r="J15" s="529"/>
      <c r="K15" s="530"/>
      <c r="L15" s="190"/>
      <c r="M15" s="509" t="s">
        <v>149</v>
      </c>
      <c r="N15" s="510"/>
      <c r="O15" s="510"/>
      <c r="P15" s="510"/>
      <c r="Q15" s="511"/>
      <c r="R15" s="512">
        <v>6401</v>
      </c>
      <c r="S15" s="513"/>
      <c r="T15" s="513"/>
      <c r="U15" s="513"/>
      <c r="V15" s="514"/>
      <c r="W15" s="500" t="s">
        <v>150</v>
      </c>
      <c r="X15" s="442"/>
      <c r="Y15" s="442"/>
      <c r="Z15" s="442"/>
      <c r="AA15" s="442"/>
      <c r="AB15" s="443"/>
      <c r="AC15" s="395">
        <v>883</v>
      </c>
      <c r="AD15" s="396"/>
      <c r="AE15" s="396"/>
      <c r="AF15" s="396"/>
      <c r="AG15" s="397"/>
      <c r="AH15" s="395">
        <v>1095</v>
      </c>
      <c r="AI15" s="396"/>
      <c r="AJ15" s="396"/>
      <c r="AK15" s="396"/>
      <c r="AL15" s="398"/>
      <c r="AM15" s="478"/>
      <c r="AN15" s="393"/>
      <c r="AO15" s="393"/>
      <c r="AP15" s="393"/>
      <c r="AQ15" s="393"/>
      <c r="AR15" s="393"/>
      <c r="AS15" s="393"/>
      <c r="AT15" s="394"/>
      <c r="AU15" s="466"/>
      <c r="AV15" s="467"/>
      <c r="AW15" s="467"/>
      <c r="AX15" s="467"/>
      <c r="AY15" s="411" t="s">
        <v>151</v>
      </c>
      <c r="AZ15" s="412"/>
      <c r="BA15" s="412"/>
      <c r="BB15" s="412"/>
      <c r="BC15" s="412"/>
      <c r="BD15" s="412"/>
      <c r="BE15" s="412"/>
      <c r="BF15" s="412"/>
      <c r="BG15" s="412"/>
      <c r="BH15" s="412"/>
      <c r="BI15" s="412"/>
      <c r="BJ15" s="412"/>
      <c r="BK15" s="412"/>
      <c r="BL15" s="412"/>
      <c r="BM15" s="413"/>
      <c r="BN15" s="414">
        <v>809290</v>
      </c>
      <c r="BO15" s="415"/>
      <c r="BP15" s="415"/>
      <c r="BQ15" s="415"/>
      <c r="BR15" s="415"/>
      <c r="BS15" s="415"/>
      <c r="BT15" s="415"/>
      <c r="BU15" s="416"/>
      <c r="BV15" s="414">
        <v>803994</v>
      </c>
      <c r="BW15" s="415"/>
      <c r="BX15" s="415"/>
      <c r="BY15" s="415"/>
      <c r="BZ15" s="415"/>
      <c r="CA15" s="415"/>
      <c r="CB15" s="415"/>
      <c r="CC15" s="416"/>
      <c r="CD15" s="519" t="s">
        <v>152</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28"/>
      <c r="C16" s="529"/>
      <c r="D16" s="529"/>
      <c r="E16" s="529"/>
      <c r="F16" s="529"/>
      <c r="G16" s="529"/>
      <c r="H16" s="529"/>
      <c r="I16" s="529"/>
      <c r="J16" s="529"/>
      <c r="K16" s="530"/>
      <c r="L16" s="502" t="s">
        <v>153</v>
      </c>
      <c r="M16" s="503"/>
      <c r="N16" s="503"/>
      <c r="O16" s="503"/>
      <c r="P16" s="503"/>
      <c r="Q16" s="504"/>
      <c r="R16" s="497" t="s">
        <v>154</v>
      </c>
      <c r="S16" s="498"/>
      <c r="T16" s="498"/>
      <c r="U16" s="498"/>
      <c r="V16" s="499"/>
      <c r="W16" s="515"/>
      <c r="X16" s="445"/>
      <c r="Y16" s="445"/>
      <c r="Z16" s="445"/>
      <c r="AA16" s="445"/>
      <c r="AB16" s="446"/>
      <c r="AC16" s="505">
        <v>31.7</v>
      </c>
      <c r="AD16" s="506"/>
      <c r="AE16" s="506"/>
      <c r="AF16" s="506"/>
      <c r="AG16" s="507"/>
      <c r="AH16" s="505">
        <v>33.4</v>
      </c>
      <c r="AI16" s="506"/>
      <c r="AJ16" s="506"/>
      <c r="AK16" s="506"/>
      <c r="AL16" s="508"/>
      <c r="AM16" s="478"/>
      <c r="AN16" s="393"/>
      <c r="AO16" s="393"/>
      <c r="AP16" s="393"/>
      <c r="AQ16" s="393"/>
      <c r="AR16" s="393"/>
      <c r="AS16" s="393"/>
      <c r="AT16" s="394"/>
      <c r="AU16" s="466"/>
      <c r="AV16" s="467"/>
      <c r="AW16" s="467"/>
      <c r="AX16" s="467"/>
      <c r="AY16" s="399" t="s">
        <v>155</v>
      </c>
      <c r="AZ16" s="400"/>
      <c r="BA16" s="400"/>
      <c r="BB16" s="400"/>
      <c r="BC16" s="400"/>
      <c r="BD16" s="400"/>
      <c r="BE16" s="400"/>
      <c r="BF16" s="400"/>
      <c r="BG16" s="400"/>
      <c r="BH16" s="400"/>
      <c r="BI16" s="400"/>
      <c r="BJ16" s="400"/>
      <c r="BK16" s="400"/>
      <c r="BL16" s="400"/>
      <c r="BM16" s="401"/>
      <c r="BN16" s="419">
        <v>3239055</v>
      </c>
      <c r="BO16" s="420"/>
      <c r="BP16" s="420"/>
      <c r="BQ16" s="420"/>
      <c r="BR16" s="420"/>
      <c r="BS16" s="420"/>
      <c r="BT16" s="420"/>
      <c r="BU16" s="421"/>
      <c r="BV16" s="419">
        <v>3328990</v>
      </c>
      <c r="BW16" s="420"/>
      <c r="BX16" s="420"/>
      <c r="BY16" s="420"/>
      <c r="BZ16" s="420"/>
      <c r="CA16" s="420"/>
      <c r="CB16" s="420"/>
      <c r="CC16" s="421"/>
      <c r="CD16" s="194"/>
      <c r="CE16" s="417"/>
      <c r="CF16" s="417"/>
      <c r="CG16" s="417"/>
      <c r="CH16" s="417"/>
      <c r="CI16" s="417"/>
      <c r="CJ16" s="417"/>
      <c r="CK16" s="417"/>
      <c r="CL16" s="417"/>
      <c r="CM16" s="417"/>
      <c r="CN16" s="417"/>
      <c r="CO16" s="417"/>
      <c r="CP16" s="417"/>
      <c r="CQ16" s="417"/>
      <c r="CR16" s="417"/>
      <c r="CS16" s="418"/>
      <c r="CT16" s="389"/>
      <c r="CU16" s="390"/>
      <c r="CV16" s="390"/>
      <c r="CW16" s="390"/>
      <c r="CX16" s="390"/>
      <c r="CY16" s="390"/>
      <c r="CZ16" s="390"/>
      <c r="DA16" s="391"/>
      <c r="DB16" s="389"/>
      <c r="DC16" s="390"/>
      <c r="DD16" s="390"/>
      <c r="DE16" s="390"/>
      <c r="DF16" s="390"/>
      <c r="DG16" s="390"/>
      <c r="DH16" s="390"/>
      <c r="DI16" s="391"/>
    </row>
    <row r="17" spans="1:113" ht="18.75" customHeight="1" thickBot="1" x14ac:dyDescent="0.2">
      <c r="A17" s="181"/>
      <c r="B17" s="531"/>
      <c r="C17" s="532"/>
      <c r="D17" s="532"/>
      <c r="E17" s="532"/>
      <c r="F17" s="532"/>
      <c r="G17" s="532"/>
      <c r="H17" s="532"/>
      <c r="I17" s="532"/>
      <c r="J17" s="532"/>
      <c r="K17" s="533"/>
      <c r="L17" s="195"/>
      <c r="M17" s="494" t="s">
        <v>156</v>
      </c>
      <c r="N17" s="495"/>
      <c r="O17" s="495"/>
      <c r="P17" s="495"/>
      <c r="Q17" s="496"/>
      <c r="R17" s="497" t="s">
        <v>157</v>
      </c>
      <c r="S17" s="498"/>
      <c r="T17" s="498"/>
      <c r="U17" s="498"/>
      <c r="V17" s="499"/>
      <c r="W17" s="500" t="s">
        <v>158</v>
      </c>
      <c r="X17" s="442"/>
      <c r="Y17" s="442"/>
      <c r="Z17" s="442"/>
      <c r="AA17" s="442"/>
      <c r="AB17" s="443"/>
      <c r="AC17" s="395">
        <v>1776</v>
      </c>
      <c r="AD17" s="396"/>
      <c r="AE17" s="396"/>
      <c r="AF17" s="396"/>
      <c r="AG17" s="397"/>
      <c r="AH17" s="395">
        <v>2015</v>
      </c>
      <c r="AI17" s="396"/>
      <c r="AJ17" s="396"/>
      <c r="AK17" s="396"/>
      <c r="AL17" s="398"/>
      <c r="AM17" s="478"/>
      <c r="AN17" s="393"/>
      <c r="AO17" s="393"/>
      <c r="AP17" s="393"/>
      <c r="AQ17" s="393"/>
      <c r="AR17" s="393"/>
      <c r="AS17" s="393"/>
      <c r="AT17" s="394"/>
      <c r="AU17" s="466"/>
      <c r="AV17" s="467"/>
      <c r="AW17" s="467"/>
      <c r="AX17" s="467"/>
      <c r="AY17" s="399" t="s">
        <v>159</v>
      </c>
      <c r="AZ17" s="400"/>
      <c r="BA17" s="400"/>
      <c r="BB17" s="400"/>
      <c r="BC17" s="400"/>
      <c r="BD17" s="400"/>
      <c r="BE17" s="400"/>
      <c r="BF17" s="400"/>
      <c r="BG17" s="400"/>
      <c r="BH17" s="400"/>
      <c r="BI17" s="400"/>
      <c r="BJ17" s="400"/>
      <c r="BK17" s="400"/>
      <c r="BL17" s="400"/>
      <c r="BM17" s="401"/>
      <c r="BN17" s="419">
        <v>1013689</v>
      </c>
      <c r="BO17" s="420"/>
      <c r="BP17" s="420"/>
      <c r="BQ17" s="420"/>
      <c r="BR17" s="420"/>
      <c r="BS17" s="420"/>
      <c r="BT17" s="420"/>
      <c r="BU17" s="421"/>
      <c r="BV17" s="419">
        <v>1008045</v>
      </c>
      <c r="BW17" s="420"/>
      <c r="BX17" s="420"/>
      <c r="BY17" s="420"/>
      <c r="BZ17" s="420"/>
      <c r="CA17" s="420"/>
      <c r="CB17" s="420"/>
      <c r="CC17" s="421"/>
      <c r="CD17" s="194"/>
      <c r="CE17" s="417"/>
      <c r="CF17" s="417"/>
      <c r="CG17" s="417"/>
      <c r="CH17" s="417"/>
      <c r="CI17" s="417"/>
      <c r="CJ17" s="417"/>
      <c r="CK17" s="417"/>
      <c r="CL17" s="417"/>
      <c r="CM17" s="417"/>
      <c r="CN17" s="417"/>
      <c r="CO17" s="417"/>
      <c r="CP17" s="417"/>
      <c r="CQ17" s="417"/>
      <c r="CR17" s="417"/>
      <c r="CS17" s="418"/>
      <c r="CT17" s="389"/>
      <c r="CU17" s="390"/>
      <c r="CV17" s="390"/>
      <c r="CW17" s="390"/>
      <c r="CX17" s="390"/>
      <c r="CY17" s="390"/>
      <c r="CZ17" s="390"/>
      <c r="DA17" s="391"/>
      <c r="DB17" s="389"/>
      <c r="DC17" s="390"/>
      <c r="DD17" s="390"/>
      <c r="DE17" s="390"/>
      <c r="DF17" s="390"/>
      <c r="DG17" s="390"/>
      <c r="DH17" s="390"/>
      <c r="DI17" s="391"/>
    </row>
    <row r="18" spans="1:113" ht="18.75" customHeight="1" thickBot="1" x14ac:dyDescent="0.2">
      <c r="A18" s="181"/>
      <c r="B18" s="471" t="s">
        <v>160</v>
      </c>
      <c r="C18" s="472"/>
      <c r="D18" s="472"/>
      <c r="E18" s="473"/>
      <c r="F18" s="473"/>
      <c r="G18" s="473"/>
      <c r="H18" s="473"/>
      <c r="I18" s="473"/>
      <c r="J18" s="473"/>
      <c r="K18" s="473"/>
      <c r="L18" s="474">
        <v>95.65</v>
      </c>
      <c r="M18" s="474"/>
      <c r="N18" s="474"/>
      <c r="O18" s="474"/>
      <c r="P18" s="474"/>
      <c r="Q18" s="474"/>
      <c r="R18" s="475"/>
      <c r="S18" s="475"/>
      <c r="T18" s="475"/>
      <c r="U18" s="475"/>
      <c r="V18" s="476"/>
      <c r="W18" s="490"/>
      <c r="X18" s="491"/>
      <c r="Y18" s="491"/>
      <c r="Z18" s="491"/>
      <c r="AA18" s="491"/>
      <c r="AB18" s="501"/>
      <c r="AC18" s="383">
        <v>63.7</v>
      </c>
      <c r="AD18" s="384"/>
      <c r="AE18" s="384"/>
      <c r="AF18" s="384"/>
      <c r="AG18" s="477"/>
      <c r="AH18" s="383">
        <v>61.5</v>
      </c>
      <c r="AI18" s="384"/>
      <c r="AJ18" s="384"/>
      <c r="AK18" s="384"/>
      <c r="AL18" s="385"/>
      <c r="AM18" s="478"/>
      <c r="AN18" s="393"/>
      <c r="AO18" s="393"/>
      <c r="AP18" s="393"/>
      <c r="AQ18" s="393"/>
      <c r="AR18" s="393"/>
      <c r="AS18" s="393"/>
      <c r="AT18" s="394"/>
      <c r="AU18" s="466"/>
      <c r="AV18" s="467"/>
      <c r="AW18" s="467"/>
      <c r="AX18" s="467"/>
      <c r="AY18" s="399" t="s">
        <v>161</v>
      </c>
      <c r="AZ18" s="400"/>
      <c r="BA18" s="400"/>
      <c r="BB18" s="400"/>
      <c r="BC18" s="400"/>
      <c r="BD18" s="400"/>
      <c r="BE18" s="400"/>
      <c r="BF18" s="400"/>
      <c r="BG18" s="400"/>
      <c r="BH18" s="400"/>
      <c r="BI18" s="400"/>
      <c r="BJ18" s="400"/>
      <c r="BK18" s="400"/>
      <c r="BL18" s="400"/>
      <c r="BM18" s="401"/>
      <c r="BN18" s="419">
        <v>3013653</v>
      </c>
      <c r="BO18" s="420"/>
      <c r="BP18" s="420"/>
      <c r="BQ18" s="420"/>
      <c r="BR18" s="420"/>
      <c r="BS18" s="420"/>
      <c r="BT18" s="420"/>
      <c r="BU18" s="421"/>
      <c r="BV18" s="419">
        <v>3141725</v>
      </c>
      <c r="BW18" s="420"/>
      <c r="BX18" s="420"/>
      <c r="BY18" s="420"/>
      <c r="BZ18" s="420"/>
      <c r="CA18" s="420"/>
      <c r="CB18" s="420"/>
      <c r="CC18" s="421"/>
      <c r="CD18" s="194"/>
      <c r="CE18" s="417"/>
      <c r="CF18" s="417"/>
      <c r="CG18" s="417"/>
      <c r="CH18" s="417"/>
      <c r="CI18" s="417"/>
      <c r="CJ18" s="417"/>
      <c r="CK18" s="417"/>
      <c r="CL18" s="417"/>
      <c r="CM18" s="417"/>
      <c r="CN18" s="417"/>
      <c r="CO18" s="417"/>
      <c r="CP18" s="417"/>
      <c r="CQ18" s="417"/>
      <c r="CR18" s="417"/>
      <c r="CS18" s="418"/>
      <c r="CT18" s="389"/>
      <c r="CU18" s="390"/>
      <c r="CV18" s="390"/>
      <c r="CW18" s="390"/>
      <c r="CX18" s="390"/>
      <c r="CY18" s="390"/>
      <c r="CZ18" s="390"/>
      <c r="DA18" s="391"/>
      <c r="DB18" s="389"/>
      <c r="DC18" s="390"/>
      <c r="DD18" s="390"/>
      <c r="DE18" s="390"/>
      <c r="DF18" s="390"/>
      <c r="DG18" s="390"/>
      <c r="DH18" s="390"/>
      <c r="DI18" s="391"/>
    </row>
    <row r="19" spans="1:113" ht="18.75" customHeight="1" thickBot="1" x14ac:dyDescent="0.2">
      <c r="A19" s="181"/>
      <c r="B19" s="471" t="s">
        <v>162</v>
      </c>
      <c r="C19" s="472"/>
      <c r="D19" s="472"/>
      <c r="E19" s="473"/>
      <c r="F19" s="473"/>
      <c r="G19" s="473"/>
      <c r="H19" s="473"/>
      <c r="I19" s="473"/>
      <c r="J19" s="473"/>
      <c r="K19" s="473"/>
      <c r="L19" s="479">
        <v>65</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493"/>
      <c r="AM19" s="478"/>
      <c r="AN19" s="393"/>
      <c r="AO19" s="393"/>
      <c r="AP19" s="393"/>
      <c r="AQ19" s="393"/>
      <c r="AR19" s="393"/>
      <c r="AS19" s="393"/>
      <c r="AT19" s="394"/>
      <c r="AU19" s="466"/>
      <c r="AV19" s="467"/>
      <c r="AW19" s="467"/>
      <c r="AX19" s="467"/>
      <c r="AY19" s="399" t="s">
        <v>163</v>
      </c>
      <c r="AZ19" s="400"/>
      <c r="BA19" s="400"/>
      <c r="BB19" s="400"/>
      <c r="BC19" s="400"/>
      <c r="BD19" s="400"/>
      <c r="BE19" s="400"/>
      <c r="BF19" s="400"/>
      <c r="BG19" s="400"/>
      <c r="BH19" s="400"/>
      <c r="BI19" s="400"/>
      <c r="BJ19" s="400"/>
      <c r="BK19" s="400"/>
      <c r="BL19" s="400"/>
      <c r="BM19" s="401"/>
      <c r="BN19" s="419">
        <v>4785307</v>
      </c>
      <c r="BO19" s="420"/>
      <c r="BP19" s="420"/>
      <c r="BQ19" s="420"/>
      <c r="BR19" s="420"/>
      <c r="BS19" s="420"/>
      <c r="BT19" s="420"/>
      <c r="BU19" s="421"/>
      <c r="BV19" s="419">
        <v>4745470</v>
      </c>
      <c r="BW19" s="420"/>
      <c r="BX19" s="420"/>
      <c r="BY19" s="420"/>
      <c r="BZ19" s="420"/>
      <c r="CA19" s="420"/>
      <c r="CB19" s="420"/>
      <c r="CC19" s="421"/>
      <c r="CD19" s="194"/>
      <c r="CE19" s="417"/>
      <c r="CF19" s="417"/>
      <c r="CG19" s="417"/>
      <c r="CH19" s="417"/>
      <c r="CI19" s="417"/>
      <c r="CJ19" s="417"/>
      <c r="CK19" s="417"/>
      <c r="CL19" s="417"/>
      <c r="CM19" s="417"/>
      <c r="CN19" s="417"/>
      <c r="CO19" s="417"/>
      <c r="CP19" s="417"/>
      <c r="CQ19" s="417"/>
      <c r="CR19" s="417"/>
      <c r="CS19" s="418"/>
      <c r="CT19" s="389"/>
      <c r="CU19" s="390"/>
      <c r="CV19" s="390"/>
      <c r="CW19" s="390"/>
      <c r="CX19" s="390"/>
      <c r="CY19" s="390"/>
      <c r="CZ19" s="390"/>
      <c r="DA19" s="391"/>
      <c r="DB19" s="389"/>
      <c r="DC19" s="390"/>
      <c r="DD19" s="390"/>
      <c r="DE19" s="390"/>
      <c r="DF19" s="390"/>
      <c r="DG19" s="390"/>
      <c r="DH19" s="390"/>
      <c r="DI19" s="391"/>
    </row>
    <row r="20" spans="1:113" ht="18.75" customHeight="1" thickBot="1" x14ac:dyDescent="0.2">
      <c r="A20" s="181"/>
      <c r="B20" s="471" t="s">
        <v>164</v>
      </c>
      <c r="C20" s="472"/>
      <c r="D20" s="472"/>
      <c r="E20" s="473"/>
      <c r="F20" s="473"/>
      <c r="G20" s="473"/>
      <c r="H20" s="473"/>
      <c r="I20" s="473"/>
      <c r="J20" s="473"/>
      <c r="K20" s="473"/>
      <c r="L20" s="479">
        <v>2659</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75"/>
      <c r="AO20" s="375"/>
      <c r="AP20" s="375"/>
      <c r="AQ20" s="375"/>
      <c r="AR20" s="375"/>
      <c r="AS20" s="375"/>
      <c r="AT20" s="376"/>
      <c r="AU20" s="485"/>
      <c r="AV20" s="486"/>
      <c r="AW20" s="486"/>
      <c r="AX20" s="487"/>
      <c r="AY20" s="399"/>
      <c r="AZ20" s="400"/>
      <c r="BA20" s="400"/>
      <c r="BB20" s="400"/>
      <c r="BC20" s="400"/>
      <c r="BD20" s="400"/>
      <c r="BE20" s="400"/>
      <c r="BF20" s="400"/>
      <c r="BG20" s="400"/>
      <c r="BH20" s="400"/>
      <c r="BI20" s="400"/>
      <c r="BJ20" s="400"/>
      <c r="BK20" s="400"/>
      <c r="BL20" s="400"/>
      <c r="BM20" s="401"/>
      <c r="BN20" s="419"/>
      <c r="BO20" s="420"/>
      <c r="BP20" s="420"/>
      <c r="BQ20" s="420"/>
      <c r="BR20" s="420"/>
      <c r="BS20" s="420"/>
      <c r="BT20" s="420"/>
      <c r="BU20" s="421"/>
      <c r="BV20" s="419"/>
      <c r="BW20" s="420"/>
      <c r="BX20" s="420"/>
      <c r="BY20" s="420"/>
      <c r="BZ20" s="420"/>
      <c r="CA20" s="420"/>
      <c r="CB20" s="420"/>
      <c r="CC20" s="421"/>
      <c r="CD20" s="194"/>
      <c r="CE20" s="417"/>
      <c r="CF20" s="417"/>
      <c r="CG20" s="417"/>
      <c r="CH20" s="417"/>
      <c r="CI20" s="417"/>
      <c r="CJ20" s="417"/>
      <c r="CK20" s="417"/>
      <c r="CL20" s="417"/>
      <c r="CM20" s="417"/>
      <c r="CN20" s="417"/>
      <c r="CO20" s="417"/>
      <c r="CP20" s="417"/>
      <c r="CQ20" s="417"/>
      <c r="CR20" s="417"/>
      <c r="CS20" s="418"/>
      <c r="CT20" s="389"/>
      <c r="CU20" s="390"/>
      <c r="CV20" s="390"/>
      <c r="CW20" s="390"/>
      <c r="CX20" s="390"/>
      <c r="CY20" s="390"/>
      <c r="CZ20" s="390"/>
      <c r="DA20" s="391"/>
      <c r="DB20" s="389"/>
      <c r="DC20" s="390"/>
      <c r="DD20" s="390"/>
      <c r="DE20" s="390"/>
      <c r="DF20" s="390"/>
      <c r="DG20" s="390"/>
      <c r="DH20" s="390"/>
      <c r="DI20" s="391"/>
    </row>
    <row r="21" spans="1:113" ht="18.75" customHeight="1" thickBot="1" x14ac:dyDescent="0.2">
      <c r="A21" s="181"/>
      <c r="B21" s="468" t="s">
        <v>165</v>
      </c>
      <c r="C21" s="469"/>
      <c r="D21" s="469"/>
      <c r="E21" s="469"/>
      <c r="F21" s="469"/>
      <c r="G21" s="469"/>
      <c r="H21" s="469"/>
      <c r="I21" s="469"/>
      <c r="J21" s="469"/>
      <c r="K21" s="469"/>
      <c r="L21" s="469"/>
      <c r="M21" s="469"/>
      <c r="N21" s="469"/>
      <c r="O21" s="469"/>
      <c r="P21" s="469"/>
      <c r="Q21" s="469"/>
      <c r="R21" s="469"/>
      <c r="S21" s="469"/>
      <c r="T21" s="469"/>
      <c r="U21" s="469"/>
      <c r="V21" s="469"/>
      <c r="W21" s="469"/>
      <c r="X21" s="469"/>
      <c r="Y21" s="469"/>
      <c r="Z21" s="469"/>
      <c r="AA21" s="469"/>
      <c r="AB21" s="469"/>
      <c r="AC21" s="469"/>
      <c r="AD21" s="469"/>
      <c r="AE21" s="469"/>
      <c r="AF21" s="469"/>
      <c r="AG21" s="469"/>
      <c r="AH21" s="469"/>
      <c r="AI21" s="469"/>
      <c r="AJ21" s="469"/>
      <c r="AK21" s="469"/>
      <c r="AL21" s="469"/>
      <c r="AM21" s="469"/>
      <c r="AN21" s="469"/>
      <c r="AO21" s="469"/>
      <c r="AP21" s="469"/>
      <c r="AQ21" s="469"/>
      <c r="AR21" s="469"/>
      <c r="AS21" s="469"/>
      <c r="AT21" s="469"/>
      <c r="AU21" s="469"/>
      <c r="AV21" s="469"/>
      <c r="AW21" s="469"/>
      <c r="AX21" s="470"/>
      <c r="AY21" s="386"/>
      <c r="AZ21" s="387"/>
      <c r="BA21" s="387"/>
      <c r="BB21" s="387"/>
      <c r="BC21" s="387"/>
      <c r="BD21" s="387"/>
      <c r="BE21" s="387"/>
      <c r="BF21" s="387"/>
      <c r="BG21" s="387"/>
      <c r="BH21" s="387"/>
      <c r="BI21" s="387"/>
      <c r="BJ21" s="387"/>
      <c r="BK21" s="387"/>
      <c r="BL21" s="387"/>
      <c r="BM21" s="388"/>
      <c r="BN21" s="422"/>
      <c r="BO21" s="423"/>
      <c r="BP21" s="423"/>
      <c r="BQ21" s="423"/>
      <c r="BR21" s="423"/>
      <c r="BS21" s="423"/>
      <c r="BT21" s="423"/>
      <c r="BU21" s="424"/>
      <c r="BV21" s="422"/>
      <c r="BW21" s="423"/>
      <c r="BX21" s="423"/>
      <c r="BY21" s="423"/>
      <c r="BZ21" s="423"/>
      <c r="CA21" s="423"/>
      <c r="CB21" s="423"/>
      <c r="CC21" s="424"/>
      <c r="CD21" s="194"/>
      <c r="CE21" s="417"/>
      <c r="CF21" s="417"/>
      <c r="CG21" s="417"/>
      <c r="CH21" s="417"/>
      <c r="CI21" s="417"/>
      <c r="CJ21" s="417"/>
      <c r="CK21" s="417"/>
      <c r="CL21" s="417"/>
      <c r="CM21" s="417"/>
      <c r="CN21" s="417"/>
      <c r="CO21" s="417"/>
      <c r="CP21" s="417"/>
      <c r="CQ21" s="417"/>
      <c r="CR21" s="417"/>
      <c r="CS21" s="418"/>
      <c r="CT21" s="389"/>
      <c r="CU21" s="390"/>
      <c r="CV21" s="390"/>
      <c r="CW21" s="390"/>
      <c r="CX21" s="390"/>
      <c r="CY21" s="390"/>
      <c r="CZ21" s="390"/>
      <c r="DA21" s="391"/>
      <c r="DB21" s="389"/>
      <c r="DC21" s="390"/>
      <c r="DD21" s="390"/>
      <c r="DE21" s="390"/>
      <c r="DF21" s="390"/>
      <c r="DG21" s="390"/>
      <c r="DH21" s="390"/>
      <c r="DI21" s="391"/>
    </row>
    <row r="22" spans="1:113" ht="18.75" customHeight="1" x14ac:dyDescent="0.15">
      <c r="A22" s="181"/>
      <c r="B22" s="432" t="s">
        <v>166</v>
      </c>
      <c r="C22" s="433"/>
      <c r="D22" s="434"/>
      <c r="E22" s="441" t="s">
        <v>1</v>
      </c>
      <c r="F22" s="442"/>
      <c r="G22" s="442"/>
      <c r="H22" s="442"/>
      <c r="I22" s="442"/>
      <c r="J22" s="442"/>
      <c r="K22" s="443"/>
      <c r="L22" s="441" t="s">
        <v>167</v>
      </c>
      <c r="M22" s="442"/>
      <c r="N22" s="442"/>
      <c r="O22" s="442"/>
      <c r="P22" s="443"/>
      <c r="Q22" s="447" t="s">
        <v>168</v>
      </c>
      <c r="R22" s="448"/>
      <c r="S22" s="448"/>
      <c r="T22" s="448"/>
      <c r="U22" s="448"/>
      <c r="V22" s="449"/>
      <c r="W22" s="453" t="s">
        <v>169</v>
      </c>
      <c r="X22" s="433"/>
      <c r="Y22" s="434"/>
      <c r="Z22" s="441" t="s">
        <v>1</v>
      </c>
      <c r="AA22" s="442"/>
      <c r="AB22" s="442"/>
      <c r="AC22" s="442"/>
      <c r="AD22" s="442"/>
      <c r="AE22" s="442"/>
      <c r="AF22" s="442"/>
      <c r="AG22" s="443"/>
      <c r="AH22" s="458" t="s">
        <v>170</v>
      </c>
      <c r="AI22" s="442"/>
      <c r="AJ22" s="442"/>
      <c r="AK22" s="442"/>
      <c r="AL22" s="443"/>
      <c r="AM22" s="458" t="s">
        <v>171</v>
      </c>
      <c r="AN22" s="459"/>
      <c r="AO22" s="459"/>
      <c r="AP22" s="459"/>
      <c r="AQ22" s="459"/>
      <c r="AR22" s="460"/>
      <c r="AS22" s="447" t="s">
        <v>168</v>
      </c>
      <c r="AT22" s="448"/>
      <c r="AU22" s="448"/>
      <c r="AV22" s="448"/>
      <c r="AW22" s="448"/>
      <c r="AX22" s="464"/>
      <c r="AY22" s="411" t="s">
        <v>172</v>
      </c>
      <c r="AZ22" s="412"/>
      <c r="BA22" s="412"/>
      <c r="BB22" s="412"/>
      <c r="BC22" s="412"/>
      <c r="BD22" s="412"/>
      <c r="BE22" s="412"/>
      <c r="BF22" s="412"/>
      <c r="BG22" s="412"/>
      <c r="BH22" s="412"/>
      <c r="BI22" s="412"/>
      <c r="BJ22" s="412"/>
      <c r="BK22" s="412"/>
      <c r="BL22" s="412"/>
      <c r="BM22" s="413"/>
      <c r="BN22" s="414">
        <v>6318998</v>
      </c>
      <c r="BO22" s="415"/>
      <c r="BP22" s="415"/>
      <c r="BQ22" s="415"/>
      <c r="BR22" s="415"/>
      <c r="BS22" s="415"/>
      <c r="BT22" s="415"/>
      <c r="BU22" s="416"/>
      <c r="BV22" s="414">
        <v>6346848</v>
      </c>
      <c r="BW22" s="415"/>
      <c r="BX22" s="415"/>
      <c r="BY22" s="415"/>
      <c r="BZ22" s="415"/>
      <c r="CA22" s="415"/>
      <c r="CB22" s="415"/>
      <c r="CC22" s="416"/>
      <c r="CD22" s="194"/>
      <c r="CE22" s="417"/>
      <c r="CF22" s="417"/>
      <c r="CG22" s="417"/>
      <c r="CH22" s="417"/>
      <c r="CI22" s="417"/>
      <c r="CJ22" s="417"/>
      <c r="CK22" s="417"/>
      <c r="CL22" s="417"/>
      <c r="CM22" s="417"/>
      <c r="CN22" s="417"/>
      <c r="CO22" s="417"/>
      <c r="CP22" s="417"/>
      <c r="CQ22" s="417"/>
      <c r="CR22" s="417"/>
      <c r="CS22" s="418"/>
      <c r="CT22" s="389"/>
      <c r="CU22" s="390"/>
      <c r="CV22" s="390"/>
      <c r="CW22" s="390"/>
      <c r="CX22" s="390"/>
      <c r="CY22" s="390"/>
      <c r="CZ22" s="390"/>
      <c r="DA22" s="391"/>
      <c r="DB22" s="389"/>
      <c r="DC22" s="390"/>
      <c r="DD22" s="390"/>
      <c r="DE22" s="390"/>
      <c r="DF22" s="390"/>
      <c r="DG22" s="390"/>
      <c r="DH22" s="390"/>
      <c r="DI22" s="391"/>
    </row>
    <row r="23" spans="1:113" ht="18.75" customHeight="1" x14ac:dyDescent="0.15">
      <c r="A23" s="181"/>
      <c r="B23" s="435"/>
      <c r="C23" s="436"/>
      <c r="D23" s="437"/>
      <c r="E23" s="444"/>
      <c r="F23" s="445"/>
      <c r="G23" s="445"/>
      <c r="H23" s="445"/>
      <c r="I23" s="445"/>
      <c r="J23" s="445"/>
      <c r="K23" s="446"/>
      <c r="L23" s="444"/>
      <c r="M23" s="445"/>
      <c r="N23" s="445"/>
      <c r="O23" s="445"/>
      <c r="P23" s="446"/>
      <c r="Q23" s="450"/>
      <c r="R23" s="451"/>
      <c r="S23" s="451"/>
      <c r="T23" s="451"/>
      <c r="U23" s="451"/>
      <c r="V23" s="452"/>
      <c r="W23" s="454"/>
      <c r="X23" s="436"/>
      <c r="Y23" s="437"/>
      <c r="Z23" s="444"/>
      <c r="AA23" s="445"/>
      <c r="AB23" s="445"/>
      <c r="AC23" s="445"/>
      <c r="AD23" s="445"/>
      <c r="AE23" s="445"/>
      <c r="AF23" s="445"/>
      <c r="AG23" s="446"/>
      <c r="AH23" s="444"/>
      <c r="AI23" s="445"/>
      <c r="AJ23" s="445"/>
      <c r="AK23" s="445"/>
      <c r="AL23" s="446"/>
      <c r="AM23" s="461"/>
      <c r="AN23" s="462"/>
      <c r="AO23" s="462"/>
      <c r="AP23" s="462"/>
      <c r="AQ23" s="462"/>
      <c r="AR23" s="463"/>
      <c r="AS23" s="450"/>
      <c r="AT23" s="451"/>
      <c r="AU23" s="451"/>
      <c r="AV23" s="451"/>
      <c r="AW23" s="451"/>
      <c r="AX23" s="465"/>
      <c r="AY23" s="399" t="s">
        <v>173</v>
      </c>
      <c r="AZ23" s="400"/>
      <c r="BA23" s="400"/>
      <c r="BB23" s="400"/>
      <c r="BC23" s="400"/>
      <c r="BD23" s="400"/>
      <c r="BE23" s="400"/>
      <c r="BF23" s="400"/>
      <c r="BG23" s="400"/>
      <c r="BH23" s="400"/>
      <c r="BI23" s="400"/>
      <c r="BJ23" s="400"/>
      <c r="BK23" s="400"/>
      <c r="BL23" s="400"/>
      <c r="BM23" s="401"/>
      <c r="BN23" s="419">
        <v>6154735</v>
      </c>
      <c r="BO23" s="420"/>
      <c r="BP23" s="420"/>
      <c r="BQ23" s="420"/>
      <c r="BR23" s="420"/>
      <c r="BS23" s="420"/>
      <c r="BT23" s="420"/>
      <c r="BU23" s="421"/>
      <c r="BV23" s="419">
        <v>6137716</v>
      </c>
      <c r="BW23" s="420"/>
      <c r="BX23" s="420"/>
      <c r="BY23" s="420"/>
      <c r="BZ23" s="420"/>
      <c r="CA23" s="420"/>
      <c r="CB23" s="420"/>
      <c r="CC23" s="421"/>
      <c r="CD23" s="194"/>
      <c r="CE23" s="417"/>
      <c r="CF23" s="417"/>
      <c r="CG23" s="417"/>
      <c r="CH23" s="417"/>
      <c r="CI23" s="417"/>
      <c r="CJ23" s="417"/>
      <c r="CK23" s="417"/>
      <c r="CL23" s="417"/>
      <c r="CM23" s="417"/>
      <c r="CN23" s="417"/>
      <c r="CO23" s="417"/>
      <c r="CP23" s="417"/>
      <c r="CQ23" s="417"/>
      <c r="CR23" s="417"/>
      <c r="CS23" s="418"/>
      <c r="CT23" s="389"/>
      <c r="CU23" s="390"/>
      <c r="CV23" s="390"/>
      <c r="CW23" s="390"/>
      <c r="CX23" s="390"/>
      <c r="CY23" s="390"/>
      <c r="CZ23" s="390"/>
      <c r="DA23" s="391"/>
      <c r="DB23" s="389"/>
      <c r="DC23" s="390"/>
      <c r="DD23" s="390"/>
      <c r="DE23" s="390"/>
      <c r="DF23" s="390"/>
      <c r="DG23" s="390"/>
      <c r="DH23" s="390"/>
      <c r="DI23" s="391"/>
    </row>
    <row r="24" spans="1:113" ht="18.75" customHeight="1" thickBot="1" x14ac:dyDescent="0.2">
      <c r="A24" s="181"/>
      <c r="B24" s="435"/>
      <c r="C24" s="436"/>
      <c r="D24" s="437"/>
      <c r="E24" s="392" t="s">
        <v>174</v>
      </c>
      <c r="F24" s="393"/>
      <c r="G24" s="393"/>
      <c r="H24" s="393"/>
      <c r="I24" s="393"/>
      <c r="J24" s="393"/>
      <c r="K24" s="394"/>
      <c r="L24" s="395">
        <v>1</v>
      </c>
      <c r="M24" s="396"/>
      <c r="N24" s="396"/>
      <c r="O24" s="396"/>
      <c r="P24" s="397"/>
      <c r="Q24" s="395">
        <v>7470</v>
      </c>
      <c r="R24" s="396"/>
      <c r="S24" s="396"/>
      <c r="T24" s="396"/>
      <c r="U24" s="396"/>
      <c r="V24" s="397"/>
      <c r="W24" s="454"/>
      <c r="X24" s="436"/>
      <c r="Y24" s="437"/>
      <c r="Z24" s="392" t="s">
        <v>175</v>
      </c>
      <c r="AA24" s="393"/>
      <c r="AB24" s="393"/>
      <c r="AC24" s="393"/>
      <c r="AD24" s="393"/>
      <c r="AE24" s="393"/>
      <c r="AF24" s="393"/>
      <c r="AG24" s="394"/>
      <c r="AH24" s="395">
        <v>115</v>
      </c>
      <c r="AI24" s="396"/>
      <c r="AJ24" s="396"/>
      <c r="AK24" s="396"/>
      <c r="AL24" s="397"/>
      <c r="AM24" s="395">
        <v>343160</v>
      </c>
      <c r="AN24" s="396"/>
      <c r="AO24" s="396"/>
      <c r="AP24" s="396"/>
      <c r="AQ24" s="396"/>
      <c r="AR24" s="397"/>
      <c r="AS24" s="395">
        <v>2984</v>
      </c>
      <c r="AT24" s="396"/>
      <c r="AU24" s="396"/>
      <c r="AV24" s="396"/>
      <c r="AW24" s="396"/>
      <c r="AX24" s="398"/>
      <c r="AY24" s="386" t="s">
        <v>176</v>
      </c>
      <c r="AZ24" s="387"/>
      <c r="BA24" s="387"/>
      <c r="BB24" s="387"/>
      <c r="BC24" s="387"/>
      <c r="BD24" s="387"/>
      <c r="BE24" s="387"/>
      <c r="BF24" s="387"/>
      <c r="BG24" s="387"/>
      <c r="BH24" s="387"/>
      <c r="BI24" s="387"/>
      <c r="BJ24" s="387"/>
      <c r="BK24" s="387"/>
      <c r="BL24" s="387"/>
      <c r="BM24" s="388"/>
      <c r="BN24" s="419">
        <v>4532340</v>
      </c>
      <c r="BO24" s="420"/>
      <c r="BP24" s="420"/>
      <c r="BQ24" s="420"/>
      <c r="BR24" s="420"/>
      <c r="BS24" s="420"/>
      <c r="BT24" s="420"/>
      <c r="BU24" s="421"/>
      <c r="BV24" s="419">
        <v>4388883</v>
      </c>
      <c r="BW24" s="420"/>
      <c r="BX24" s="420"/>
      <c r="BY24" s="420"/>
      <c r="BZ24" s="420"/>
      <c r="CA24" s="420"/>
      <c r="CB24" s="420"/>
      <c r="CC24" s="421"/>
      <c r="CD24" s="194"/>
      <c r="CE24" s="417"/>
      <c r="CF24" s="417"/>
      <c r="CG24" s="417"/>
      <c r="CH24" s="417"/>
      <c r="CI24" s="417"/>
      <c r="CJ24" s="417"/>
      <c r="CK24" s="417"/>
      <c r="CL24" s="417"/>
      <c r="CM24" s="417"/>
      <c r="CN24" s="417"/>
      <c r="CO24" s="417"/>
      <c r="CP24" s="417"/>
      <c r="CQ24" s="417"/>
      <c r="CR24" s="417"/>
      <c r="CS24" s="418"/>
      <c r="CT24" s="389"/>
      <c r="CU24" s="390"/>
      <c r="CV24" s="390"/>
      <c r="CW24" s="390"/>
      <c r="CX24" s="390"/>
      <c r="CY24" s="390"/>
      <c r="CZ24" s="390"/>
      <c r="DA24" s="391"/>
      <c r="DB24" s="389"/>
      <c r="DC24" s="390"/>
      <c r="DD24" s="390"/>
      <c r="DE24" s="390"/>
      <c r="DF24" s="390"/>
      <c r="DG24" s="390"/>
      <c r="DH24" s="390"/>
      <c r="DI24" s="391"/>
    </row>
    <row r="25" spans="1:113" ht="18.75" customHeight="1" x14ac:dyDescent="0.15">
      <c r="A25" s="181"/>
      <c r="B25" s="435"/>
      <c r="C25" s="436"/>
      <c r="D25" s="437"/>
      <c r="E25" s="392" t="s">
        <v>177</v>
      </c>
      <c r="F25" s="393"/>
      <c r="G25" s="393"/>
      <c r="H25" s="393"/>
      <c r="I25" s="393"/>
      <c r="J25" s="393"/>
      <c r="K25" s="394"/>
      <c r="L25" s="395">
        <v>1</v>
      </c>
      <c r="M25" s="396"/>
      <c r="N25" s="396"/>
      <c r="O25" s="396"/>
      <c r="P25" s="397"/>
      <c r="Q25" s="395">
        <v>6165</v>
      </c>
      <c r="R25" s="396"/>
      <c r="S25" s="396"/>
      <c r="T25" s="396"/>
      <c r="U25" s="396"/>
      <c r="V25" s="397"/>
      <c r="W25" s="454"/>
      <c r="X25" s="436"/>
      <c r="Y25" s="437"/>
      <c r="Z25" s="392" t="s">
        <v>178</v>
      </c>
      <c r="AA25" s="393"/>
      <c r="AB25" s="393"/>
      <c r="AC25" s="393"/>
      <c r="AD25" s="393"/>
      <c r="AE25" s="393"/>
      <c r="AF25" s="393"/>
      <c r="AG25" s="394"/>
      <c r="AH25" s="395" t="s">
        <v>131</v>
      </c>
      <c r="AI25" s="396"/>
      <c r="AJ25" s="396"/>
      <c r="AK25" s="396"/>
      <c r="AL25" s="397"/>
      <c r="AM25" s="395" t="s">
        <v>132</v>
      </c>
      <c r="AN25" s="396"/>
      <c r="AO25" s="396"/>
      <c r="AP25" s="396"/>
      <c r="AQ25" s="396"/>
      <c r="AR25" s="397"/>
      <c r="AS25" s="395" t="s">
        <v>179</v>
      </c>
      <c r="AT25" s="396"/>
      <c r="AU25" s="396"/>
      <c r="AV25" s="396"/>
      <c r="AW25" s="396"/>
      <c r="AX25" s="398"/>
      <c r="AY25" s="411" t="s">
        <v>180</v>
      </c>
      <c r="AZ25" s="412"/>
      <c r="BA25" s="412"/>
      <c r="BB25" s="412"/>
      <c r="BC25" s="412"/>
      <c r="BD25" s="412"/>
      <c r="BE25" s="412"/>
      <c r="BF25" s="412"/>
      <c r="BG25" s="412"/>
      <c r="BH25" s="412"/>
      <c r="BI25" s="412"/>
      <c r="BJ25" s="412"/>
      <c r="BK25" s="412"/>
      <c r="BL25" s="412"/>
      <c r="BM25" s="413"/>
      <c r="BN25" s="414">
        <v>150920</v>
      </c>
      <c r="BO25" s="415"/>
      <c r="BP25" s="415"/>
      <c r="BQ25" s="415"/>
      <c r="BR25" s="415"/>
      <c r="BS25" s="415"/>
      <c r="BT25" s="415"/>
      <c r="BU25" s="416"/>
      <c r="BV25" s="414">
        <v>180412</v>
      </c>
      <c r="BW25" s="415"/>
      <c r="BX25" s="415"/>
      <c r="BY25" s="415"/>
      <c r="BZ25" s="415"/>
      <c r="CA25" s="415"/>
      <c r="CB25" s="415"/>
      <c r="CC25" s="416"/>
      <c r="CD25" s="194"/>
      <c r="CE25" s="417"/>
      <c r="CF25" s="417"/>
      <c r="CG25" s="417"/>
      <c r="CH25" s="417"/>
      <c r="CI25" s="417"/>
      <c r="CJ25" s="417"/>
      <c r="CK25" s="417"/>
      <c r="CL25" s="417"/>
      <c r="CM25" s="417"/>
      <c r="CN25" s="417"/>
      <c r="CO25" s="417"/>
      <c r="CP25" s="417"/>
      <c r="CQ25" s="417"/>
      <c r="CR25" s="417"/>
      <c r="CS25" s="418"/>
      <c r="CT25" s="389"/>
      <c r="CU25" s="390"/>
      <c r="CV25" s="390"/>
      <c r="CW25" s="390"/>
      <c r="CX25" s="390"/>
      <c r="CY25" s="390"/>
      <c r="CZ25" s="390"/>
      <c r="DA25" s="391"/>
      <c r="DB25" s="389"/>
      <c r="DC25" s="390"/>
      <c r="DD25" s="390"/>
      <c r="DE25" s="390"/>
      <c r="DF25" s="390"/>
      <c r="DG25" s="390"/>
      <c r="DH25" s="390"/>
      <c r="DI25" s="391"/>
    </row>
    <row r="26" spans="1:113" ht="18.75" customHeight="1" x14ac:dyDescent="0.15">
      <c r="A26" s="181"/>
      <c r="B26" s="435"/>
      <c r="C26" s="436"/>
      <c r="D26" s="437"/>
      <c r="E26" s="392" t="s">
        <v>181</v>
      </c>
      <c r="F26" s="393"/>
      <c r="G26" s="393"/>
      <c r="H26" s="393"/>
      <c r="I26" s="393"/>
      <c r="J26" s="393"/>
      <c r="K26" s="394"/>
      <c r="L26" s="395">
        <v>1</v>
      </c>
      <c r="M26" s="396"/>
      <c r="N26" s="396"/>
      <c r="O26" s="396"/>
      <c r="P26" s="397"/>
      <c r="Q26" s="395">
        <v>5310</v>
      </c>
      <c r="R26" s="396"/>
      <c r="S26" s="396"/>
      <c r="T26" s="396"/>
      <c r="U26" s="396"/>
      <c r="V26" s="397"/>
      <c r="W26" s="454"/>
      <c r="X26" s="436"/>
      <c r="Y26" s="437"/>
      <c r="Z26" s="392" t="s">
        <v>182</v>
      </c>
      <c r="AA26" s="430"/>
      <c r="AB26" s="430"/>
      <c r="AC26" s="430"/>
      <c r="AD26" s="430"/>
      <c r="AE26" s="430"/>
      <c r="AF26" s="430"/>
      <c r="AG26" s="431"/>
      <c r="AH26" s="395">
        <v>12</v>
      </c>
      <c r="AI26" s="396"/>
      <c r="AJ26" s="396"/>
      <c r="AK26" s="396"/>
      <c r="AL26" s="397"/>
      <c r="AM26" s="395">
        <v>28128</v>
      </c>
      <c r="AN26" s="396"/>
      <c r="AO26" s="396"/>
      <c r="AP26" s="396"/>
      <c r="AQ26" s="396"/>
      <c r="AR26" s="397"/>
      <c r="AS26" s="395">
        <v>2344</v>
      </c>
      <c r="AT26" s="396"/>
      <c r="AU26" s="396"/>
      <c r="AV26" s="396"/>
      <c r="AW26" s="396"/>
      <c r="AX26" s="398"/>
      <c r="AY26" s="428" t="s">
        <v>183</v>
      </c>
      <c r="AZ26" s="373"/>
      <c r="BA26" s="373"/>
      <c r="BB26" s="373"/>
      <c r="BC26" s="373"/>
      <c r="BD26" s="373"/>
      <c r="BE26" s="373"/>
      <c r="BF26" s="373"/>
      <c r="BG26" s="373"/>
      <c r="BH26" s="373"/>
      <c r="BI26" s="373"/>
      <c r="BJ26" s="373"/>
      <c r="BK26" s="373"/>
      <c r="BL26" s="373"/>
      <c r="BM26" s="429"/>
      <c r="BN26" s="419" t="s">
        <v>179</v>
      </c>
      <c r="BO26" s="420"/>
      <c r="BP26" s="420"/>
      <c r="BQ26" s="420"/>
      <c r="BR26" s="420"/>
      <c r="BS26" s="420"/>
      <c r="BT26" s="420"/>
      <c r="BU26" s="421"/>
      <c r="BV26" s="419" t="s">
        <v>132</v>
      </c>
      <c r="BW26" s="420"/>
      <c r="BX26" s="420"/>
      <c r="BY26" s="420"/>
      <c r="BZ26" s="420"/>
      <c r="CA26" s="420"/>
      <c r="CB26" s="420"/>
      <c r="CC26" s="421"/>
      <c r="CD26" s="194"/>
      <c r="CE26" s="417"/>
      <c r="CF26" s="417"/>
      <c r="CG26" s="417"/>
      <c r="CH26" s="417"/>
      <c r="CI26" s="417"/>
      <c r="CJ26" s="417"/>
      <c r="CK26" s="417"/>
      <c r="CL26" s="417"/>
      <c r="CM26" s="417"/>
      <c r="CN26" s="417"/>
      <c r="CO26" s="417"/>
      <c r="CP26" s="417"/>
      <c r="CQ26" s="417"/>
      <c r="CR26" s="417"/>
      <c r="CS26" s="418"/>
      <c r="CT26" s="389"/>
      <c r="CU26" s="390"/>
      <c r="CV26" s="390"/>
      <c r="CW26" s="390"/>
      <c r="CX26" s="390"/>
      <c r="CY26" s="390"/>
      <c r="CZ26" s="390"/>
      <c r="DA26" s="391"/>
      <c r="DB26" s="389"/>
      <c r="DC26" s="390"/>
      <c r="DD26" s="390"/>
      <c r="DE26" s="390"/>
      <c r="DF26" s="390"/>
      <c r="DG26" s="390"/>
      <c r="DH26" s="390"/>
      <c r="DI26" s="391"/>
    </row>
    <row r="27" spans="1:113" ht="18.75" customHeight="1" thickBot="1" x14ac:dyDescent="0.2">
      <c r="A27" s="181"/>
      <c r="B27" s="435"/>
      <c r="C27" s="436"/>
      <c r="D27" s="437"/>
      <c r="E27" s="392" t="s">
        <v>184</v>
      </c>
      <c r="F27" s="393"/>
      <c r="G27" s="393"/>
      <c r="H27" s="393"/>
      <c r="I27" s="393"/>
      <c r="J27" s="393"/>
      <c r="K27" s="394"/>
      <c r="L27" s="395">
        <v>1</v>
      </c>
      <c r="M27" s="396"/>
      <c r="N27" s="396"/>
      <c r="O27" s="396"/>
      <c r="P27" s="397"/>
      <c r="Q27" s="395">
        <v>3300</v>
      </c>
      <c r="R27" s="396"/>
      <c r="S27" s="396"/>
      <c r="T27" s="396"/>
      <c r="U27" s="396"/>
      <c r="V27" s="397"/>
      <c r="W27" s="454"/>
      <c r="X27" s="436"/>
      <c r="Y27" s="437"/>
      <c r="Z27" s="392" t="s">
        <v>185</v>
      </c>
      <c r="AA27" s="393"/>
      <c r="AB27" s="393"/>
      <c r="AC27" s="393"/>
      <c r="AD27" s="393"/>
      <c r="AE27" s="393"/>
      <c r="AF27" s="393"/>
      <c r="AG27" s="394"/>
      <c r="AH27" s="395" t="s">
        <v>132</v>
      </c>
      <c r="AI27" s="396"/>
      <c r="AJ27" s="396"/>
      <c r="AK27" s="396"/>
      <c r="AL27" s="397"/>
      <c r="AM27" s="395" t="s">
        <v>186</v>
      </c>
      <c r="AN27" s="396"/>
      <c r="AO27" s="396"/>
      <c r="AP27" s="396"/>
      <c r="AQ27" s="396"/>
      <c r="AR27" s="397"/>
      <c r="AS27" s="395" t="s">
        <v>179</v>
      </c>
      <c r="AT27" s="396"/>
      <c r="AU27" s="396"/>
      <c r="AV27" s="396"/>
      <c r="AW27" s="396"/>
      <c r="AX27" s="398"/>
      <c r="AY27" s="425" t="s">
        <v>187</v>
      </c>
      <c r="AZ27" s="426"/>
      <c r="BA27" s="426"/>
      <c r="BB27" s="426"/>
      <c r="BC27" s="426"/>
      <c r="BD27" s="426"/>
      <c r="BE27" s="426"/>
      <c r="BF27" s="426"/>
      <c r="BG27" s="426"/>
      <c r="BH27" s="426"/>
      <c r="BI27" s="426"/>
      <c r="BJ27" s="426"/>
      <c r="BK27" s="426"/>
      <c r="BL27" s="426"/>
      <c r="BM27" s="427"/>
      <c r="BN27" s="422">
        <v>357793</v>
      </c>
      <c r="BO27" s="423"/>
      <c r="BP27" s="423"/>
      <c r="BQ27" s="423"/>
      <c r="BR27" s="423"/>
      <c r="BS27" s="423"/>
      <c r="BT27" s="423"/>
      <c r="BU27" s="424"/>
      <c r="BV27" s="422">
        <v>357766</v>
      </c>
      <c r="BW27" s="423"/>
      <c r="BX27" s="423"/>
      <c r="BY27" s="423"/>
      <c r="BZ27" s="423"/>
      <c r="CA27" s="423"/>
      <c r="CB27" s="423"/>
      <c r="CC27" s="424"/>
      <c r="CD27" s="196"/>
      <c r="CE27" s="417"/>
      <c r="CF27" s="417"/>
      <c r="CG27" s="417"/>
      <c r="CH27" s="417"/>
      <c r="CI27" s="417"/>
      <c r="CJ27" s="417"/>
      <c r="CK27" s="417"/>
      <c r="CL27" s="417"/>
      <c r="CM27" s="417"/>
      <c r="CN27" s="417"/>
      <c r="CO27" s="417"/>
      <c r="CP27" s="417"/>
      <c r="CQ27" s="417"/>
      <c r="CR27" s="417"/>
      <c r="CS27" s="418"/>
      <c r="CT27" s="389"/>
      <c r="CU27" s="390"/>
      <c r="CV27" s="390"/>
      <c r="CW27" s="390"/>
      <c r="CX27" s="390"/>
      <c r="CY27" s="390"/>
      <c r="CZ27" s="390"/>
      <c r="DA27" s="391"/>
      <c r="DB27" s="389"/>
      <c r="DC27" s="390"/>
      <c r="DD27" s="390"/>
      <c r="DE27" s="390"/>
      <c r="DF27" s="390"/>
      <c r="DG27" s="390"/>
      <c r="DH27" s="390"/>
      <c r="DI27" s="391"/>
    </row>
    <row r="28" spans="1:113" ht="18.75" customHeight="1" x14ac:dyDescent="0.15">
      <c r="A28" s="181"/>
      <c r="B28" s="435"/>
      <c r="C28" s="436"/>
      <c r="D28" s="437"/>
      <c r="E28" s="392" t="s">
        <v>188</v>
      </c>
      <c r="F28" s="393"/>
      <c r="G28" s="393"/>
      <c r="H28" s="393"/>
      <c r="I28" s="393"/>
      <c r="J28" s="393"/>
      <c r="K28" s="394"/>
      <c r="L28" s="395">
        <v>1</v>
      </c>
      <c r="M28" s="396"/>
      <c r="N28" s="396"/>
      <c r="O28" s="396"/>
      <c r="P28" s="397"/>
      <c r="Q28" s="395">
        <v>2800</v>
      </c>
      <c r="R28" s="396"/>
      <c r="S28" s="396"/>
      <c r="T28" s="396"/>
      <c r="U28" s="396"/>
      <c r="V28" s="397"/>
      <c r="W28" s="454"/>
      <c r="X28" s="436"/>
      <c r="Y28" s="437"/>
      <c r="Z28" s="392" t="s">
        <v>189</v>
      </c>
      <c r="AA28" s="393"/>
      <c r="AB28" s="393"/>
      <c r="AC28" s="393"/>
      <c r="AD28" s="393"/>
      <c r="AE28" s="393"/>
      <c r="AF28" s="393"/>
      <c r="AG28" s="394"/>
      <c r="AH28" s="395" t="s">
        <v>131</v>
      </c>
      <c r="AI28" s="396"/>
      <c r="AJ28" s="396"/>
      <c r="AK28" s="396"/>
      <c r="AL28" s="397"/>
      <c r="AM28" s="395" t="s">
        <v>179</v>
      </c>
      <c r="AN28" s="396"/>
      <c r="AO28" s="396"/>
      <c r="AP28" s="396"/>
      <c r="AQ28" s="396"/>
      <c r="AR28" s="397"/>
      <c r="AS28" s="395" t="s">
        <v>179</v>
      </c>
      <c r="AT28" s="396"/>
      <c r="AU28" s="396"/>
      <c r="AV28" s="396"/>
      <c r="AW28" s="396"/>
      <c r="AX28" s="398"/>
      <c r="AY28" s="402" t="s">
        <v>190</v>
      </c>
      <c r="AZ28" s="403"/>
      <c r="BA28" s="403"/>
      <c r="BB28" s="404"/>
      <c r="BC28" s="411" t="s">
        <v>50</v>
      </c>
      <c r="BD28" s="412"/>
      <c r="BE28" s="412"/>
      <c r="BF28" s="412"/>
      <c r="BG28" s="412"/>
      <c r="BH28" s="412"/>
      <c r="BI28" s="412"/>
      <c r="BJ28" s="412"/>
      <c r="BK28" s="412"/>
      <c r="BL28" s="412"/>
      <c r="BM28" s="413"/>
      <c r="BN28" s="414">
        <v>749048</v>
      </c>
      <c r="BO28" s="415"/>
      <c r="BP28" s="415"/>
      <c r="BQ28" s="415"/>
      <c r="BR28" s="415"/>
      <c r="BS28" s="415"/>
      <c r="BT28" s="415"/>
      <c r="BU28" s="416"/>
      <c r="BV28" s="414">
        <v>629787</v>
      </c>
      <c r="BW28" s="415"/>
      <c r="BX28" s="415"/>
      <c r="BY28" s="415"/>
      <c r="BZ28" s="415"/>
      <c r="CA28" s="415"/>
      <c r="CB28" s="415"/>
      <c r="CC28" s="416"/>
      <c r="CD28" s="194"/>
      <c r="CE28" s="417"/>
      <c r="CF28" s="417"/>
      <c r="CG28" s="417"/>
      <c r="CH28" s="417"/>
      <c r="CI28" s="417"/>
      <c r="CJ28" s="417"/>
      <c r="CK28" s="417"/>
      <c r="CL28" s="417"/>
      <c r="CM28" s="417"/>
      <c r="CN28" s="417"/>
      <c r="CO28" s="417"/>
      <c r="CP28" s="417"/>
      <c r="CQ28" s="417"/>
      <c r="CR28" s="417"/>
      <c r="CS28" s="418"/>
      <c r="CT28" s="389"/>
      <c r="CU28" s="390"/>
      <c r="CV28" s="390"/>
      <c r="CW28" s="390"/>
      <c r="CX28" s="390"/>
      <c r="CY28" s="390"/>
      <c r="CZ28" s="390"/>
      <c r="DA28" s="391"/>
      <c r="DB28" s="389"/>
      <c r="DC28" s="390"/>
      <c r="DD28" s="390"/>
      <c r="DE28" s="390"/>
      <c r="DF28" s="390"/>
      <c r="DG28" s="390"/>
      <c r="DH28" s="390"/>
      <c r="DI28" s="391"/>
    </row>
    <row r="29" spans="1:113" ht="18.75" customHeight="1" x14ac:dyDescent="0.15">
      <c r="A29" s="181"/>
      <c r="B29" s="435"/>
      <c r="C29" s="436"/>
      <c r="D29" s="437"/>
      <c r="E29" s="392" t="s">
        <v>191</v>
      </c>
      <c r="F29" s="393"/>
      <c r="G29" s="393"/>
      <c r="H29" s="393"/>
      <c r="I29" s="393"/>
      <c r="J29" s="393"/>
      <c r="K29" s="394"/>
      <c r="L29" s="395">
        <v>7</v>
      </c>
      <c r="M29" s="396"/>
      <c r="N29" s="396"/>
      <c r="O29" s="396"/>
      <c r="P29" s="397"/>
      <c r="Q29" s="395">
        <v>2500</v>
      </c>
      <c r="R29" s="396"/>
      <c r="S29" s="396"/>
      <c r="T29" s="396"/>
      <c r="U29" s="396"/>
      <c r="V29" s="397"/>
      <c r="W29" s="455"/>
      <c r="X29" s="456"/>
      <c r="Y29" s="457"/>
      <c r="Z29" s="392" t="s">
        <v>192</v>
      </c>
      <c r="AA29" s="393"/>
      <c r="AB29" s="393"/>
      <c r="AC29" s="393"/>
      <c r="AD29" s="393"/>
      <c r="AE29" s="393"/>
      <c r="AF29" s="393"/>
      <c r="AG29" s="394"/>
      <c r="AH29" s="395">
        <v>115</v>
      </c>
      <c r="AI29" s="396"/>
      <c r="AJ29" s="396"/>
      <c r="AK29" s="396"/>
      <c r="AL29" s="397"/>
      <c r="AM29" s="395">
        <v>343160</v>
      </c>
      <c r="AN29" s="396"/>
      <c r="AO29" s="396"/>
      <c r="AP29" s="396"/>
      <c r="AQ29" s="396"/>
      <c r="AR29" s="397"/>
      <c r="AS29" s="395">
        <v>2984</v>
      </c>
      <c r="AT29" s="396"/>
      <c r="AU29" s="396"/>
      <c r="AV29" s="396"/>
      <c r="AW29" s="396"/>
      <c r="AX29" s="398"/>
      <c r="AY29" s="405"/>
      <c r="AZ29" s="406"/>
      <c r="BA29" s="406"/>
      <c r="BB29" s="407"/>
      <c r="BC29" s="399" t="s">
        <v>193</v>
      </c>
      <c r="BD29" s="400"/>
      <c r="BE29" s="400"/>
      <c r="BF29" s="400"/>
      <c r="BG29" s="400"/>
      <c r="BH29" s="400"/>
      <c r="BI29" s="400"/>
      <c r="BJ29" s="400"/>
      <c r="BK29" s="400"/>
      <c r="BL29" s="400"/>
      <c r="BM29" s="401"/>
      <c r="BN29" s="419">
        <v>230164</v>
      </c>
      <c r="BO29" s="420"/>
      <c r="BP29" s="420"/>
      <c r="BQ29" s="420"/>
      <c r="BR29" s="420"/>
      <c r="BS29" s="420"/>
      <c r="BT29" s="420"/>
      <c r="BU29" s="421"/>
      <c r="BV29" s="419">
        <v>130134</v>
      </c>
      <c r="BW29" s="420"/>
      <c r="BX29" s="420"/>
      <c r="BY29" s="420"/>
      <c r="BZ29" s="420"/>
      <c r="CA29" s="420"/>
      <c r="CB29" s="420"/>
      <c r="CC29" s="421"/>
      <c r="CD29" s="196"/>
      <c r="CE29" s="417"/>
      <c r="CF29" s="417"/>
      <c r="CG29" s="417"/>
      <c r="CH29" s="417"/>
      <c r="CI29" s="417"/>
      <c r="CJ29" s="417"/>
      <c r="CK29" s="417"/>
      <c r="CL29" s="417"/>
      <c r="CM29" s="417"/>
      <c r="CN29" s="417"/>
      <c r="CO29" s="417"/>
      <c r="CP29" s="417"/>
      <c r="CQ29" s="417"/>
      <c r="CR29" s="417"/>
      <c r="CS29" s="418"/>
      <c r="CT29" s="389"/>
      <c r="CU29" s="390"/>
      <c r="CV29" s="390"/>
      <c r="CW29" s="390"/>
      <c r="CX29" s="390"/>
      <c r="CY29" s="390"/>
      <c r="CZ29" s="390"/>
      <c r="DA29" s="391"/>
      <c r="DB29" s="389"/>
      <c r="DC29" s="390"/>
      <c r="DD29" s="390"/>
      <c r="DE29" s="390"/>
      <c r="DF29" s="390"/>
      <c r="DG29" s="390"/>
      <c r="DH29" s="390"/>
      <c r="DI29" s="391"/>
    </row>
    <row r="30" spans="1:113" ht="18.75" customHeight="1" thickBot="1" x14ac:dyDescent="0.2">
      <c r="A30" s="181"/>
      <c r="B30" s="438"/>
      <c r="C30" s="439"/>
      <c r="D30" s="440"/>
      <c r="E30" s="374"/>
      <c r="F30" s="375"/>
      <c r="G30" s="375"/>
      <c r="H30" s="375"/>
      <c r="I30" s="375"/>
      <c r="J30" s="375"/>
      <c r="K30" s="376"/>
      <c r="L30" s="377"/>
      <c r="M30" s="378"/>
      <c r="N30" s="378"/>
      <c r="O30" s="378"/>
      <c r="P30" s="379"/>
      <c r="Q30" s="377"/>
      <c r="R30" s="378"/>
      <c r="S30" s="378"/>
      <c r="T30" s="378"/>
      <c r="U30" s="378"/>
      <c r="V30" s="379"/>
      <c r="W30" s="380" t="s">
        <v>194</v>
      </c>
      <c r="X30" s="381"/>
      <c r="Y30" s="381"/>
      <c r="Z30" s="381"/>
      <c r="AA30" s="381"/>
      <c r="AB30" s="381"/>
      <c r="AC30" s="381"/>
      <c r="AD30" s="381"/>
      <c r="AE30" s="381"/>
      <c r="AF30" s="381"/>
      <c r="AG30" s="382"/>
      <c r="AH30" s="383">
        <v>92.1</v>
      </c>
      <c r="AI30" s="384"/>
      <c r="AJ30" s="384"/>
      <c r="AK30" s="384"/>
      <c r="AL30" s="384"/>
      <c r="AM30" s="384"/>
      <c r="AN30" s="384"/>
      <c r="AO30" s="384"/>
      <c r="AP30" s="384"/>
      <c r="AQ30" s="384"/>
      <c r="AR30" s="384"/>
      <c r="AS30" s="384"/>
      <c r="AT30" s="384"/>
      <c r="AU30" s="384"/>
      <c r="AV30" s="384"/>
      <c r="AW30" s="384"/>
      <c r="AX30" s="385"/>
      <c r="AY30" s="408"/>
      <c r="AZ30" s="409"/>
      <c r="BA30" s="409"/>
      <c r="BB30" s="410"/>
      <c r="BC30" s="386" t="s">
        <v>52</v>
      </c>
      <c r="BD30" s="387"/>
      <c r="BE30" s="387"/>
      <c r="BF30" s="387"/>
      <c r="BG30" s="387"/>
      <c r="BH30" s="387"/>
      <c r="BI30" s="387"/>
      <c r="BJ30" s="387"/>
      <c r="BK30" s="387"/>
      <c r="BL30" s="387"/>
      <c r="BM30" s="388"/>
      <c r="BN30" s="422">
        <v>553816</v>
      </c>
      <c r="BO30" s="423"/>
      <c r="BP30" s="423"/>
      <c r="BQ30" s="423"/>
      <c r="BR30" s="423"/>
      <c r="BS30" s="423"/>
      <c r="BT30" s="423"/>
      <c r="BU30" s="424"/>
      <c r="BV30" s="422">
        <v>354938</v>
      </c>
      <c r="BW30" s="423"/>
      <c r="BX30" s="423"/>
      <c r="BY30" s="423"/>
      <c r="BZ30" s="423"/>
      <c r="CA30" s="423"/>
      <c r="CB30" s="423"/>
      <c r="CC30" s="42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372" t="s">
        <v>195</v>
      </c>
      <c r="D32" s="372"/>
      <c r="E32" s="372"/>
      <c r="F32" s="372"/>
      <c r="G32" s="372"/>
      <c r="H32" s="372"/>
      <c r="I32" s="372"/>
      <c r="J32" s="372"/>
      <c r="K32" s="372"/>
      <c r="L32" s="372"/>
      <c r="M32" s="372"/>
      <c r="N32" s="372"/>
      <c r="O32" s="372"/>
      <c r="P32" s="372"/>
      <c r="Q32" s="372"/>
      <c r="R32" s="372"/>
      <c r="S32" s="372"/>
      <c r="U32" s="373" t="s">
        <v>196</v>
      </c>
      <c r="V32" s="373"/>
      <c r="W32" s="373"/>
      <c r="X32" s="373"/>
      <c r="Y32" s="373"/>
      <c r="Z32" s="373"/>
      <c r="AA32" s="373"/>
      <c r="AB32" s="373"/>
      <c r="AC32" s="373"/>
      <c r="AD32" s="373"/>
      <c r="AE32" s="373"/>
      <c r="AF32" s="373"/>
      <c r="AG32" s="373"/>
      <c r="AH32" s="373"/>
      <c r="AI32" s="373"/>
      <c r="AJ32" s="373"/>
      <c r="AK32" s="373"/>
      <c r="AM32" s="373" t="s">
        <v>197</v>
      </c>
      <c r="AN32" s="373"/>
      <c r="AO32" s="373"/>
      <c r="AP32" s="373"/>
      <c r="AQ32" s="373"/>
      <c r="AR32" s="373"/>
      <c r="AS32" s="373"/>
      <c r="AT32" s="373"/>
      <c r="AU32" s="373"/>
      <c r="AV32" s="373"/>
      <c r="AW32" s="373"/>
      <c r="AX32" s="373"/>
      <c r="AY32" s="373"/>
      <c r="AZ32" s="373"/>
      <c r="BA32" s="373"/>
      <c r="BB32" s="373"/>
      <c r="BC32" s="373"/>
      <c r="BE32" s="373" t="s">
        <v>198</v>
      </c>
      <c r="BF32" s="373"/>
      <c r="BG32" s="373"/>
      <c r="BH32" s="373"/>
      <c r="BI32" s="373"/>
      <c r="BJ32" s="373"/>
      <c r="BK32" s="373"/>
      <c r="BL32" s="373"/>
      <c r="BM32" s="373"/>
      <c r="BN32" s="373"/>
      <c r="BO32" s="373"/>
      <c r="BP32" s="373"/>
      <c r="BQ32" s="373"/>
      <c r="BR32" s="373"/>
      <c r="BS32" s="373"/>
      <c r="BT32" s="373"/>
      <c r="BU32" s="373"/>
      <c r="BW32" s="373" t="s">
        <v>199</v>
      </c>
      <c r="BX32" s="373"/>
      <c r="BY32" s="373"/>
      <c r="BZ32" s="373"/>
      <c r="CA32" s="373"/>
      <c r="CB32" s="373"/>
      <c r="CC32" s="373"/>
      <c r="CD32" s="373"/>
      <c r="CE32" s="373"/>
      <c r="CF32" s="373"/>
      <c r="CG32" s="373"/>
      <c r="CH32" s="373"/>
      <c r="CI32" s="373"/>
      <c r="CJ32" s="373"/>
      <c r="CK32" s="373"/>
      <c r="CL32" s="373"/>
      <c r="CM32" s="373"/>
      <c r="CO32" s="373" t="s">
        <v>200</v>
      </c>
      <c r="CP32" s="373"/>
      <c r="CQ32" s="373"/>
      <c r="CR32" s="373"/>
      <c r="CS32" s="373"/>
      <c r="CT32" s="373"/>
      <c r="CU32" s="373"/>
      <c r="CV32" s="373"/>
      <c r="CW32" s="373"/>
      <c r="CX32" s="373"/>
      <c r="CY32" s="373"/>
      <c r="CZ32" s="373"/>
      <c r="DA32" s="373"/>
      <c r="DB32" s="373"/>
      <c r="DC32" s="373"/>
      <c r="DD32" s="373"/>
      <c r="DE32" s="373"/>
      <c r="DI32" s="204"/>
    </row>
    <row r="33" spans="1:113" ht="13.5" customHeight="1" x14ac:dyDescent="0.15">
      <c r="A33" s="181"/>
      <c r="B33" s="205"/>
      <c r="C33" s="371" t="s">
        <v>201</v>
      </c>
      <c r="D33" s="371"/>
      <c r="E33" s="370" t="s">
        <v>202</v>
      </c>
      <c r="F33" s="370"/>
      <c r="G33" s="370"/>
      <c r="H33" s="370"/>
      <c r="I33" s="370"/>
      <c r="J33" s="370"/>
      <c r="K33" s="370"/>
      <c r="L33" s="370"/>
      <c r="M33" s="370"/>
      <c r="N33" s="370"/>
      <c r="O33" s="370"/>
      <c r="P33" s="370"/>
      <c r="Q33" s="370"/>
      <c r="R33" s="370"/>
      <c r="S33" s="370"/>
      <c r="T33" s="206"/>
      <c r="U33" s="371" t="s">
        <v>203</v>
      </c>
      <c r="V33" s="371"/>
      <c r="W33" s="370" t="s">
        <v>204</v>
      </c>
      <c r="X33" s="370"/>
      <c r="Y33" s="370"/>
      <c r="Z33" s="370"/>
      <c r="AA33" s="370"/>
      <c r="AB33" s="370"/>
      <c r="AC33" s="370"/>
      <c r="AD33" s="370"/>
      <c r="AE33" s="370"/>
      <c r="AF33" s="370"/>
      <c r="AG33" s="370"/>
      <c r="AH33" s="370"/>
      <c r="AI33" s="370"/>
      <c r="AJ33" s="370"/>
      <c r="AK33" s="370"/>
      <c r="AL33" s="206"/>
      <c r="AM33" s="371" t="s">
        <v>205</v>
      </c>
      <c r="AN33" s="371"/>
      <c r="AO33" s="370" t="s">
        <v>206</v>
      </c>
      <c r="AP33" s="370"/>
      <c r="AQ33" s="370"/>
      <c r="AR33" s="370"/>
      <c r="AS33" s="370"/>
      <c r="AT33" s="370"/>
      <c r="AU33" s="370"/>
      <c r="AV33" s="370"/>
      <c r="AW33" s="370"/>
      <c r="AX33" s="370"/>
      <c r="AY33" s="370"/>
      <c r="AZ33" s="370"/>
      <c r="BA33" s="370"/>
      <c r="BB33" s="370"/>
      <c r="BC33" s="370"/>
      <c r="BD33" s="207"/>
      <c r="BE33" s="370" t="s">
        <v>207</v>
      </c>
      <c r="BF33" s="370"/>
      <c r="BG33" s="370" t="s">
        <v>208</v>
      </c>
      <c r="BH33" s="370"/>
      <c r="BI33" s="370"/>
      <c r="BJ33" s="370"/>
      <c r="BK33" s="370"/>
      <c r="BL33" s="370"/>
      <c r="BM33" s="370"/>
      <c r="BN33" s="370"/>
      <c r="BO33" s="370"/>
      <c r="BP33" s="370"/>
      <c r="BQ33" s="370"/>
      <c r="BR33" s="370"/>
      <c r="BS33" s="370"/>
      <c r="BT33" s="370"/>
      <c r="BU33" s="370"/>
      <c r="BV33" s="207"/>
      <c r="BW33" s="371" t="s">
        <v>207</v>
      </c>
      <c r="BX33" s="371"/>
      <c r="BY33" s="370" t="s">
        <v>209</v>
      </c>
      <c r="BZ33" s="370"/>
      <c r="CA33" s="370"/>
      <c r="CB33" s="370"/>
      <c r="CC33" s="370"/>
      <c r="CD33" s="370"/>
      <c r="CE33" s="370"/>
      <c r="CF33" s="370"/>
      <c r="CG33" s="370"/>
      <c r="CH33" s="370"/>
      <c r="CI33" s="370"/>
      <c r="CJ33" s="370"/>
      <c r="CK33" s="370"/>
      <c r="CL33" s="370"/>
      <c r="CM33" s="370"/>
      <c r="CN33" s="206"/>
      <c r="CO33" s="371" t="s">
        <v>201</v>
      </c>
      <c r="CP33" s="371"/>
      <c r="CQ33" s="370" t="s">
        <v>210</v>
      </c>
      <c r="CR33" s="370"/>
      <c r="CS33" s="370"/>
      <c r="CT33" s="370"/>
      <c r="CU33" s="370"/>
      <c r="CV33" s="370"/>
      <c r="CW33" s="370"/>
      <c r="CX33" s="370"/>
      <c r="CY33" s="370"/>
      <c r="CZ33" s="370"/>
      <c r="DA33" s="370"/>
      <c r="DB33" s="370"/>
      <c r="DC33" s="370"/>
      <c r="DD33" s="370"/>
      <c r="DE33" s="370"/>
      <c r="DF33" s="206"/>
      <c r="DG33" s="369" t="s">
        <v>211</v>
      </c>
      <c r="DH33" s="369"/>
      <c r="DI33" s="208"/>
    </row>
    <row r="34" spans="1:113" ht="32.25" customHeight="1" x14ac:dyDescent="0.15">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2</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81"/>
      <c r="AM34" s="367">
        <f>IF(AO34="","",MAX(C34:D43,U34:V43)+1)</f>
        <v>6</v>
      </c>
      <c r="AN34" s="367"/>
      <c r="AO34" s="368" t="str">
        <f>IF('各会計、関係団体の財政状況及び健全化判断比率'!B32="","",'各会計、関係団体の財政状況及び健全化判断比率'!B32)</f>
        <v>水道事業</v>
      </c>
      <c r="AP34" s="368"/>
      <c r="AQ34" s="368"/>
      <c r="AR34" s="368"/>
      <c r="AS34" s="368"/>
      <c r="AT34" s="368"/>
      <c r="AU34" s="368"/>
      <c r="AV34" s="368"/>
      <c r="AW34" s="368"/>
      <c r="AX34" s="368"/>
      <c r="AY34" s="368"/>
      <c r="AZ34" s="368"/>
      <c r="BA34" s="368"/>
      <c r="BB34" s="368"/>
      <c r="BC34" s="368"/>
      <c r="BD34" s="181"/>
      <c r="BE34" s="367">
        <f>IF(BG34="","",MAX(C34:D43,U34:V43,AM34:AN43)+1)</f>
        <v>7</v>
      </c>
      <c r="BF34" s="367"/>
      <c r="BG34" s="368" t="str">
        <f>IF('各会計、関係団体の財政状況及び健全化判断比率'!B33="","",'各会計、関係団体の財政状況及び健全化判断比率'!B33)</f>
        <v>下水道事業</v>
      </c>
      <c r="BH34" s="368"/>
      <c r="BI34" s="368"/>
      <c r="BJ34" s="368"/>
      <c r="BK34" s="368"/>
      <c r="BL34" s="368"/>
      <c r="BM34" s="368"/>
      <c r="BN34" s="368"/>
      <c r="BO34" s="368"/>
      <c r="BP34" s="368"/>
      <c r="BQ34" s="368"/>
      <c r="BR34" s="368"/>
      <c r="BS34" s="368"/>
      <c r="BT34" s="368"/>
      <c r="BU34" s="368"/>
      <c r="BV34" s="181"/>
      <c r="BW34" s="367">
        <f>IF(BY34="","",MAX(C34:D43,U34:V43,AM34:AN43,BE34:BF43)+1)</f>
        <v>9</v>
      </c>
      <c r="BX34" s="367"/>
      <c r="BY34" s="368" t="str">
        <f>IF('各会計、関係団体の財政状況及び健全化判断比率'!B68="","",'各会計、関係団体の財政状況及び健全化判断比率'!B68)</f>
        <v>奈良県市町村総合事務組合</v>
      </c>
      <c r="BZ34" s="368"/>
      <c r="CA34" s="368"/>
      <c r="CB34" s="368"/>
      <c r="CC34" s="368"/>
      <c r="CD34" s="368"/>
      <c r="CE34" s="368"/>
      <c r="CF34" s="368"/>
      <c r="CG34" s="368"/>
      <c r="CH34" s="368"/>
      <c r="CI34" s="368"/>
      <c r="CJ34" s="368"/>
      <c r="CK34" s="368"/>
      <c r="CL34" s="368"/>
      <c r="CM34" s="368"/>
      <c r="CN34" s="181"/>
      <c r="CO34" s="367">
        <f>IF(CQ34="","",MAX(C34:D43,U34:V43,AM34:AN43,BE34:BF43,BW34:BX43)+1)</f>
        <v>16</v>
      </c>
      <c r="CP34" s="367"/>
      <c r="CQ34" s="368" t="str">
        <f>IF('各会計、関係団体の財政状況及び健全化判断比率'!BS7="","",'各会計、関係団体の財政状況及び健全化判断比率'!BS7)</f>
        <v>吉野町土地開発公社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x14ac:dyDescent="0.15">
      <c r="A35" s="181"/>
      <c r="B35" s="205"/>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81"/>
      <c r="U35" s="367">
        <f>IF(W35="","",U34+1)</f>
        <v>3</v>
      </c>
      <c r="V35" s="367"/>
      <c r="W35" s="368" t="str">
        <f>IF('各会計、関係団体の財政状況及び健全化判断比率'!B29="","",'各会計、関係団体の財政状況及び健全化判断比率'!B29)</f>
        <v>介護保険特別会計　保険事業勘定</v>
      </c>
      <c r="X35" s="368"/>
      <c r="Y35" s="368"/>
      <c r="Z35" s="368"/>
      <c r="AA35" s="368"/>
      <c r="AB35" s="368"/>
      <c r="AC35" s="368"/>
      <c r="AD35" s="368"/>
      <c r="AE35" s="368"/>
      <c r="AF35" s="368"/>
      <c r="AG35" s="368"/>
      <c r="AH35" s="368"/>
      <c r="AI35" s="368"/>
      <c r="AJ35" s="368"/>
      <c r="AK35" s="368"/>
      <c r="AL35" s="181"/>
      <c r="AM35" s="367" t="str">
        <f t="shared" ref="AM35:AM43" si="0">IF(AO35="","",AM34+1)</f>
        <v/>
      </c>
      <c r="AN35" s="367"/>
      <c r="AO35" s="368"/>
      <c r="AP35" s="368"/>
      <c r="AQ35" s="368"/>
      <c r="AR35" s="368"/>
      <c r="AS35" s="368"/>
      <c r="AT35" s="368"/>
      <c r="AU35" s="368"/>
      <c r="AV35" s="368"/>
      <c r="AW35" s="368"/>
      <c r="AX35" s="368"/>
      <c r="AY35" s="368"/>
      <c r="AZ35" s="368"/>
      <c r="BA35" s="368"/>
      <c r="BB35" s="368"/>
      <c r="BC35" s="368"/>
      <c r="BD35" s="181"/>
      <c r="BE35" s="367">
        <f t="shared" ref="BE35:BE43" si="1">IF(BG35="","",BE34+1)</f>
        <v>8</v>
      </c>
      <c r="BF35" s="367"/>
      <c r="BG35" s="368" t="str">
        <f>IF('各会計、関係団体の財政状況及び健全化判断比率'!B34="","",'各会計、関係団体の財政状況及び健全化判断比率'!B34)</f>
        <v>農業集落排水事業</v>
      </c>
      <c r="BH35" s="368"/>
      <c r="BI35" s="368"/>
      <c r="BJ35" s="368"/>
      <c r="BK35" s="368"/>
      <c r="BL35" s="368"/>
      <c r="BM35" s="368"/>
      <c r="BN35" s="368"/>
      <c r="BO35" s="368"/>
      <c r="BP35" s="368"/>
      <c r="BQ35" s="368"/>
      <c r="BR35" s="368"/>
      <c r="BS35" s="368"/>
      <c r="BT35" s="368"/>
      <c r="BU35" s="368"/>
      <c r="BV35" s="181"/>
      <c r="BW35" s="367">
        <f t="shared" ref="BW35:BW43" si="2">IF(BY35="","",BW34+1)</f>
        <v>10</v>
      </c>
      <c r="BX35" s="367"/>
      <c r="BY35" s="368" t="str">
        <f>IF('各会計、関係団体の財政状況及び健全化判断比率'!B69="","",'各会計、関係団体の財政状況及び健全化判断比率'!B69)</f>
        <v>吉野広域行政組合</v>
      </c>
      <c r="BZ35" s="368"/>
      <c r="CA35" s="368"/>
      <c r="CB35" s="368"/>
      <c r="CC35" s="368"/>
      <c r="CD35" s="368"/>
      <c r="CE35" s="368"/>
      <c r="CF35" s="368"/>
      <c r="CG35" s="368"/>
      <c r="CH35" s="368"/>
      <c r="CI35" s="368"/>
      <c r="CJ35" s="368"/>
      <c r="CK35" s="368"/>
      <c r="CL35" s="368"/>
      <c r="CM35" s="368"/>
      <c r="CN35" s="181"/>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15">
      <c r="A36" s="181"/>
      <c r="B36" s="205"/>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81"/>
      <c r="U36" s="367">
        <f t="shared" ref="U36:U43" si="4">IF(W36="","",U35+1)</f>
        <v>4</v>
      </c>
      <c r="V36" s="367"/>
      <c r="W36" s="368" t="str">
        <f>IF('各会計、関係団体の財政状況及び健全化判断比率'!B30="","",'各会計、関係団体の財政状況及び健全化判断比率'!B30)</f>
        <v>介護保険特別会計　サービス事業勘定</v>
      </c>
      <c r="X36" s="368"/>
      <c r="Y36" s="368"/>
      <c r="Z36" s="368"/>
      <c r="AA36" s="368"/>
      <c r="AB36" s="368"/>
      <c r="AC36" s="368"/>
      <c r="AD36" s="368"/>
      <c r="AE36" s="368"/>
      <c r="AF36" s="368"/>
      <c r="AG36" s="368"/>
      <c r="AH36" s="368"/>
      <c r="AI36" s="368"/>
      <c r="AJ36" s="368"/>
      <c r="AK36" s="368"/>
      <c r="AL36" s="181"/>
      <c r="AM36" s="367" t="str">
        <f t="shared" si="0"/>
        <v/>
      </c>
      <c r="AN36" s="367"/>
      <c r="AO36" s="368"/>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11</v>
      </c>
      <c r="BX36" s="367"/>
      <c r="BY36" s="368" t="str">
        <f>IF('各会計、関係団体の財政状況及び健全化判断比率'!B70="","",'各会計、関係団体の財政状況及び健全化判断比率'!B70)</f>
        <v>奈良県広域水質検査センター組合</v>
      </c>
      <c r="BZ36" s="368"/>
      <c r="CA36" s="368"/>
      <c r="CB36" s="368"/>
      <c r="CC36" s="368"/>
      <c r="CD36" s="368"/>
      <c r="CE36" s="368"/>
      <c r="CF36" s="368"/>
      <c r="CG36" s="368"/>
      <c r="CH36" s="368"/>
      <c r="CI36" s="368"/>
      <c r="CJ36" s="368"/>
      <c r="CK36" s="368"/>
      <c r="CL36" s="368"/>
      <c r="CM36" s="368"/>
      <c r="CN36" s="181"/>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15">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f t="shared" si="4"/>
        <v>5</v>
      </c>
      <c r="V37" s="367"/>
      <c r="W37" s="368" t="str">
        <f>IF('各会計、関係団体の財政状況及び健全化判断比率'!B31="","",'各会計、関係団体の財政状況及び健全化判断比率'!B31)</f>
        <v>後期高齢者医療特別会計</v>
      </c>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12</v>
      </c>
      <c r="BX37" s="367"/>
      <c r="BY37" s="368" t="str">
        <f>IF('各会計、関係団体の財政状況及び健全化判断比率'!B71="","",'各会計、関係団体の財政状況及び健全化判断比率'!B71)</f>
        <v>奈良県住宅新築資金等貸付金回収管理組合</v>
      </c>
      <c r="BZ37" s="368"/>
      <c r="CA37" s="368"/>
      <c r="CB37" s="368"/>
      <c r="CC37" s="368"/>
      <c r="CD37" s="368"/>
      <c r="CE37" s="368"/>
      <c r="CF37" s="368"/>
      <c r="CG37" s="368"/>
      <c r="CH37" s="368"/>
      <c r="CI37" s="368"/>
      <c r="CJ37" s="368"/>
      <c r="CK37" s="368"/>
      <c r="CL37" s="368"/>
      <c r="CM37" s="368"/>
      <c r="CN37" s="181"/>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15">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13</v>
      </c>
      <c r="BX38" s="367"/>
      <c r="BY38" s="368" t="str">
        <f>IF('各会計、関係団体の財政状況及び健全化判断比率'!B72="","",'各会計、関係団体の財政状況及び健全化判断比率'!B72)</f>
        <v>奈良県後期高齢者医療広域連合</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15">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f t="shared" si="2"/>
        <v>14</v>
      </c>
      <c r="BX39" s="367"/>
      <c r="BY39" s="368" t="str">
        <f>IF('各会計、関係団体の財政状況及び健全化判断比率'!B73="","",'各会計、関係団体の財政状況及び健全化判断比率'!B73)</f>
        <v>南和広域医療企業団</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15">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f t="shared" si="2"/>
        <v>15</v>
      </c>
      <c r="BX40" s="367"/>
      <c r="BY40" s="368" t="str">
        <f>IF('各会計、関係団体の財政状況及び健全化判断比率'!B74="","",'各会計、関係団体の財政状況及び健全化判断比率'!B74)</f>
        <v>奈良県広域消防組合</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15">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15">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15">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212</v>
      </c>
      <c r="E46" s="364" t="s">
        <v>213</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214</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215</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216</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217</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218</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219</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220</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7NbmlolZX3Hb2OeXs+EVn2lvq4HpvP40/fcgHgNaJPx83EjvUrKWOSy3d1zaWLKv/FIrgMtFoUtzAGblDMopbQ==" saltValue="fcgxI+xBdsDFWTidfUBzw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AY25:BM25"/>
    <mergeCell ref="BN25:BU25"/>
    <mergeCell ref="AS24:AX24"/>
    <mergeCell ref="AY24:BM24"/>
    <mergeCell ref="BN24:BU24"/>
    <mergeCell ref="BV24:CC24"/>
    <mergeCell ref="W22:Y29"/>
    <mergeCell ref="Z22:AG23"/>
    <mergeCell ref="CE22:CS23"/>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AY22:BM22"/>
    <mergeCell ref="BN22:BU22"/>
    <mergeCell ref="BV22:CC22"/>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90" zoomScaleNormal="9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564</v>
      </c>
      <c r="G33" s="29" t="s">
        <v>565</v>
      </c>
      <c r="H33" s="29" t="s">
        <v>566</v>
      </c>
      <c r="I33" s="29" t="s">
        <v>567</v>
      </c>
      <c r="J33" s="30" t="s">
        <v>568</v>
      </c>
      <c r="K33" s="22"/>
      <c r="L33" s="22"/>
      <c r="M33" s="22"/>
      <c r="N33" s="22"/>
      <c r="O33" s="22"/>
      <c r="P33" s="22"/>
    </row>
    <row r="34" spans="1:16" ht="39" customHeight="1" x14ac:dyDescent="0.15">
      <c r="A34" s="22"/>
      <c r="B34" s="31"/>
      <c r="C34" s="1151" t="s">
        <v>572</v>
      </c>
      <c r="D34" s="1151"/>
      <c r="E34" s="1152"/>
      <c r="F34" s="32">
        <v>8.84</v>
      </c>
      <c r="G34" s="33">
        <v>8.81</v>
      </c>
      <c r="H34" s="33">
        <v>8.98</v>
      </c>
      <c r="I34" s="33">
        <v>16.03</v>
      </c>
      <c r="J34" s="34">
        <v>13.67</v>
      </c>
      <c r="K34" s="22"/>
      <c r="L34" s="22"/>
      <c r="M34" s="22"/>
      <c r="N34" s="22"/>
      <c r="O34" s="22"/>
      <c r="P34" s="22"/>
    </row>
    <row r="35" spans="1:16" ht="39" customHeight="1" x14ac:dyDescent="0.15">
      <c r="A35" s="22"/>
      <c r="B35" s="35"/>
      <c r="C35" s="1145" t="s">
        <v>573</v>
      </c>
      <c r="D35" s="1146"/>
      <c r="E35" s="1147"/>
      <c r="F35" s="36">
        <v>9.81</v>
      </c>
      <c r="G35" s="37">
        <v>9.61</v>
      </c>
      <c r="H35" s="37">
        <v>7.1</v>
      </c>
      <c r="I35" s="37">
        <v>6.94</v>
      </c>
      <c r="J35" s="38">
        <v>6.48</v>
      </c>
      <c r="K35" s="22"/>
      <c r="L35" s="22"/>
      <c r="M35" s="22"/>
      <c r="N35" s="22"/>
      <c r="O35" s="22"/>
      <c r="P35" s="22"/>
    </row>
    <row r="36" spans="1:16" ht="39" customHeight="1" x14ac:dyDescent="0.15">
      <c r="A36" s="22"/>
      <c r="B36" s="35"/>
      <c r="C36" s="1145" t="s">
        <v>574</v>
      </c>
      <c r="D36" s="1146"/>
      <c r="E36" s="1147"/>
      <c r="F36" s="36">
        <v>0.94</v>
      </c>
      <c r="G36" s="37">
        <v>2.25</v>
      </c>
      <c r="H36" s="37">
        <v>2.46</v>
      </c>
      <c r="I36" s="37">
        <v>2.78</v>
      </c>
      <c r="J36" s="38">
        <v>2.93</v>
      </c>
      <c r="K36" s="22"/>
      <c r="L36" s="22"/>
      <c r="M36" s="22"/>
      <c r="N36" s="22"/>
      <c r="O36" s="22"/>
      <c r="P36" s="22"/>
    </row>
    <row r="37" spans="1:16" ht="39" customHeight="1" x14ac:dyDescent="0.15">
      <c r="A37" s="22"/>
      <c r="B37" s="35"/>
      <c r="C37" s="1145" t="s">
        <v>575</v>
      </c>
      <c r="D37" s="1146"/>
      <c r="E37" s="1147"/>
      <c r="F37" s="36">
        <v>0.67</v>
      </c>
      <c r="G37" s="37">
        <v>1.1399999999999999</v>
      </c>
      <c r="H37" s="37">
        <v>0.75</v>
      </c>
      <c r="I37" s="37">
        <v>0.96</v>
      </c>
      <c r="J37" s="38">
        <v>1.51</v>
      </c>
      <c r="K37" s="22"/>
      <c r="L37" s="22"/>
      <c r="M37" s="22"/>
      <c r="N37" s="22"/>
      <c r="O37" s="22"/>
      <c r="P37" s="22"/>
    </row>
    <row r="38" spans="1:16" ht="39" customHeight="1" x14ac:dyDescent="0.15">
      <c r="A38" s="22"/>
      <c r="B38" s="35"/>
      <c r="C38" s="1145" t="s">
        <v>576</v>
      </c>
      <c r="D38" s="1146"/>
      <c r="E38" s="1147"/>
      <c r="F38" s="36">
        <v>0.3</v>
      </c>
      <c r="G38" s="37">
        <v>0.24</v>
      </c>
      <c r="H38" s="37">
        <v>0.1</v>
      </c>
      <c r="I38" s="37">
        <v>7.0000000000000007E-2</v>
      </c>
      <c r="J38" s="38">
        <v>0.03</v>
      </c>
      <c r="K38" s="22"/>
      <c r="L38" s="22"/>
      <c r="M38" s="22"/>
      <c r="N38" s="22"/>
      <c r="O38" s="22"/>
      <c r="P38" s="22"/>
    </row>
    <row r="39" spans="1:16" ht="39" customHeight="1" x14ac:dyDescent="0.15">
      <c r="A39" s="22"/>
      <c r="B39" s="35"/>
      <c r="C39" s="1145" t="s">
        <v>577</v>
      </c>
      <c r="D39" s="1146"/>
      <c r="E39" s="1147"/>
      <c r="F39" s="36">
        <v>0.01</v>
      </c>
      <c r="G39" s="37">
        <v>0.01</v>
      </c>
      <c r="H39" s="37">
        <v>0.01</v>
      </c>
      <c r="I39" s="37">
        <v>0.01</v>
      </c>
      <c r="J39" s="38">
        <v>0.01</v>
      </c>
      <c r="K39" s="22"/>
      <c r="L39" s="22"/>
      <c r="M39" s="22"/>
      <c r="N39" s="22"/>
      <c r="O39" s="22"/>
      <c r="P39" s="22"/>
    </row>
    <row r="40" spans="1:16" ht="39" customHeight="1" x14ac:dyDescent="0.15">
      <c r="A40" s="22"/>
      <c r="B40" s="35"/>
      <c r="C40" s="1145" t="s">
        <v>578</v>
      </c>
      <c r="D40" s="1146"/>
      <c r="E40" s="1147"/>
      <c r="F40" s="36">
        <v>0</v>
      </c>
      <c r="G40" s="37">
        <v>0</v>
      </c>
      <c r="H40" s="37">
        <v>0</v>
      </c>
      <c r="I40" s="37">
        <v>0</v>
      </c>
      <c r="J40" s="38">
        <v>0</v>
      </c>
      <c r="K40" s="22"/>
      <c r="L40" s="22"/>
      <c r="M40" s="22"/>
      <c r="N40" s="22"/>
      <c r="O40" s="22"/>
      <c r="P40" s="22"/>
    </row>
    <row r="41" spans="1:16" ht="39" customHeight="1" x14ac:dyDescent="0.15">
      <c r="A41" s="22"/>
      <c r="B41" s="35"/>
      <c r="C41" s="1145" t="s">
        <v>579</v>
      </c>
      <c r="D41" s="1146"/>
      <c r="E41" s="1147"/>
      <c r="F41" s="36">
        <v>0</v>
      </c>
      <c r="G41" s="37">
        <v>0</v>
      </c>
      <c r="H41" s="37">
        <v>0</v>
      </c>
      <c r="I41" s="37">
        <v>0</v>
      </c>
      <c r="J41" s="38">
        <v>0</v>
      </c>
      <c r="K41" s="22"/>
      <c r="L41" s="22"/>
      <c r="M41" s="22"/>
      <c r="N41" s="22"/>
      <c r="O41" s="22"/>
      <c r="P41" s="22"/>
    </row>
    <row r="42" spans="1:16" ht="39" customHeight="1" x14ac:dyDescent="0.15">
      <c r="A42" s="22"/>
      <c r="B42" s="39"/>
      <c r="C42" s="1145" t="s">
        <v>580</v>
      </c>
      <c r="D42" s="1146"/>
      <c r="E42" s="1147"/>
      <c r="F42" s="36" t="s">
        <v>522</v>
      </c>
      <c r="G42" s="37" t="s">
        <v>522</v>
      </c>
      <c r="H42" s="37" t="s">
        <v>522</v>
      </c>
      <c r="I42" s="37" t="s">
        <v>522</v>
      </c>
      <c r="J42" s="38" t="s">
        <v>522</v>
      </c>
      <c r="K42" s="22"/>
      <c r="L42" s="22"/>
      <c r="M42" s="22"/>
      <c r="N42" s="22"/>
      <c r="O42" s="22"/>
      <c r="P42" s="22"/>
    </row>
    <row r="43" spans="1:16" ht="39" customHeight="1" thickBot="1" x14ac:dyDescent="0.2">
      <c r="A43" s="22"/>
      <c r="B43" s="40"/>
      <c r="C43" s="1148" t="s">
        <v>581</v>
      </c>
      <c r="D43" s="1149"/>
      <c r="E43" s="1150"/>
      <c r="F43" s="41" t="s">
        <v>522</v>
      </c>
      <c r="G43" s="42" t="s">
        <v>522</v>
      </c>
      <c r="H43" s="42" t="s">
        <v>522</v>
      </c>
      <c r="I43" s="42" t="s">
        <v>522</v>
      </c>
      <c r="J43" s="43" t="s">
        <v>522</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RLCaI3vANSAqEFd6z3cksy5LoAGe3EETodhcTR8c4/dF0FhIRXey6kpDblU5v5JgrCvy9YPRsq7lCkFXuz926Q==" saltValue="JP3XUN5is/eB5eyu33C7Y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564</v>
      </c>
      <c r="L44" s="56" t="s">
        <v>565</v>
      </c>
      <c r="M44" s="56" t="s">
        <v>566</v>
      </c>
      <c r="N44" s="56" t="s">
        <v>567</v>
      </c>
      <c r="O44" s="57" t="s">
        <v>568</v>
      </c>
      <c r="P44" s="48"/>
      <c r="Q44" s="48"/>
      <c r="R44" s="48"/>
      <c r="S44" s="48"/>
      <c r="T44" s="48"/>
      <c r="U44" s="48"/>
    </row>
    <row r="45" spans="1:21" ht="30.75" customHeight="1" x14ac:dyDescent="0.15">
      <c r="A45" s="48"/>
      <c r="B45" s="1176" t="s">
        <v>11</v>
      </c>
      <c r="C45" s="1177"/>
      <c r="D45" s="58"/>
      <c r="E45" s="1182" t="s">
        <v>12</v>
      </c>
      <c r="F45" s="1182"/>
      <c r="G45" s="1182"/>
      <c r="H45" s="1182"/>
      <c r="I45" s="1182"/>
      <c r="J45" s="1183"/>
      <c r="K45" s="59">
        <v>584</v>
      </c>
      <c r="L45" s="60">
        <v>605</v>
      </c>
      <c r="M45" s="60">
        <v>615</v>
      </c>
      <c r="N45" s="60">
        <v>542</v>
      </c>
      <c r="O45" s="61">
        <v>498</v>
      </c>
      <c r="P45" s="48"/>
      <c r="Q45" s="48"/>
      <c r="R45" s="48"/>
      <c r="S45" s="48"/>
      <c r="T45" s="48"/>
      <c r="U45" s="48"/>
    </row>
    <row r="46" spans="1:21" ht="30.75" customHeight="1" x14ac:dyDescent="0.15">
      <c r="A46" s="48"/>
      <c r="B46" s="1178"/>
      <c r="C46" s="1179"/>
      <c r="D46" s="62"/>
      <c r="E46" s="1155" t="s">
        <v>13</v>
      </c>
      <c r="F46" s="1155"/>
      <c r="G46" s="1155"/>
      <c r="H46" s="1155"/>
      <c r="I46" s="1155"/>
      <c r="J46" s="1156"/>
      <c r="K46" s="63" t="s">
        <v>522</v>
      </c>
      <c r="L46" s="64" t="s">
        <v>522</v>
      </c>
      <c r="M46" s="64" t="s">
        <v>522</v>
      </c>
      <c r="N46" s="64" t="s">
        <v>522</v>
      </c>
      <c r="O46" s="65" t="s">
        <v>522</v>
      </c>
      <c r="P46" s="48"/>
      <c r="Q46" s="48"/>
      <c r="R46" s="48"/>
      <c r="S46" s="48"/>
      <c r="T46" s="48"/>
      <c r="U46" s="48"/>
    </row>
    <row r="47" spans="1:21" ht="30.75" customHeight="1" x14ac:dyDescent="0.15">
      <c r="A47" s="48"/>
      <c r="B47" s="1178"/>
      <c r="C47" s="1179"/>
      <c r="D47" s="62"/>
      <c r="E47" s="1155" t="s">
        <v>14</v>
      </c>
      <c r="F47" s="1155"/>
      <c r="G47" s="1155"/>
      <c r="H47" s="1155"/>
      <c r="I47" s="1155"/>
      <c r="J47" s="1156"/>
      <c r="K47" s="63" t="s">
        <v>522</v>
      </c>
      <c r="L47" s="64" t="s">
        <v>522</v>
      </c>
      <c r="M47" s="64" t="s">
        <v>522</v>
      </c>
      <c r="N47" s="64" t="s">
        <v>522</v>
      </c>
      <c r="O47" s="65" t="s">
        <v>522</v>
      </c>
      <c r="P47" s="48"/>
      <c r="Q47" s="48"/>
      <c r="R47" s="48"/>
      <c r="S47" s="48"/>
      <c r="T47" s="48"/>
      <c r="U47" s="48"/>
    </row>
    <row r="48" spans="1:21" ht="30.75" customHeight="1" x14ac:dyDescent="0.15">
      <c r="A48" s="48"/>
      <c r="B48" s="1178"/>
      <c r="C48" s="1179"/>
      <c r="D48" s="62"/>
      <c r="E48" s="1155" t="s">
        <v>15</v>
      </c>
      <c r="F48" s="1155"/>
      <c r="G48" s="1155"/>
      <c r="H48" s="1155"/>
      <c r="I48" s="1155"/>
      <c r="J48" s="1156"/>
      <c r="K48" s="63">
        <v>169</v>
      </c>
      <c r="L48" s="64">
        <v>203</v>
      </c>
      <c r="M48" s="64">
        <v>184</v>
      </c>
      <c r="N48" s="64">
        <v>227</v>
      </c>
      <c r="O48" s="65">
        <v>194</v>
      </c>
      <c r="P48" s="48"/>
      <c r="Q48" s="48"/>
      <c r="R48" s="48"/>
      <c r="S48" s="48"/>
      <c r="T48" s="48"/>
      <c r="U48" s="48"/>
    </row>
    <row r="49" spans="1:21" ht="30.75" customHeight="1" x14ac:dyDescent="0.15">
      <c r="A49" s="48"/>
      <c r="B49" s="1178"/>
      <c r="C49" s="1179"/>
      <c r="D49" s="62"/>
      <c r="E49" s="1155" t="s">
        <v>16</v>
      </c>
      <c r="F49" s="1155"/>
      <c r="G49" s="1155"/>
      <c r="H49" s="1155"/>
      <c r="I49" s="1155"/>
      <c r="J49" s="1156"/>
      <c r="K49" s="63">
        <v>81</v>
      </c>
      <c r="L49" s="64">
        <v>84</v>
      </c>
      <c r="M49" s="64">
        <v>94</v>
      </c>
      <c r="N49" s="64">
        <v>73</v>
      </c>
      <c r="O49" s="65">
        <v>49</v>
      </c>
      <c r="P49" s="48"/>
      <c r="Q49" s="48"/>
      <c r="R49" s="48"/>
      <c r="S49" s="48"/>
      <c r="T49" s="48"/>
      <c r="U49" s="48"/>
    </row>
    <row r="50" spans="1:21" ht="30.75" customHeight="1" x14ac:dyDescent="0.15">
      <c r="A50" s="48"/>
      <c r="B50" s="1178"/>
      <c r="C50" s="1179"/>
      <c r="D50" s="62"/>
      <c r="E50" s="1155" t="s">
        <v>17</v>
      </c>
      <c r="F50" s="1155"/>
      <c r="G50" s="1155"/>
      <c r="H50" s="1155"/>
      <c r="I50" s="1155"/>
      <c r="J50" s="1156"/>
      <c r="K50" s="63" t="s">
        <v>522</v>
      </c>
      <c r="L50" s="64" t="s">
        <v>522</v>
      </c>
      <c r="M50" s="64" t="s">
        <v>522</v>
      </c>
      <c r="N50" s="64" t="s">
        <v>522</v>
      </c>
      <c r="O50" s="65" t="s">
        <v>522</v>
      </c>
      <c r="P50" s="48"/>
      <c r="Q50" s="48"/>
      <c r="R50" s="48"/>
      <c r="S50" s="48"/>
      <c r="T50" s="48"/>
      <c r="U50" s="48"/>
    </row>
    <row r="51" spans="1:21" ht="30.75" customHeight="1" x14ac:dyDescent="0.15">
      <c r="A51" s="48"/>
      <c r="B51" s="1180"/>
      <c r="C51" s="1181"/>
      <c r="D51" s="66"/>
      <c r="E51" s="1155" t="s">
        <v>18</v>
      </c>
      <c r="F51" s="1155"/>
      <c r="G51" s="1155"/>
      <c r="H51" s="1155"/>
      <c r="I51" s="1155"/>
      <c r="J51" s="1156"/>
      <c r="K51" s="63" t="s">
        <v>522</v>
      </c>
      <c r="L51" s="64" t="s">
        <v>522</v>
      </c>
      <c r="M51" s="64" t="s">
        <v>522</v>
      </c>
      <c r="N51" s="64" t="s">
        <v>522</v>
      </c>
      <c r="O51" s="65" t="s">
        <v>522</v>
      </c>
      <c r="P51" s="48"/>
      <c r="Q51" s="48"/>
      <c r="R51" s="48"/>
      <c r="S51" s="48"/>
      <c r="T51" s="48"/>
      <c r="U51" s="48"/>
    </row>
    <row r="52" spans="1:21" ht="30.75" customHeight="1" x14ac:dyDescent="0.15">
      <c r="A52" s="48"/>
      <c r="B52" s="1153" t="s">
        <v>19</v>
      </c>
      <c r="C52" s="1154"/>
      <c r="D52" s="66"/>
      <c r="E52" s="1155" t="s">
        <v>20</v>
      </c>
      <c r="F52" s="1155"/>
      <c r="G52" s="1155"/>
      <c r="H52" s="1155"/>
      <c r="I52" s="1155"/>
      <c r="J52" s="1156"/>
      <c r="K52" s="63">
        <v>624</v>
      </c>
      <c r="L52" s="64">
        <v>661</v>
      </c>
      <c r="M52" s="64">
        <v>682</v>
      </c>
      <c r="N52" s="64">
        <v>614</v>
      </c>
      <c r="O52" s="65">
        <v>588</v>
      </c>
      <c r="P52" s="48"/>
      <c r="Q52" s="48"/>
      <c r="R52" s="48"/>
      <c r="S52" s="48"/>
      <c r="T52" s="48"/>
      <c r="U52" s="48"/>
    </row>
    <row r="53" spans="1:21" ht="30.75" customHeight="1" thickBot="1" x14ac:dyDescent="0.2">
      <c r="A53" s="48"/>
      <c r="B53" s="1157" t="s">
        <v>21</v>
      </c>
      <c r="C53" s="1158"/>
      <c r="D53" s="67"/>
      <c r="E53" s="1159" t="s">
        <v>22</v>
      </c>
      <c r="F53" s="1159"/>
      <c r="G53" s="1159"/>
      <c r="H53" s="1159"/>
      <c r="I53" s="1159"/>
      <c r="J53" s="1160"/>
      <c r="K53" s="68">
        <v>210</v>
      </c>
      <c r="L53" s="69">
        <v>231</v>
      </c>
      <c r="M53" s="69">
        <v>211</v>
      </c>
      <c r="N53" s="69">
        <v>228</v>
      </c>
      <c r="O53" s="70">
        <v>153</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25</v>
      </c>
      <c r="C56" s="73"/>
      <c r="D56" s="73"/>
      <c r="E56" s="73"/>
      <c r="F56" s="73"/>
      <c r="G56" s="73"/>
      <c r="H56" s="73"/>
      <c r="I56" s="73"/>
      <c r="J56" s="73"/>
      <c r="K56" s="74"/>
      <c r="L56" s="74"/>
      <c r="M56" s="74"/>
      <c r="N56" s="74"/>
      <c r="O56" s="75" t="s">
        <v>582</v>
      </c>
      <c r="P56" s="48"/>
      <c r="Q56" s="48"/>
      <c r="R56" s="48"/>
      <c r="S56" s="48"/>
      <c r="T56" s="48"/>
      <c r="U56" s="48"/>
    </row>
    <row r="57" spans="1:21" ht="31.5" customHeight="1" thickBot="1" x14ac:dyDescent="0.2">
      <c r="A57" s="48"/>
      <c r="B57" s="76"/>
      <c r="C57" s="77"/>
      <c r="D57" s="77"/>
      <c r="E57" s="78"/>
      <c r="F57" s="78"/>
      <c r="G57" s="78"/>
      <c r="H57" s="78"/>
      <c r="I57" s="78"/>
      <c r="J57" s="79" t="s">
        <v>2</v>
      </c>
      <c r="K57" s="80" t="s">
        <v>583</v>
      </c>
      <c r="L57" s="81" t="s">
        <v>584</v>
      </c>
      <c r="M57" s="81" t="s">
        <v>585</v>
      </c>
      <c r="N57" s="81" t="s">
        <v>586</v>
      </c>
      <c r="O57" s="82" t="s">
        <v>587</v>
      </c>
      <c r="P57" s="48"/>
      <c r="Q57" s="48"/>
      <c r="R57" s="48"/>
      <c r="S57" s="48"/>
      <c r="T57" s="48"/>
      <c r="U57" s="48"/>
    </row>
    <row r="58" spans="1:21" ht="31.5" customHeight="1" x14ac:dyDescent="0.15">
      <c r="B58" s="1161" t="s">
        <v>26</v>
      </c>
      <c r="C58" s="1162"/>
      <c r="D58" s="1167" t="s">
        <v>27</v>
      </c>
      <c r="E58" s="1168"/>
      <c r="F58" s="1168"/>
      <c r="G58" s="1168"/>
      <c r="H58" s="1168"/>
      <c r="I58" s="1168"/>
      <c r="J58" s="1169"/>
      <c r="K58" s="83"/>
      <c r="L58" s="84"/>
      <c r="M58" s="84"/>
      <c r="N58" s="84"/>
      <c r="O58" s="85"/>
    </row>
    <row r="59" spans="1:21" ht="31.5" customHeight="1" x14ac:dyDescent="0.15">
      <c r="B59" s="1163"/>
      <c r="C59" s="1164"/>
      <c r="D59" s="1170" t="s">
        <v>28</v>
      </c>
      <c r="E59" s="1171"/>
      <c r="F59" s="1171"/>
      <c r="G59" s="1171"/>
      <c r="H59" s="1171"/>
      <c r="I59" s="1171"/>
      <c r="J59" s="1172"/>
      <c r="K59" s="86"/>
      <c r="L59" s="87"/>
      <c r="M59" s="87"/>
      <c r="N59" s="87"/>
      <c r="O59" s="88"/>
    </row>
    <row r="60" spans="1:21" ht="31.5" customHeight="1" thickBot="1" x14ac:dyDescent="0.2">
      <c r="B60" s="1165"/>
      <c r="C60" s="1166"/>
      <c r="D60" s="1173" t="s">
        <v>29</v>
      </c>
      <c r="E60" s="1174"/>
      <c r="F60" s="1174"/>
      <c r="G60" s="1174"/>
      <c r="H60" s="1174"/>
      <c r="I60" s="1174"/>
      <c r="J60" s="1175"/>
      <c r="K60" s="89"/>
      <c r="L60" s="90"/>
      <c r="M60" s="90"/>
      <c r="N60" s="90"/>
      <c r="O60" s="91"/>
    </row>
    <row r="61" spans="1:21" ht="24" customHeight="1" x14ac:dyDescent="0.15">
      <c r="B61" s="92"/>
      <c r="C61" s="92"/>
      <c r="D61" s="93" t="s">
        <v>30</v>
      </c>
      <c r="E61" s="94"/>
      <c r="F61" s="94"/>
      <c r="G61" s="94"/>
      <c r="H61" s="94"/>
      <c r="I61" s="94"/>
      <c r="J61" s="94"/>
      <c r="K61" s="94"/>
      <c r="L61" s="94"/>
      <c r="M61" s="94"/>
      <c r="N61" s="94"/>
      <c r="O61" s="94"/>
    </row>
    <row r="62" spans="1:21" ht="24" customHeight="1" x14ac:dyDescent="0.15">
      <c r="B62" s="95"/>
      <c r="C62" s="95"/>
      <c r="D62" s="93" t="s">
        <v>31</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Dkq1veQVf4GHf30+nmrVsqc6IgDtnQo1CgHHzDkJpxSlTbCiA4jCtXfAnGy+lx9FgbFS7VGYFe6Yzfvc8HgtRg==" saltValue="2j+sn4V1objnEnnoYZ8ob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9</v>
      </c>
    </row>
    <row r="40" spans="2:13" ht="27.75" customHeight="1" thickBot="1" x14ac:dyDescent="0.2">
      <c r="B40" s="98" t="s">
        <v>10</v>
      </c>
      <c r="C40" s="99"/>
      <c r="D40" s="99"/>
      <c r="E40" s="100"/>
      <c r="F40" s="100"/>
      <c r="G40" s="100"/>
      <c r="H40" s="101" t="s">
        <v>2</v>
      </c>
      <c r="I40" s="102" t="s">
        <v>564</v>
      </c>
      <c r="J40" s="103" t="s">
        <v>565</v>
      </c>
      <c r="K40" s="103" t="s">
        <v>566</v>
      </c>
      <c r="L40" s="103" t="s">
        <v>567</v>
      </c>
      <c r="M40" s="104" t="s">
        <v>568</v>
      </c>
    </row>
    <row r="41" spans="2:13" ht="27.75" customHeight="1" x14ac:dyDescent="0.15">
      <c r="B41" s="1196" t="s">
        <v>32</v>
      </c>
      <c r="C41" s="1197"/>
      <c r="D41" s="105"/>
      <c r="E41" s="1198" t="s">
        <v>33</v>
      </c>
      <c r="F41" s="1198"/>
      <c r="G41" s="1198"/>
      <c r="H41" s="1199"/>
      <c r="I41" s="355">
        <v>5807</v>
      </c>
      <c r="J41" s="356">
        <v>5808</v>
      </c>
      <c r="K41" s="356">
        <v>6065</v>
      </c>
      <c r="L41" s="356">
        <v>6365</v>
      </c>
      <c r="M41" s="357">
        <v>6319</v>
      </c>
    </row>
    <row r="42" spans="2:13" ht="27.75" customHeight="1" x14ac:dyDescent="0.15">
      <c r="B42" s="1186"/>
      <c r="C42" s="1187"/>
      <c r="D42" s="106"/>
      <c r="E42" s="1190" t="s">
        <v>34</v>
      </c>
      <c r="F42" s="1190"/>
      <c r="G42" s="1190"/>
      <c r="H42" s="1191"/>
      <c r="I42" s="358" t="s">
        <v>522</v>
      </c>
      <c r="J42" s="359" t="s">
        <v>522</v>
      </c>
      <c r="K42" s="359" t="s">
        <v>522</v>
      </c>
      <c r="L42" s="359" t="s">
        <v>522</v>
      </c>
      <c r="M42" s="360" t="s">
        <v>522</v>
      </c>
    </row>
    <row r="43" spans="2:13" ht="27.75" customHeight="1" x14ac:dyDescent="0.15">
      <c r="B43" s="1186"/>
      <c r="C43" s="1187"/>
      <c r="D43" s="106"/>
      <c r="E43" s="1190" t="s">
        <v>35</v>
      </c>
      <c r="F43" s="1190"/>
      <c r="G43" s="1190"/>
      <c r="H43" s="1191"/>
      <c r="I43" s="358">
        <v>2105</v>
      </c>
      <c r="J43" s="359">
        <v>2282</v>
      </c>
      <c r="K43" s="359">
        <v>2133</v>
      </c>
      <c r="L43" s="359">
        <v>2214</v>
      </c>
      <c r="M43" s="360">
        <v>2023</v>
      </c>
    </row>
    <row r="44" spans="2:13" ht="27.75" customHeight="1" x14ac:dyDescent="0.15">
      <c r="B44" s="1186"/>
      <c r="C44" s="1187"/>
      <c r="D44" s="106"/>
      <c r="E44" s="1190" t="s">
        <v>36</v>
      </c>
      <c r="F44" s="1190"/>
      <c r="G44" s="1190"/>
      <c r="H44" s="1191"/>
      <c r="I44" s="358">
        <v>899</v>
      </c>
      <c r="J44" s="359">
        <v>717</v>
      </c>
      <c r="K44" s="359">
        <v>624</v>
      </c>
      <c r="L44" s="359">
        <v>587</v>
      </c>
      <c r="M44" s="360">
        <v>561</v>
      </c>
    </row>
    <row r="45" spans="2:13" ht="27.75" customHeight="1" x14ac:dyDescent="0.15">
      <c r="B45" s="1186"/>
      <c r="C45" s="1187"/>
      <c r="D45" s="106"/>
      <c r="E45" s="1190" t="s">
        <v>37</v>
      </c>
      <c r="F45" s="1190"/>
      <c r="G45" s="1190"/>
      <c r="H45" s="1191"/>
      <c r="I45" s="358">
        <v>1342</v>
      </c>
      <c r="J45" s="359">
        <v>1293</v>
      </c>
      <c r="K45" s="359">
        <v>1200</v>
      </c>
      <c r="L45" s="359">
        <v>1134</v>
      </c>
      <c r="M45" s="360">
        <v>1073</v>
      </c>
    </row>
    <row r="46" spans="2:13" ht="27.75" customHeight="1" x14ac:dyDescent="0.15">
      <c r="B46" s="1186"/>
      <c r="C46" s="1187"/>
      <c r="D46" s="107"/>
      <c r="E46" s="1190" t="s">
        <v>38</v>
      </c>
      <c r="F46" s="1190"/>
      <c r="G46" s="1190"/>
      <c r="H46" s="1191"/>
      <c r="I46" s="358" t="s">
        <v>522</v>
      </c>
      <c r="J46" s="359" t="s">
        <v>522</v>
      </c>
      <c r="K46" s="359" t="s">
        <v>522</v>
      </c>
      <c r="L46" s="359" t="s">
        <v>522</v>
      </c>
      <c r="M46" s="360" t="s">
        <v>522</v>
      </c>
    </row>
    <row r="47" spans="2:13" ht="27.75" customHeight="1" x14ac:dyDescent="0.15">
      <c r="B47" s="1186"/>
      <c r="C47" s="1187"/>
      <c r="D47" s="108"/>
      <c r="E47" s="1200" t="s">
        <v>39</v>
      </c>
      <c r="F47" s="1201"/>
      <c r="G47" s="1201"/>
      <c r="H47" s="1202"/>
      <c r="I47" s="358" t="s">
        <v>522</v>
      </c>
      <c r="J47" s="359" t="s">
        <v>522</v>
      </c>
      <c r="K47" s="359" t="s">
        <v>522</v>
      </c>
      <c r="L47" s="359" t="s">
        <v>522</v>
      </c>
      <c r="M47" s="360" t="s">
        <v>522</v>
      </c>
    </row>
    <row r="48" spans="2:13" ht="27.75" customHeight="1" x14ac:dyDescent="0.15">
      <c r="B48" s="1186"/>
      <c r="C48" s="1187"/>
      <c r="D48" s="106"/>
      <c r="E48" s="1190" t="s">
        <v>40</v>
      </c>
      <c r="F48" s="1190"/>
      <c r="G48" s="1190"/>
      <c r="H48" s="1191"/>
      <c r="I48" s="358" t="s">
        <v>522</v>
      </c>
      <c r="J48" s="359" t="s">
        <v>522</v>
      </c>
      <c r="K48" s="359" t="s">
        <v>522</v>
      </c>
      <c r="L48" s="359" t="s">
        <v>522</v>
      </c>
      <c r="M48" s="360" t="s">
        <v>522</v>
      </c>
    </row>
    <row r="49" spans="2:13" ht="27.75" customHeight="1" x14ac:dyDescent="0.15">
      <c r="B49" s="1188"/>
      <c r="C49" s="1189"/>
      <c r="D49" s="106"/>
      <c r="E49" s="1190" t="s">
        <v>41</v>
      </c>
      <c r="F49" s="1190"/>
      <c r="G49" s="1190"/>
      <c r="H49" s="1191"/>
      <c r="I49" s="358" t="s">
        <v>522</v>
      </c>
      <c r="J49" s="359" t="s">
        <v>522</v>
      </c>
      <c r="K49" s="359" t="s">
        <v>522</v>
      </c>
      <c r="L49" s="359" t="s">
        <v>522</v>
      </c>
      <c r="M49" s="360" t="s">
        <v>522</v>
      </c>
    </row>
    <row r="50" spans="2:13" ht="27.75" customHeight="1" x14ac:dyDescent="0.15">
      <c r="B50" s="1184" t="s">
        <v>42</v>
      </c>
      <c r="C50" s="1185"/>
      <c r="D50" s="109"/>
      <c r="E50" s="1190" t="s">
        <v>43</v>
      </c>
      <c r="F50" s="1190"/>
      <c r="G50" s="1190"/>
      <c r="H50" s="1191"/>
      <c r="I50" s="358">
        <v>1379</v>
      </c>
      <c r="J50" s="359">
        <v>1048</v>
      </c>
      <c r="K50" s="359">
        <v>1008</v>
      </c>
      <c r="L50" s="359">
        <v>1149</v>
      </c>
      <c r="M50" s="360">
        <v>1567</v>
      </c>
    </row>
    <row r="51" spans="2:13" ht="27.75" customHeight="1" x14ac:dyDescent="0.15">
      <c r="B51" s="1186"/>
      <c r="C51" s="1187"/>
      <c r="D51" s="106"/>
      <c r="E51" s="1190" t="s">
        <v>44</v>
      </c>
      <c r="F51" s="1190"/>
      <c r="G51" s="1190"/>
      <c r="H51" s="1191"/>
      <c r="I51" s="358">
        <v>87</v>
      </c>
      <c r="J51" s="359">
        <v>87</v>
      </c>
      <c r="K51" s="359">
        <v>87</v>
      </c>
      <c r="L51" s="359">
        <v>87</v>
      </c>
      <c r="M51" s="360">
        <v>87</v>
      </c>
    </row>
    <row r="52" spans="2:13" ht="27.75" customHeight="1" x14ac:dyDescent="0.15">
      <c r="B52" s="1188"/>
      <c r="C52" s="1189"/>
      <c r="D52" s="106"/>
      <c r="E52" s="1190" t="s">
        <v>45</v>
      </c>
      <c r="F52" s="1190"/>
      <c r="G52" s="1190"/>
      <c r="H52" s="1191"/>
      <c r="I52" s="358">
        <v>6111</v>
      </c>
      <c r="J52" s="359">
        <v>6092</v>
      </c>
      <c r="K52" s="359">
        <v>6292</v>
      </c>
      <c r="L52" s="359">
        <v>6601</v>
      </c>
      <c r="M52" s="360">
        <v>6259</v>
      </c>
    </row>
    <row r="53" spans="2:13" ht="27.75" customHeight="1" thickBot="1" x14ac:dyDescent="0.2">
      <c r="B53" s="1192" t="s">
        <v>46</v>
      </c>
      <c r="C53" s="1193"/>
      <c r="D53" s="110"/>
      <c r="E53" s="1194" t="s">
        <v>47</v>
      </c>
      <c r="F53" s="1194"/>
      <c r="G53" s="1194"/>
      <c r="H53" s="1195"/>
      <c r="I53" s="361">
        <v>2576</v>
      </c>
      <c r="J53" s="362">
        <v>2873</v>
      </c>
      <c r="K53" s="362">
        <v>2635</v>
      </c>
      <c r="L53" s="362">
        <v>2463</v>
      </c>
      <c r="M53" s="363">
        <v>2062</v>
      </c>
    </row>
    <row r="54" spans="2:13" ht="27.75" customHeight="1" x14ac:dyDescent="0.15">
      <c r="B54" s="111" t="s">
        <v>48</v>
      </c>
      <c r="C54" s="112"/>
      <c r="D54" s="112"/>
      <c r="E54" s="113"/>
      <c r="F54" s="113"/>
      <c r="G54" s="113"/>
      <c r="H54" s="113"/>
      <c r="I54" s="114"/>
      <c r="J54" s="114"/>
      <c r="K54" s="114"/>
      <c r="L54" s="114"/>
      <c r="M54" s="114"/>
    </row>
    <row r="55" spans="2:13" x14ac:dyDescent="0.15"/>
  </sheetData>
  <sheetProtection algorithmName="SHA-512" hashValue="homOO7TCLAscTAgK0ylUPahnP7YbNPNQVMfNUvBIGZeCjtuZ1R7MRAQID5mkQhnI/As1K8Z3kikqyh/8n+xKdw==" saltValue="eqUl5WNY+tyMfm1QfTq66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49</v>
      </c>
    </row>
    <row r="54" spans="2:8" ht="29.25" customHeight="1" thickBot="1" x14ac:dyDescent="0.25">
      <c r="B54" s="116" t="s">
        <v>1</v>
      </c>
      <c r="C54" s="117"/>
      <c r="D54" s="117"/>
      <c r="E54" s="118" t="s">
        <v>2</v>
      </c>
      <c r="F54" s="119" t="s">
        <v>566</v>
      </c>
      <c r="G54" s="119" t="s">
        <v>567</v>
      </c>
      <c r="H54" s="120" t="s">
        <v>568</v>
      </c>
    </row>
    <row r="55" spans="2:8" ht="52.5" customHeight="1" x14ac:dyDescent="0.15">
      <c r="B55" s="121"/>
      <c r="C55" s="1211" t="s">
        <v>50</v>
      </c>
      <c r="D55" s="1211"/>
      <c r="E55" s="1212"/>
      <c r="F55" s="122">
        <v>450</v>
      </c>
      <c r="G55" s="122">
        <v>630</v>
      </c>
      <c r="H55" s="123">
        <v>749</v>
      </c>
    </row>
    <row r="56" spans="2:8" ht="52.5" customHeight="1" x14ac:dyDescent="0.15">
      <c r="B56" s="124"/>
      <c r="C56" s="1213" t="s">
        <v>51</v>
      </c>
      <c r="D56" s="1213"/>
      <c r="E56" s="1214"/>
      <c r="F56" s="125">
        <v>110</v>
      </c>
      <c r="G56" s="125">
        <v>130</v>
      </c>
      <c r="H56" s="126">
        <v>230</v>
      </c>
    </row>
    <row r="57" spans="2:8" ht="53.25" customHeight="1" x14ac:dyDescent="0.15">
      <c r="B57" s="124"/>
      <c r="C57" s="1215" t="s">
        <v>52</v>
      </c>
      <c r="D57" s="1215"/>
      <c r="E57" s="1216"/>
      <c r="F57" s="127">
        <v>415</v>
      </c>
      <c r="G57" s="127">
        <v>355</v>
      </c>
      <c r="H57" s="128">
        <v>554</v>
      </c>
    </row>
    <row r="58" spans="2:8" ht="45.75" customHeight="1" x14ac:dyDescent="0.15">
      <c r="B58" s="129"/>
      <c r="C58" s="1203" t="s">
        <v>597</v>
      </c>
      <c r="D58" s="1204"/>
      <c r="E58" s="1205"/>
      <c r="F58" s="130">
        <v>100</v>
      </c>
      <c r="G58" s="130">
        <v>100</v>
      </c>
      <c r="H58" s="131">
        <v>341</v>
      </c>
    </row>
    <row r="59" spans="2:8" ht="45.75" customHeight="1" x14ac:dyDescent="0.15">
      <c r="B59" s="129"/>
      <c r="C59" s="1203" t="s">
        <v>598</v>
      </c>
      <c r="D59" s="1204"/>
      <c r="E59" s="1205"/>
      <c r="F59" s="130">
        <v>115</v>
      </c>
      <c r="G59" s="130">
        <v>77</v>
      </c>
      <c r="H59" s="131">
        <v>70</v>
      </c>
    </row>
    <row r="60" spans="2:8" ht="45.75" customHeight="1" x14ac:dyDescent="0.15">
      <c r="B60" s="129"/>
      <c r="C60" s="1203" t="s">
        <v>599</v>
      </c>
      <c r="D60" s="1204"/>
      <c r="E60" s="1205"/>
      <c r="F60" s="130">
        <v>61</v>
      </c>
      <c r="G60" s="130">
        <v>61</v>
      </c>
      <c r="H60" s="131">
        <v>47</v>
      </c>
    </row>
    <row r="61" spans="2:8" ht="45.75" customHeight="1" x14ac:dyDescent="0.15">
      <c r="B61" s="129"/>
      <c r="C61" s="1203" t="s">
        <v>600</v>
      </c>
      <c r="D61" s="1204"/>
      <c r="E61" s="1205"/>
      <c r="F61" s="130">
        <v>30</v>
      </c>
      <c r="G61" s="130">
        <v>30</v>
      </c>
      <c r="H61" s="131">
        <v>30</v>
      </c>
    </row>
    <row r="62" spans="2:8" ht="45.75" customHeight="1" thickBot="1" x14ac:dyDescent="0.2">
      <c r="B62" s="132"/>
      <c r="C62" s="1206" t="s">
        <v>601</v>
      </c>
      <c r="D62" s="1207"/>
      <c r="E62" s="1208"/>
      <c r="F62" s="133">
        <v>38</v>
      </c>
      <c r="G62" s="133">
        <v>34</v>
      </c>
      <c r="H62" s="134">
        <v>28</v>
      </c>
    </row>
    <row r="63" spans="2:8" ht="52.5" customHeight="1" thickBot="1" x14ac:dyDescent="0.2">
      <c r="B63" s="135"/>
      <c r="C63" s="1209" t="s">
        <v>53</v>
      </c>
      <c r="D63" s="1209"/>
      <c r="E63" s="1210"/>
      <c r="F63" s="136">
        <v>974</v>
      </c>
      <c r="G63" s="136">
        <v>1115</v>
      </c>
      <c r="H63" s="137">
        <v>1533</v>
      </c>
    </row>
    <row r="64" spans="2:8" x14ac:dyDescent="0.15"/>
  </sheetData>
  <sheetProtection algorithmName="SHA-512" hashValue="+GUAbwZVdvyDANnc1iZHs7zlFiZ5kh6rgrARQ9ix70Ay8PTVUH/L5S52CSi1pEa3iq7DnifgrnCAdxOS4e9NCg==" saltValue="3C6SClJY2Kowor5WWlb5j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54</v>
      </c>
      <c r="E2" s="149"/>
      <c r="F2" s="150" t="s">
        <v>561</v>
      </c>
      <c r="G2" s="151"/>
      <c r="H2" s="152"/>
    </row>
    <row r="3" spans="1:8" x14ac:dyDescent="0.15">
      <c r="A3" s="148" t="s">
        <v>554</v>
      </c>
      <c r="B3" s="153"/>
      <c r="C3" s="154"/>
      <c r="D3" s="155">
        <v>96551</v>
      </c>
      <c r="E3" s="156"/>
      <c r="F3" s="157">
        <v>121449</v>
      </c>
      <c r="G3" s="158"/>
      <c r="H3" s="159"/>
    </row>
    <row r="4" spans="1:8" x14ac:dyDescent="0.15">
      <c r="A4" s="160"/>
      <c r="B4" s="161"/>
      <c r="C4" s="162"/>
      <c r="D4" s="163">
        <v>45436</v>
      </c>
      <c r="E4" s="164"/>
      <c r="F4" s="165">
        <v>62922</v>
      </c>
      <c r="G4" s="166"/>
      <c r="H4" s="167"/>
    </row>
    <row r="5" spans="1:8" x14ac:dyDescent="0.15">
      <c r="A5" s="148" t="s">
        <v>556</v>
      </c>
      <c r="B5" s="153"/>
      <c r="C5" s="154"/>
      <c r="D5" s="155">
        <v>103234</v>
      </c>
      <c r="E5" s="156"/>
      <c r="F5" s="157">
        <v>145139</v>
      </c>
      <c r="G5" s="158"/>
      <c r="H5" s="159"/>
    </row>
    <row r="6" spans="1:8" x14ac:dyDescent="0.15">
      <c r="A6" s="160"/>
      <c r="B6" s="161"/>
      <c r="C6" s="162"/>
      <c r="D6" s="163">
        <v>37038</v>
      </c>
      <c r="E6" s="164"/>
      <c r="F6" s="165">
        <v>83762</v>
      </c>
      <c r="G6" s="166"/>
      <c r="H6" s="167"/>
    </row>
    <row r="7" spans="1:8" x14ac:dyDescent="0.15">
      <c r="A7" s="148" t="s">
        <v>557</v>
      </c>
      <c r="B7" s="153"/>
      <c r="C7" s="154"/>
      <c r="D7" s="155">
        <v>140873</v>
      </c>
      <c r="E7" s="156"/>
      <c r="F7" s="157">
        <v>125391</v>
      </c>
      <c r="G7" s="158"/>
      <c r="H7" s="159"/>
    </row>
    <row r="8" spans="1:8" x14ac:dyDescent="0.15">
      <c r="A8" s="160"/>
      <c r="B8" s="161"/>
      <c r="C8" s="162"/>
      <c r="D8" s="163">
        <v>23189</v>
      </c>
      <c r="E8" s="164"/>
      <c r="F8" s="165">
        <v>68516</v>
      </c>
      <c r="G8" s="166"/>
      <c r="H8" s="167"/>
    </row>
    <row r="9" spans="1:8" x14ac:dyDescent="0.15">
      <c r="A9" s="148" t="s">
        <v>558</v>
      </c>
      <c r="B9" s="153"/>
      <c r="C9" s="154"/>
      <c r="D9" s="155">
        <v>162798</v>
      </c>
      <c r="E9" s="156"/>
      <c r="F9" s="157">
        <v>138402</v>
      </c>
      <c r="G9" s="158"/>
      <c r="H9" s="159"/>
    </row>
    <row r="10" spans="1:8" x14ac:dyDescent="0.15">
      <c r="A10" s="160"/>
      <c r="B10" s="161"/>
      <c r="C10" s="162"/>
      <c r="D10" s="163">
        <v>20760</v>
      </c>
      <c r="E10" s="164"/>
      <c r="F10" s="165">
        <v>70652</v>
      </c>
      <c r="G10" s="166"/>
      <c r="H10" s="167"/>
    </row>
    <row r="11" spans="1:8" x14ac:dyDescent="0.15">
      <c r="A11" s="148" t="s">
        <v>559</v>
      </c>
      <c r="B11" s="153"/>
      <c r="C11" s="154"/>
      <c r="D11" s="155">
        <v>81648</v>
      </c>
      <c r="E11" s="156"/>
      <c r="F11" s="157">
        <v>146367</v>
      </c>
      <c r="G11" s="158"/>
      <c r="H11" s="159"/>
    </row>
    <row r="12" spans="1:8" x14ac:dyDescent="0.15">
      <c r="A12" s="160"/>
      <c r="B12" s="161"/>
      <c r="C12" s="168"/>
      <c r="D12" s="163">
        <v>65507</v>
      </c>
      <c r="E12" s="164"/>
      <c r="F12" s="165">
        <v>79441</v>
      </c>
      <c r="G12" s="166"/>
      <c r="H12" s="167"/>
    </row>
    <row r="13" spans="1:8" x14ac:dyDescent="0.15">
      <c r="A13" s="148"/>
      <c r="B13" s="153"/>
      <c r="C13" s="169"/>
      <c r="D13" s="170">
        <v>117021</v>
      </c>
      <c r="E13" s="171"/>
      <c r="F13" s="172">
        <v>135350</v>
      </c>
      <c r="G13" s="173"/>
      <c r="H13" s="159"/>
    </row>
    <row r="14" spans="1:8" x14ac:dyDescent="0.15">
      <c r="A14" s="160"/>
      <c r="B14" s="161"/>
      <c r="C14" s="162"/>
      <c r="D14" s="163">
        <v>38386</v>
      </c>
      <c r="E14" s="164"/>
      <c r="F14" s="165">
        <v>73059</v>
      </c>
      <c r="G14" s="166"/>
      <c r="H14" s="167"/>
    </row>
    <row r="17" spans="1:11" x14ac:dyDescent="0.15">
      <c r="A17" s="144" t="s">
        <v>55</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56</v>
      </c>
      <c r="B19" s="174">
        <f>ROUND(VALUE(SUBSTITUTE(実質収支比率等に係る経年分析!F$48,"▲","-")),2)</f>
        <v>8.85</v>
      </c>
      <c r="C19" s="174">
        <f>ROUND(VALUE(SUBSTITUTE(実質収支比率等に係る経年分析!G$48,"▲","-")),2)</f>
        <v>8.81</v>
      </c>
      <c r="D19" s="174">
        <f>ROUND(VALUE(SUBSTITUTE(実質収支比率等に係る経年分析!H$48,"▲","-")),2)</f>
        <v>8.99</v>
      </c>
      <c r="E19" s="174">
        <f>ROUND(VALUE(SUBSTITUTE(実質収支比率等に係る経年分析!I$48,"▲","-")),2)</f>
        <v>16.03</v>
      </c>
      <c r="F19" s="174">
        <f>ROUND(VALUE(SUBSTITUTE(実質収支比率等に係る経年分析!J$48,"▲","-")),2)</f>
        <v>13.67</v>
      </c>
    </row>
    <row r="20" spans="1:11" x14ac:dyDescent="0.15">
      <c r="A20" s="174" t="s">
        <v>57</v>
      </c>
      <c r="B20" s="174">
        <f>ROUND(VALUE(SUBSTITUTE(実質収支比率等に係る経年分析!F$47,"▲","-")),2)</f>
        <v>22.14</v>
      </c>
      <c r="C20" s="174">
        <f>ROUND(VALUE(SUBSTITUTE(実質収支比率等に係る経年分析!G$47,"▲","-")),2)</f>
        <v>14.73</v>
      </c>
      <c r="D20" s="174">
        <f>ROUND(VALUE(SUBSTITUTE(実質収支比率等に係る経年分析!H$47,"▲","-")),2)</f>
        <v>12.95</v>
      </c>
      <c r="E20" s="174">
        <f>ROUND(VALUE(SUBSTITUTE(実質収支比率等に係る経年分析!I$47,"▲","-")),2)</f>
        <v>17.2</v>
      </c>
      <c r="F20" s="174">
        <f>ROUND(VALUE(SUBSTITUTE(実質収支比率等に係る経年分析!J$47,"▲","-")),2)</f>
        <v>21.55</v>
      </c>
    </row>
    <row r="21" spans="1:11" x14ac:dyDescent="0.15">
      <c r="A21" s="174" t="s">
        <v>58</v>
      </c>
      <c r="B21" s="174">
        <f>IF(ISNUMBER(VALUE(SUBSTITUTE(実質収支比率等に係る経年分析!F$49,"▲","-"))),ROUND(VALUE(SUBSTITUTE(実質収支比率等に係る経年分析!F$49,"▲","-")),2),NA())</f>
        <v>-6.55</v>
      </c>
      <c r="C21" s="174">
        <f>IF(ISNUMBER(VALUE(SUBSTITUTE(実質収支比率等に係る経年分析!G$49,"▲","-"))),ROUND(VALUE(SUBSTITUTE(実質収支比率等に係る経年分析!G$49,"▲","-")),2),NA())</f>
        <v>-6.83</v>
      </c>
      <c r="D21" s="174">
        <f>IF(ISNUMBER(VALUE(SUBSTITUTE(実質収支比率等に係る経年分析!H$49,"▲","-"))),ROUND(VALUE(SUBSTITUTE(実質収支比率等に係る経年分析!H$49,"▲","-")),2),NA())</f>
        <v>-0.35</v>
      </c>
      <c r="E21" s="174">
        <f>IF(ISNUMBER(VALUE(SUBSTITUTE(実質収支比率等に係る経年分析!I$49,"▲","-"))),ROUND(VALUE(SUBSTITUTE(実質収支比率等に係る経年分析!I$49,"▲","-")),2),NA())</f>
        <v>12.43</v>
      </c>
      <c r="F21" s="174">
        <f>IF(ISNUMBER(VALUE(SUBSTITUTE(実質収支比率等に係る経年分析!J$49,"▲","-"))),ROUND(VALUE(SUBSTITUTE(実質収支比率等に係る経年分析!J$49,"▲","-")),2),NA())</f>
        <v>0.22</v>
      </c>
    </row>
    <row r="24" spans="1:11" x14ac:dyDescent="0.15">
      <c r="A24" s="144" t="s">
        <v>59</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60</v>
      </c>
      <c r="C26" s="175" t="s">
        <v>61</v>
      </c>
      <c r="D26" s="175" t="s">
        <v>60</v>
      </c>
      <c r="E26" s="175" t="s">
        <v>61</v>
      </c>
      <c r="F26" s="175" t="s">
        <v>60</v>
      </c>
      <c r="G26" s="175" t="s">
        <v>61</v>
      </c>
      <c r="H26" s="175" t="s">
        <v>60</v>
      </c>
      <c r="I26" s="175" t="s">
        <v>61</v>
      </c>
      <c r="J26" s="175" t="s">
        <v>60</v>
      </c>
      <c r="K26" s="175" t="s">
        <v>61</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下水道事業</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15">
      <c r="A30" s="175" t="str">
        <f>IF(連結実質赤字比率に係る赤字・黒字の構成分析!C$40="",NA(),連結実質赤字比率に係る赤字・黒字の構成分析!C$40)</f>
        <v>介護保険特別会計　サービス事業勘定</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15">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0.01</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0.01</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0.01</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0.01</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0.01</v>
      </c>
    </row>
    <row r="32" spans="1:11" x14ac:dyDescent="0.15">
      <c r="A32" s="175" t="str">
        <f>IF(連結実質赤字比率に係る赤字・黒字の構成分析!C$38="",NA(),連結実質赤字比率に係る赤字・黒字の構成分析!C$38)</f>
        <v>農業集落排水事業</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0.3</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0.24</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0.1</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7.0000000000000007E-2</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0.03</v>
      </c>
    </row>
    <row r="33" spans="1:16" x14ac:dyDescent="0.15">
      <c r="A33" s="175" t="str">
        <f>IF(連結実質赤字比率に係る赤字・黒字の構成分析!C$37="",NA(),連結実質赤字比率に係る赤字・黒字の構成分析!C$37)</f>
        <v>介護保険特別会計　保険事業勘定</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0.67</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1.1399999999999999</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0.75</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0.96</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1.51</v>
      </c>
    </row>
    <row r="34" spans="1:16" x14ac:dyDescent="0.15">
      <c r="A34" s="175" t="str">
        <f>IF(連結実質赤字比率に係る赤字・黒字の構成分析!C$36="",NA(),連結実質赤字比率に係る赤字・黒字の構成分析!C$36)</f>
        <v>国民健康保険特別会計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0.94</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2.25</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2.46</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2.78</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2.93</v>
      </c>
    </row>
    <row r="35" spans="1:16" x14ac:dyDescent="0.15">
      <c r="A35" s="175" t="str">
        <f>IF(連結実質赤字比率に係る赤字・黒字の構成分析!C$35="",NA(),連結実質赤字比率に係る赤字・黒字の構成分析!C$35)</f>
        <v>水道事業</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9.81</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9.61</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7.1</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6.94</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6.48</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8.84</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8.81</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8.98</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16.03</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13.67</v>
      </c>
    </row>
    <row r="39" spans="1:16" x14ac:dyDescent="0.15">
      <c r="A39" s="144" t="s">
        <v>62</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15">
      <c r="A42" s="176" t="s">
        <v>65</v>
      </c>
      <c r="B42" s="176"/>
      <c r="C42" s="176"/>
      <c r="D42" s="176">
        <f>'実質公債費比率（分子）の構造'!K$52</f>
        <v>624</v>
      </c>
      <c r="E42" s="176"/>
      <c r="F42" s="176"/>
      <c r="G42" s="176">
        <f>'実質公債費比率（分子）の構造'!L$52</f>
        <v>661</v>
      </c>
      <c r="H42" s="176"/>
      <c r="I42" s="176"/>
      <c r="J42" s="176">
        <f>'実質公債費比率（分子）の構造'!M$52</f>
        <v>682</v>
      </c>
      <c r="K42" s="176"/>
      <c r="L42" s="176"/>
      <c r="M42" s="176">
        <f>'実質公債費比率（分子）の構造'!N$52</f>
        <v>614</v>
      </c>
      <c r="N42" s="176"/>
      <c r="O42" s="176"/>
      <c r="P42" s="176">
        <f>'実質公債費比率（分子）の構造'!O$52</f>
        <v>588</v>
      </c>
    </row>
    <row r="43" spans="1:16" x14ac:dyDescent="0.15">
      <c r="A43" s="176" t="s">
        <v>66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67</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68</v>
      </c>
      <c r="B45" s="176">
        <f>'実質公債費比率（分子）の構造'!K$49</f>
        <v>81</v>
      </c>
      <c r="C45" s="176"/>
      <c r="D45" s="176"/>
      <c r="E45" s="176">
        <f>'実質公債費比率（分子）の構造'!L$49</f>
        <v>84</v>
      </c>
      <c r="F45" s="176"/>
      <c r="G45" s="176"/>
      <c r="H45" s="176">
        <f>'実質公債費比率（分子）の構造'!M$49</f>
        <v>94</v>
      </c>
      <c r="I45" s="176"/>
      <c r="J45" s="176"/>
      <c r="K45" s="176">
        <f>'実質公債費比率（分子）の構造'!N$49</f>
        <v>73</v>
      </c>
      <c r="L45" s="176"/>
      <c r="M45" s="176"/>
      <c r="N45" s="176">
        <f>'実質公債費比率（分子）の構造'!O$49</f>
        <v>49</v>
      </c>
      <c r="O45" s="176"/>
      <c r="P45" s="176"/>
    </row>
    <row r="46" spans="1:16" x14ac:dyDescent="0.15">
      <c r="A46" s="176" t="s">
        <v>69</v>
      </c>
      <c r="B46" s="176">
        <f>'実質公債費比率（分子）の構造'!K$48</f>
        <v>169</v>
      </c>
      <c r="C46" s="176"/>
      <c r="D46" s="176"/>
      <c r="E46" s="176">
        <f>'実質公債費比率（分子）の構造'!L$48</f>
        <v>203</v>
      </c>
      <c r="F46" s="176"/>
      <c r="G46" s="176"/>
      <c r="H46" s="176">
        <f>'実質公債費比率（分子）の構造'!M$48</f>
        <v>184</v>
      </c>
      <c r="I46" s="176"/>
      <c r="J46" s="176"/>
      <c r="K46" s="176">
        <f>'実質公債費比率（分子）の構造'!N$48</f>
        <v>227</v>
      </c>
      <c r="L46" s="176"/>
      <c r="M46" s="176"/>
      <c r="N46" s="176">
        <f>'実質公債費比率（分子）の構造'!O$48</f>
        <v>194</v>
      </c>
      <c r="O46" s="176"/>
      <c r="P46" s="176"/>
    </row>
    <row r="47" spans="1:16" x14ac:dyDescent="0.15">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72</v>
      </c>
      <c r="B49" s="176">
        <f>'実質公債費比率（分子）の構造'!K$45</f>
        <v>584</v>
      </c>
      <c r="C49" s="176"/>
      <c r="D49" s="176"/>
      <c r="E49" s="176">
        <f>'実質公債費比率（分子）の構造'!L$45</f>
        <v>605</v>
      </c>
      <c r="F49" s="176"/>
      <c r="G49" s="176"/>
      <c r="H49" s="176">
        <f>'実質公債費比率（分子）の構造'!M$45</f>
        <v>615</v>
      </c>
      <c r="I49" s="176"/>
      <c r="J49" s="176"/>
      <c r="K49" s="176">
        <f>'実質公債費比率（分子）の構造'!N$45</f>
        <v>542</v>
      </c>
      <c r="L49" s="176"/>
      <c r="M49" s="176"/>
      <c r="N49" s="176">
        <f>'実質公債費比率（分子）の構造'!O$45</f>
        <v>498</v>
      </c>
      <c r="O49" s="176"/>
      <c r="P49" s="176"/>
    </row>
    <row r="50" spans="1:16" x14ac:dyDescent="0.15">
      <c r="A50" s="176" t="s">
        <v>73</v>
      </c>
      <c r="B50" s="176" t="e">
        <f>NA()</f>
        <v>#N/A</v>
      </c>
      <c r="C50" s="176">
        <f>IF(ISNUMBER('実質公債費比率（分子）の構造'!K$53),'実質公債費比率（分子）の構造'!K$53,NA())</f>
        <v>210</v>
      </c>
      <c r="D50" s="176" t="e">
        <f>NA()</f>
        <v>#N/A</v>
      </c>
      <c r="E50" s="176" t="e">
        <f>NA()</f>
        <v>#N/A</v>
      </c>
      <c r="F50" s="176">
        <f>IF(ISNUMBER('実質公債費比率（分子）の構造'!L$53),'実質公債費比率（分子）の構造'!L$53,NA())</f>
        <v>231</v>
      </c>
      <c r="G50" s="176" t="e">
        <f>NA()</f>
        <v>#N/A</v>
      </c>
      <c r="H50" s="176" t="e">
        <f>NA()</f>
        <v>#N/A</v>
      </c>
      <c r="I50" s="176">
        <f>IF(ISNUMBER('実質公債費比率（分子）の構造'!M$53),'実質公債費比率（分子）の構造'!M$53,NA())</f>
        <v>211</v>
      </c>
      <c r="J50" s="176" t="e">
        <f>NA()</f>
        <v>#N/A</v>
      </c>
      <c r="K50" s="176" t="e">
        <f>NA()</f>
        <v>#N/A</v>
      </c>
      <c r="L50" s="176">
        <f>IF(ISNUMBER('実質公債費比率（分子）の構造'!N$53),'実質公債費比率（分子）の構造'!N$53,NA())</f>
        <v>228</v>
      </c>
      <c r="M50" s="176" t="e">
        <f>NA()</f>
        <v>#N/A</v>
      </c>
      <c r="N50" s="176" t="e">
        <f>NA()</f>
        <v>#N/A</v>
      </c>
      <c r="O50" s="176">
        <f>IF(ISNUMBER('実質公債費比率（分子）の構造'!O$53),'実質公債費比率（分子）の構造'!O$53,NA())</f>
        <v>153</v>
      </c>
      <c r="P50" s="176" t="e">
        <f>NA()</f>
        <v>#N/A</v>
      </c>
    </row>
    <row r="53" spans="1:16" x14ac:dyDescent="0.15">
      <c r="A53" s="144" t="s">
        <v>74</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15">
      <c r="A56" s="175" t="s">
        <v>45</v>
      </c>
      <c r="B56" s="175"/>
      <c r="C56" s="175"/>
      <c r="D56" s="175">
        <f>'将来負担比率（分子）の構造'!I$52</f>
        <v>6111</v>
      </c>
      <c r="E56" s="175"/>
      <c r="F56" s="175"/>
      <c r="G56" s="175">
        <f>'将来負担比率（分子）の構造'!J$52</f>
        <v>6092</v>
      </c>
      <c r="H56" s="175"/>
      <c r="I56" s="175"/>
      <c r="J56" s="175">
        <f>'将来負担比率（分子）の構造'!K$52</f>
        <v>6292</v>
      </c>
      <c r="K56" s="175"/>
      <c r="L56" s="175"/>
      <c r="M56" s="175">
        <f>'将来負担比率（分子）の構造'!L$52</f>
        <v>6601</v>
      </c>
      <c r="N56" s="175"/>
      <c r="O56" s="175"/>
      <c r="P56" s="175">
        <f>'将来負担比率（分子）の構造'!M$52</f>
        <v>6259</v>
      </c>
    </row>
    <row r="57" spans="1:16" x14ac:dyDescent="0.15">
      <c r="A57" s="175" t="s">
        <v>44</v>
      </c>
      <c r="B57" s="175"/>
      <c r="C57" s="175"/>
      <c r="D57" s="175">
        <f>'将来負担比率（分子）の構造'!I$51</f>
        <v>87</v>
      </c>
      <c r="E57" s="175"/>
      <c r="F57" s="175"/>
      <c r="G57" s="175">
        <f>'将来負担比率（分子）の構造'!J$51</f>
        <v>87</v>
      </c>
      <c r="H57" s="175"/>
      <c r="I57" s="175"/>
      <c r="J57" s="175">
        <f>'将来負担比率（分子）の構造'!K$51</f>
        <v>87</v>
      </c>
      <c r="K57" s="175"/>
      <c r="L57" s="175"/>
      <c r="M57" s="175">
        <f>'将来負担比率（分子）の構造'!L$51</f>
        <v>87</v>
      </c>
      <c r="N57" s="175"/>
      <c r="O57" s="175"/>
      <c r="P57" s="175">
        <f>'将来負担比率（分子）の構造'!M$51</f>
        <v>87</v>
      </c>
    </row>
    <row r="58" spans="1:16" x14ac:dyDescent="0.15">
      <c r="A58" s="175" t="s">
        <v>43</v>
      </c>
      <c r="B58" s="175"/>
      <c r="C58" s="175"/>
      <c r="D58" s="175">
        <f>'将来負担比率（分子）の構造'!I$50</f>
        <v>1379</v>
      </c>
      <c r="E58" s="175"/>
      <c r="F58" s="175"/>
      <c r="G58" s="175">
        <f>'将来負担比率（分子）の構造'!J$50</f>
        <v>1048</v>
      </c>
      <c r="H58" s="175"/>
      <c r="I58" s="175"/>
      <c r="J58" s="175">
        <f>'将来負担比率（分子）の構造'!K$50</f>
        <v>1008</v>
      </c>
      <c r="K58" s="175"/>
      <c r="L58" s="175"/>
      <c r="M58" s="175">
        <f>'将来負担比率（分子）の構造'!L$50</f>
        <v>1149</v>
      </c>
      <c r="N58" s="175"/>
      <c r="O58" s="175"/>
      <c r="P58" s="175">
        <f>'将来負担比率（分子）の構造'!M$50</f>
        <v>1567</v>
      </c>
    </row>
    <row r="59" spans="1:16" x14ac:dyDescent="0.15">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37</v>
      </c>
      <c r="B62" s="175">
        <f>'将来負担比率（分子）の構造'!I$45</f>
        <v>1342</v>
      </c>
      <c r="C62" s="175"/>
      <c r="D62" s="175"/>
      <c r="E62" s="175">
        <f>'将来負担比率（分子）の構造'!J$45</f>
        <v>1293</v>
      </c>
      <c r="F62" s="175"/>
      <c r="G62" s="175"/>
      <c r="H62" s="175">
        <f>'将来負担比率（分子）の構造'!K$45</f>
        <v>1200</v>
      </c>
      <c r="I62" s="175"/>
      <c r="J62" s="175"/>
      <c r="K62" s="175">
        <f>'将来負担比率（分子）の構造'!L$45</f>
        <v>1134</v>
      </c>
      <c r="L62" s="175"/>
      <c r="M62" s="175"/>
      <c r="N62" s="175">
        <f>'将来負担比率（分子）の構造'!M$45</f>
        <v>1073</v>
      </c>
      <c r="O62" s="175"/>
      <c r="P62" s="175"/>
    </row>
    <row r="63" spans="1:16" x14ac:dyDescent="0.15">
      <c r="A63" s="175" t="s">
        <v>36</v>
      </c>
      <c r="B63" s="175">
        <f>'将来負担比率（分子）の構造'!I$44</f>
        <v>899</v>
      </c>
      <c r="C63" s="175"/>
      <c r="D63" s="175"/>
      <c r="E63" s="175">
        <f>'将来負担比率（分子）の構造'!J$44</f>
        <v>717</v>
      </c>
      <c r="F63" s="175"/>
      <c r="G63" s="175"/>
      <c r="H63" s="175">
        <f>'将来負担比率（分子）の構造'!K$44</f>
        <v>624</v>
      </c>
      <c r="I63" s="175"/>
      <c r="J63" s="175"/>
      <c r="K63" s="175">
        <f>'将来負担比率（分子）の構造'!L$44</f>
        <v>587</v>
      </c>
      <c r="L63" s="175"/>
      <c r="M63" s="175"/>
      <c r="N63" s="175">
        <f>'将来負担比率（分子）の構造'!M$44</f>
        <v>561</v>
      </c>
      <c r="O63" s="175"/>
      <c r="P63" s="175"/>
    </row>
    <row r="64" spans="1:16" x14ac:dyDescent="0.15">
      <c r="A64" s="175" t="s">
        <v>35</v>
      </c>
      <c r="B64" s="175">
        <f>'将来負担比率（分子）の構造'!I$43</f>
        <v>2105</v>
      </c>
      <c r="C64" s="175"/>
      <c r="D64" s="175"/>
      <c r="E64" s="175">
        <f>'将来負担比率（分子）の構造'!J$43</f>
        <v>2282</v>
      </c>
      <c r="F64" s="175"/>
      <c r="G64" s="175"/>
      <c r="H64" s="175">
        <f>'将来負担比率（分子）の構造'!K$43</f>
        <v>2133</v>
      </c>
      <c r="I64" s="175"/>
      <c r="J64" s="175"/>
      <c r="K64" s="175">
        <f>'将来負担比率（分子）の構造'!L$43</f>
        <v>2214</v>
      </c>
      <c r="L64" s="175"/>
      <c r="M64" s="175"/>
      <c r="N64" s="175">
        <f>'将来負担比率（分子）の構造'!M$43</f>
        <v>2023</v>
      </c>
      <c r="O64" s="175"/>
      <c r="P64" s="175"/>
    </row>
    <row r="65" spans="1:16" x14ac:dyDescent="0.15">
      <c r="A65" s="175" t="s">
        <v>34</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33</v>
      </c>
      <c r="B66" s="175">
        <f>'将来負担比率（分子）の構造'!I$41</f>
        <v>5807</v>
      </c>
      <c r="C66" s="175"/>
      <c r="D66" s="175"/>
      <c r="E66" s="175">
        <f>'将来負担比率（分子）の構造'!J$41</f>
        <v>5808</v>
      </c>
      <c r="F66" s="175"/>
      <c r="G66" s="175"/>
      <c r="H66" s="175">
        <f>'将来負担比率（分子）の構造'!K$41</f>
        <v>6065</v>
      </c>
      <c r="I66" s="175"/>
      <c r="J66" s="175"/>
      <c r="K66" s="175">
        <f>'将来負担比率（分子）の構造'!L$41</f>
        <v>6365</v>
      </c>
      <c r="L66" s="175"/>
      <c r="M66" s="175"/>
      <c r="N66" s="175">
        <f>'将来負担比率（分子）の構造'!M$41</f>
        <v>6319</v>
      </c>
      <c r="O66" s="175"/>
      <c r="P66" s="175"/>
    </row>
    <row r="67" spans="1:16" x14ac:dyDescent="0.15">
      <c r="A67" s="175" t="s">
        <v>77</v>
      </c>
      <c r="B67" s="175" t="e">
        <f>NA()</f>
        <v>#N/A</v>
      </c>
      <c r="C67" s="175">
        <f>IF(ISNUMBER('将来負担比率（分子）の構造'!I$53), IF('将来負担比率（分子）の構造'!I$53 &lt; 0, 0, '将来負担比率（分子）の構造'!I$53), NA())</f>
        <v>2576</v>
      </c>
      <c r="D67" s="175" t="e">
        <f>NA()</f>
        <v>#N/A</v>
      </c>
      <c r="E67" s="175" t="e">
        <f>NA()</f>
        <v>#N/A</v>
      </c>
      <c r="F67" s="175">
        <f>IF(ISNUMBER('将来負担比率（分子）の構造'!J$53), IF('将来負担比率（分子）の構造'!J$53 &lt; 0, 0, '将来負担比率（分子）の構造'!J$53), NA())</f>
        <v>2873</v>
      </c>
      <c r="G67" s="175" t="e">
        <f>NA()</f>
        <v>#N/A</v>
      </c>
      <c r="H67" s="175" t="e">
        <f>NA()</f>
        <v>#N/A</v>
      </c>
      <c r="I67" s="175">
        <f>IF(ISNUMBER('将来負担比率（分子）の構造'!K$53), IF('将来負担比率（分子）の構造'!K$53 &lt; 0, 0, '将来負担比率（分子）の構造'!K$53), NA())</f>
        <v>2635</v>
      </c>
      <c r="J67" s="175" t="e">
        <f>NA()</f>
        <v>#N/A</v>
      </c>
      <c r="K67" s="175" t="e">
        <f>NA()</f>
        <v>#N/A</v>
      </c>
      <c r="L67" s="175">
        <f>IF(ISNUMBER('将来負担比率（分子）の構造'!L$53), IF('将来負担比率（分子）の構造'!L$53 &lt; 0, 0, '将来負担比率（分子）の構造'!L$53), NA())</f>
        <v>2463</v>
      </c>
      <c r="M67" s="175" t="e">
        <f>NA()</f>
        <v>#N/A</v>
      </c>
      <c r="N67" s="175" t="e">
        <f>NA()</f>
        <v>#N/A</v>
      </c>
      <c r="O67" s="175">
        <f>IF(ISNUMBER('将来負担比率（分子）の構造'!M$53), IF('将来負担比率（分子）の構造'!M$53 &lt; 0, 0, '将来負担比率（分子）の構造'!M$53), NA())</f>
        <v>2062</v>
      </c>
      <c r="P67" s="175" t="e">
        <f>NA()</f>
        <v>#N/A</v>
      </c>
    </row>
    <row r="70" spans="1:16" x14ac:dyDescent="0.15">
      <c r="A70" s="177" t="s">
        <v>78</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79</v>
      </c>
      <c r="B72" s="179">
        <f>基金残高に係る経年分析!F55</f>
        <v>450</v>
      </c>
      <c r="C72" s="179">
        <f>基金残高に係る経年分析!G55</f>
        <v>630</v>
      </c>
      <c r="D72" s="179">
        <f>基金残高に係る経年分析!H55</f>
        <v>749</v>
      </c>
    </row>
    <row r="73" spans="1:16" x14ac:dyDescent="0.15">
      <c r="A73" s="178" t="s">
        <v>80</v>
      </c>
      <c r="B73" s="179">
        <f>基金残高に係る経年分析!F56</f>
        <v>110</v>
      </c>
      <c r="C73" s="179">
        <f>基金残高に係る経年分析!G56</f>
        <v>130</v>
      </c>
      <c r="D73" s="179">
        <f>基金残高に係る経年分析!H56</f>
        <v>230</v>
      </c>
    </row>
    <row r="74" spans="1:16" x14ac:dyDescent="0.15">
      <c r="A74" s="178" t="s">
        <v>81</v>
      </c>
      <c r="B74" s="179">
        <f>基金残高に係る経年分析!F57</f>
        <v>415</v>
      </c>
      <c r="C74" s="179">
        <f>基金残高に係る経年分析!G57</f>
        <v>355</v>
      </c>
      <c r="D74" s="179">
        <f>基金残高に係る経年分析!H57</f>
        <v>554</v>
      </c>
    </row>
  </sheetData>
  <sheetProtection algorithmName="SHA-512" hashValue="xynmtP525Utyzm6xJNO5UIzHUPpcenyR0D8te1UFseGirYWS+tCRm0EMcR3df+9+V+1SCnfbMlK5hQ7x44NSYw==" saltValue="9ib5WpBaWThxFPW7z2cLu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221</v>
      </c>
      <c r="DI1" s="718"/>
      <c r="DJ1" s="718"/>
      <c r="DK1" s="718"/>
      <c r="DL1" s="718"/>
      <c r="DM1" s="718"/>
      <c r="DN1" s="719"/>
      <c r="DO1" s="214"/>
      <c r="DP1" s="717" t="s">
        <v>222</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15">
      <c r="B2" s="215" t="s">
        <v>223</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79" t="s">
        <v>224</v>
      </c>
      <c r="C3" s="680"/>
      <c r="D3" s="680"/>
      <c r="E3" s="680"/>
      <c r="F3" s="680"/>
      <c r="G3" s="680"/>
      <c r="H3" s="680"/>
      <c r="I3" s="680"/>
      <c r="J3" s="680"/>
      <c r="K3" s="680"/>
      <c r="L3" s="680"/>
      <c r="M3" s="680"/>
      <c r="N3" s="680"/>
      <c r="O3" s="680"/>
      <c r="P3" s="680"/>
      <c r="Q3" s="680"/>
      <c r="R3" s="680"/>
      <c r="S3" s="680"/>
      <c r="T3" s="680"/>
      <c r="U3" s="680"/>
      <c r="V3" s="680"/>
      <c r="W3" s="680"/>
      <c r="X3" s="680"/>
      <c r="Y3" s="680"/>
      <c r="Z3" s="680"/>
      <c r="AA3" s="680"/>
      <c r="AB3" s="680"/>
      <c r="AC3" s="680"/>
      <c r="AD3" s="680"/>
      <c r="AE3" s="680"/>
      <c r="AF3" s="680"/>
      <c r="AG3" s="680"/>
      <c r="AH3" s="680"/>
      <c r="AI3" s="680"/>
      <c r="AJ3" s="680"/>
      <c r="AK3" s="680"/>
      <c r="AL3" s="680"/>
      <c r="AM3" s="680"/>
      <c r="AN3" s="680"/>
      <c r="AO3" s="680"/>
      <c r="AP3" s="679" t="s">
        <v>225</v>
      </c>
      <c r="AQ3" s="680"/>
      <c r="AR3" s="680"/>
      <c r="AS3" s="680"/>
      <c r="AT3" s="680"/>
      <c r="AU3" s="680"/>
      <c r="AV3" s="680"/>
      <c r="AW3" s="680"/>
      <c r="AX3" s="680"/>
      <c r="AY3" s="680"/>
      <c r="AZ3" s="680"/>
      <c r="BA3" s="680"/>
      <c r="BB3" s="680"/>
      <c r="BC3" s="680"/>
      <c r="BD3" s="680"/>
      <c r="BE3" s="680"/>
      <c r="BF3" s="680"/>
      <c r="BG3" s="680"/>
      <c r="BH3" s="680"/>
      <c r="BI3" s="680"/>
      <c r="BJ3" s="680"/>
      <c r="BK3" s="680"/>
      <c r="BL3" s="680"/>
      <c r="BM3" s="680"/>
      <c r="BN3" s="680"/>
      <c r="BO3" s="680"/>
      <c r="BP3" s="680"/>
      <c r="BQ3" s="680"/>
      <c r="BR3" s="680"/>
      <c r="BS3" s="680"/>
      <c r="BT3" s="680"/>
      <c r="BU3" s="680"/>
      <c r="BV3" s="680"/>
      <c r="BW3" s="680"/>
      <c r="BX3" s="680"/>
      <c r="BY3" s="680"/>
      <c r="BZ3" s="680"/>
      <c r="CA3" s="680"/>
      <c r="CB3" s="681"/>
      <c r="CD3" s="679" t="s">
        <v>226</v>
      </c>
      <c r="CE3" s="680"/>
      <c r="CF3" s="680"/>
      <c r="CG3" s="680"/>
      <c r="CH3" s="680"/>
      <c r="CI3" s="680"/>
      <c r="CJ3" s="680"/>
      <c r="CK3" s="680"/>
      <c r="CL3" s="680"/>
      <c r="CM3" s="680"/>
      <c r="CN3" s="680"/>
      <c r="CO3" s="680"/>
      <c r="CP3" s="680"/>
      <c r="CQ3" s="680"/>
      <c r="CR3" s="680"/>
      <c r="CS3" s="680"/>
      <c r="CT3" s="680"/>
      <c r="CU3" s="680"/>
      <c r="CV3" s="680"/>
      <c r="CW3" s="680"/>
      <c r="CX3" s="680"/>
      <c r="CY3" s="680"/>
      <c r="CZ3" s="680"/>
      <c r="DA3" s="680"/>
      <c r="DB3" s="680"/>
      <c r="DC3" s="680"/>
      <c r="DD3" s="680"/>
      <c r="DE3" s="680"/>
      <c r="DF3" s="680"/>
      <c r="DG3" s="680"/>
      <c r="DH3" s="680"/>
      <c r="DI3" s="680"/>
      <c r="DJ3" s="680"/>
      <c r="DK3" s="680"/>
      <c r="DL3" s="680"/>
      <c r="DM3" s="680"/>
      <c r="DN3" s="680"/>
      <c r="DO3" s="680"/>
      <c r="DP3" s="680"/>
      <c r="DQ3" s="680"/>
      <c r="DR3" s="680"/>
      <c r="DS3" s="680"/>
      <c r="DT3" s="680"/>
      <c r="DU3" s="680"/>
      <c r="DV3" s="680"/>
      <c r="DW3" s="680"/>
      <c r="DX3" s="680"/>
      <c r="DY3" s="680"/>
      <c r="DZ3" s="680"/>
      <c r="EA3" s="680"/>
      <c r="EB3" s="680"/>
      <c r="EC3" s="681"/>
    </row>
    <row r="4" spans="2:143" ht="11.25" customHeight="1" x14ac:dyDescent="0.15">
      <c r="B4" s="679" t="s">
        <v>1</v>
      </c>
      <c r="C4" s="680"/>
      <c r="D4" s="680"/>
      <c r="E4" s="680"/>
      <c r="F4" s="680"/>
      <c r="G4" s="680"/>
      <c r="H4" s="680"/>
      <c r="I4" s="680"/>
      <c r="J4" s="680"/>
      <c r="K4" s="680"/>
      <c r="L4" s="680"/>
      <c r="M4" s="680"/>
      <c r="N4" s="680"/>
      <c r="O4" s="680"/>
      <c r="P4" s="680"/>
      <c r="Q4" s="681"/>
      <c r="R4" s="679" t="s">
        <v>227</v>
      </c>
      <c r="S4" s="680"/>
      <c r="T4" s="680"/>
      <c r="U4" s="680"/>
      <c r="V4" s="680"/>
      <c r="W4" s="680"/>
      <c r="X4" s="680"/>
      <c r="Y4" s="681"/>
      <c r="Z4" s="679" t="s">
        <v>228</v>
      </c>
      <c r="AA4" s="680"/>
      <c r="AB4" s="680"/>
      <c r="AC4" s="681"/>
      <c r="AD4" s="679" t="s">
        <v>229</v>
      </c>
      <c r="AE4" s="680"/>
      <c r="AF4" s="680"/>
      <c r="AG4" s="680"/>
      <c r="AH4" s="680"/>
      <c r="AI4" s="680"/>
      <c r="AJ4" s="680"/>
      <c r="AK4" s="681"/>
      <c r="AL4" s="679" t="s">
        <v>228</v>
      </c>
      <c r="AM4" s="680"/>
      <c r="AN4" s="680"/>
      <c r="AO4" s="681"/>
      <c r="AP4" s="720" t="s">
        <v>230</v>
      </c>
      <c r="AQ4" s="720"/>
      <c r="AR4" s="720"/>
      <c r="AS4" s="720"/>
      <c r="AT4" s="720"/>
      <c r="AU4" s="720"/>
      <c r="AV4" s="720"/>
      <c r="AW4" s="720"/>
      <c r="AX4" s="720"/>
      <c r="AY4" s="720"/>
      <c r="AZ4" s="720"/>
      <c r="BA4" s="720"/>
      <c r="BB4" s="720"/>
      <c r="BC4" s="720"/>
      <c r="BD4" s="720"/>
      <c r="BE4" s="720"/>
      <c r="BF4" s="720"/>
      <c r="BG4" s="720" t="s">
        <v>231</v>
      </c>
      <c r="BH4" s="720"/>
      <c r="BI4" s="720"/>
      <c r="BJ4" s="720"/>
      <c r="BK4" s="720"/>
      <c r="BL4" s="720"/>
      <c r="BM4" s="720"/>
      <c r="BN4" s="720"/>
      <c r="BO4" s="720" t="s">
        <v>228</v>
      </c>
      <c r="BP4" s="720"/>
      <c r="BQ4" s="720"/>
      <c r="BR4" s="720"/>
      <c r="BS4" s="720" t="s">
        <v>232</v>
      </c>
      <c r="BT4" s="720"/>
      <c r="BU4" s="720"/>
      <c r="BV4" s="720"/>
      <c r="BW4" s="720"/>
      <c r="BX4" s="720"/>
      <c r="BY4" s="720"/>
      <c r="BZ4" s="720"/>
      <c r="CA4" s="720"/>
      <c r="CB4" s="720"/>
      <c r="CD4" s="679" t="s">
        <v>233</v>
      </c>
      <c r="CE4" s="680"/>
      <c r="CF4" s="680"/>
      <c r="CG4" s="680"/>
      <c r="CH4" s="680"/>
      <c r="CI4" s="680"/>
      <c r="CJ4" s="680"/>
      <c r="CK4" s="680"/>
      <c r="CL4" s="680"/>
      <c r="CM4" s="680"/>
      <c r="CN4" s="680"/>
      <c r="CO4" s="680"/>
      <c r="CP4" s="680"/>
      <c r="CQ4" s="680"/>
      <c r="CR4" s="680"/>
      <c r="CS4" s="680"/>
      <c r="CT4" s="680"/>
      <c r="CU4" s="680"/>
      <c r="CV4" s="680"/>
      <c r="CW4" s="680"/>
      <c r="CX4" s="680"/>
      <c r="CY4" s="680"/>
      <c r="CZ4" s="680"/>
      <c r="DA4" s="680"/>
      <c r="DB4" s="680"/>
      <c r="DC4" s="680"/>
      <c r="DD4" s="680"/>
      <c r="DE4" s="680"/>
      <c r="DF4" s="680"/>
      <c r="DG4" s="680"/>
      <c r="DH4" s="680"/>
      <c r="DI4" s="680"/>
      <c r="DJ4" s="680"/>
      <c r="DK4" s="680"/>
      <c r="DL4" s="680"/>
      <c r="DM4" s="680"/>
      <c r="DN4" s="680"/>
      <c r="DO4" s="680"/>
      <c r="DP4" s="680"/>
      <c r="DQ4" s="680"/>
      <c r="DR4" s="680"/>
      <c r="DS4" s="680"/>
      <c r="DT4" s="680"/>
      <c r="DU4" s="680"/>
      <c r="DV4" s="680"/>
      <c r="DW4" s="680"/>
      <c r="DX4" s="680"/>
      <c r="DY4" s="680"/>
      <c r="DZ4" s="680"/>
      <c r="EA4" s="680"/>
      <c r="EB4" s="680"/>
      <c r="EC4" s="681"/>
    </row>
    <row r="5" spans="2:143" ht="11.25" customHeight="1" x14ac:dyDescent="0.15">
      <c r="B5" s="676" t="s">
        <v>234</v>
      </c>
      <c r="C5" s="677"/>
      <c r="D5" s="677"/>
      <c r="E5" s="677"/>
      <c r="F5" s="677"/>
      <c r="G5" s="677"/>
      <c r="H5" s="677"/>
      <c r="I5" s="677"/>
      <c r="J5" s="677"/>
      <c r="K5" s="677"/>
      <c r="L5" s="677"/>
      <c r="M5" s="677"/>
      <c r="N5" s="677"/>
      <c r="O5" s="677"/>
      <c r="P5" s="677"/>
      <c r="Q5" s="678"/>
      <c r="R5" s="673">
        <v>766792</v>
      </c>
      <c r="S5" s="674"/>
      <c r="T5" s="674"/>
      <c r="U5" s="674"/>
      <c r="V5" s="674"/>
      <c r="W5" s="674"/>
      <c r="X5" s="674"/>
      <c r="Y5" s="702"/>
      <c r="Z5" s="715">
        <v>12</v>
      </c>
      <c r="AA5" s="715"/>
      <c r="AB5" s="715"/>
      <c r="AC5" s="715"/>
      <c r="AD5" s="716">
        <v>766792</v>
      </c>
      <c r="AE5" s="716"/>
      <c r="AF5" s="716"/>
      <c r="AG5" s="716"/>
      <c r="AH5" s="716"/>
      <c r="AI5" s="716"/>
      <c r="AJ5" s="716"/>
      <c r="AK5" s="716"/>
      <c r="AL5" s="703">
        <v>22</v>
      </c>
      <c r="AM5" s="686"/>
      <c r="AN5" s="686"/>
      <c r="AO5" s="704"/>
      <c r="AP5" s="676" t="s">
        <v>235</v>
      </c>
      <c r="AQ5" s="677"/>
      <c r="AR5" s="677"/>
      <c r="AS5" s="677"/>
      <c r="AT5" s="677"/>
      <c r="AU5" s="677"/>
      <c r="AV5" s="677"/>
      <c r="AW5" s="677"/>
      <c r="AX5" s="677"/>
      <c r="AY5" s="677"/>
      <c r="AZ5" s="677"/>
      <c r="BA5" s="677"/>
      <c r="BB5" s="677"/>
      <c r="BC5" s="677"/>
      <c r="BD5" s="677"/>
      <c r="BE5" s="677"/>
      <c r="BF5" s="678"/>
      <c r="BG5" s="627">
        <v>766595</v>
      </c>
      <c r="BH5" s="628"/>
      <c r="BI5" s="628"/>
      <c r="BJ5" s="628"/>
      <c r="BK5" s="628"/>
      <c r="BL5" s="628"/>
      <c r="BM5" s="628"/>
      <c r="BN5" s="629"/>
      <c r="BO5" s="663">
        <v>100</v>
      </c>
      <c r="BP5" s="663"/>
      <c r="BQ5" s="663"/>
      <c r="BR5" s="663"/>
      <c r="BS5" s="664" t="s">
        <v>236</v>
      </c>
      <c r="BT5" s="664"/>
      <c r="BU5" s="664"/>
      <c r="BV5" s="664"/>
      <c r="BW5" s="664"/>
      <c r="BX5" s="664"/>
      <c r="BY5" s="664"/>
      <c r="BZ5" s="664"/>
      <c r="CA5" s="664"/>
      <c r="CB5" s="695"/>
      <c r="CD5" s="679" t="s">
        <v>230</v>
      </c>
      <c r="CE5" s="680"/>
      <c r="CF5" s="680"/>
      <c r="CG5" s="680"/>
      <c r="CH5" s="680"/>
      <c r="CI5" s="680"/>
      <c r="CJ5" s="680"/>
      <c r="CK5" s="680"/>
      <c r="CL5" s="680"/>
      <c r="CM5" s="680"/>
      <c r="CN5" s="680"/>
      <c r="CO5" s="680"/>
      <c r="CP5" s="680"/>
      <c r="CQ5" s="681"/>
      <c r="CR5" s="679" t="s">
        <v>237</v>
      </c>
      <c r="CS5" s="680"/>
      <c r="CT5" s="680"/>
      <c r="CU5" s="680"/>
      <c r="CV5" s="680"/>
      <c r="CW5" s="680"/>
      <c r="CX5" s="680"/>
      <c r="CY5" s="681"/>
      <c r="CZ5" s="679" t="s">
        <v>228</v>
      </c>
      <c r="DA5" s="680"/>
      <c r="DB5" s="680"/>
      <c r="DC5" s="681"/>
      <c r="DD5" s="679" t="s">
        <v>238</v>
      </c>
      <c r="DE5" s="680"/>
      <c r="DF5" s="680"/>
      <c r="DG5" s="680"/>
      <c r="DH5" s="680"/>
      <c r="DI5" s="680"/>
      <c r="DJ5" s="680"/>
      <c r="DK5" s="680"/>
      <c r="DL5" s="680"/>
      <c r="DM5" s="680"/>
      <c r="DN5" s="680"/>
      <c r="DO5" s="680"/>
      <c r="DP5" s="681"/>
      <c r="DQ5" s="679" t="s">
        <v>239</v>
      </c>
      <c r="DR5" s="680"/>
      <c r="DS5" s="680"/>
      <c r="DT5" s="680"/>
      <c r="DU5" s="680"/>
      <c r="DV5" s="680"/>
      <c r="DW5" s="680"/>
      <c r="DX5" s="680"/>
      <c r="DY5" s="680"/>
      <c r="DZ5" s="680"/>
      <c r="EA5" s="680"/>
      <c r="EB5" s="680"/>
      <c r="EC5" s="681"/>
    </row>
    <row r="6" spans="2:143" ht="11.25" customHeight="1" x14ac:dyDescent="0.15">
      <c r="B6" s="624" t="s">
        <v>240</v>
      </c>
      <c r="C6" s="625"/>
      <c r="D6" s="625"/>
      <c r="E6" s="625"/>
      <c r="F6" s="625"/>
      <c r="G6" s="625"/>
      <c r="H6" s="625"/>
      <c r="I6" s="625"/>
      <c r="J6" s="625"/>
      <c r="K6" s="625"/>
      <c r="L6" s="625"/>
      <c r="M6" s="625"/>
      <c r="N6" s="625"/>
      <c r="O6" s="625"/>
      <c r="P6" s="625"/>
      <c r="Q6" s="626"/>
      <c r="R6" s="627">
        <v>74124</v>
      </c>
      <c r="S6" s="628"/>
      <c r="T6" s="628"/>
      <c r="U6" s="628"/>
      <c r="V6" s="628"/>
      <c r="W6" s="628"/>
      <c r="X6" s="628"/>
      <c r="Y6" s="629"/>
      <c r="Z6" s="663">
        <v>1.2</v>
      </c>
      <c r="AA6" s="663"/>
      <c r="AB6" s="663"/>
      <c r="AC6" s="663"/>
      <c r="AD6" s="664">
        <v>74124</v>
      </c>
      <c r="AE6" s="664"/>
      <c r="AF6" s="664"/>
      <c r="AG6" s="664"/>
      <c r="AH6" s="664"/>
      <c r="AI6" s="664"/>
      <c r="AJ6" s="664"/>
      <c r="AK6" s="664"/>
      <c r="AL6" s="630">
        <v>2.1</v>
      </c>
      <c r="AM6" s="631"/>
      <c r="AN6" s="631"/>
      <c r="AO6" s="665"/>
      <c r="AP6" s="624" t="s">
        <v>241</v>
      </c>
      <c r="AQ6" s="625"/>
      <c r="AR6" s="625"/>
      <c r="AS6" s="625"/>
      <c r="AT6" s="625"/>
      <c r="AU6" s="625"/>
      <c r="AV6" s="625"/>
      <c r="AW6" s="625"/>
      <c r="AX6" s="625"/>
      <c r="AY6" s="625"/>
      <c r="AZ6" s="625"/>
      <c r="BA6" s="625"/>
      <c r="BB6" s="625"/>
      <c r="BC6" s="625"/>
      <c r="BD6" s="625"/>
      <c r="BE6" s="625"/>
      <c r="BF6" s="626"/>
      <c r="BG6" s="627">
        <v>766595</v>
      </c>
      <c r="BH6" s="628"/>
      <c r="BI6" s="628"/>
      <c r="BJ6" s="628"/>
      <c r="BK6" s="628"/>
      <c r="BL6" s="628"/>
      <c r="BM6" s="628"/>
      <c r="BN6" s="629"/>
      <c r="BO6" s="663">
        <v>100</v>
      </c>
      <c r="BP6" s="663"/>
      <c r="BQ6" s="663"/>
      <c r="BR6" s="663"/>
      <c r="BS6" s="664" t="s">
        <v>186</v>
      </c>
      <c r="BT6" s="664"/>
      <c r="BU6" s="664"/>
      <c r="BV6" s="664"/>
      <c r="BW6" s="664"/>
      <c r="BX6" s="664"/>
      <c r="BY6" s="664"/>
      <c r="BZ6" s="664"/>
      <c r="CA6" s="664"/>
      <c r="CB6" s="695"/>
      <c r="CD6" s="676" t="s">
        <v>242</v>
      </c>
      <c r="CE6" s="677"/>
      <c r="CF6" s="677"/>
      <c r="CG6" s="677"/>
      <c r="CH6" s="677"/>
      <c r="CI6" s="677"/>
      <c r="CJ6" s="677"/>
      <c r="CK6" s="677"/>
      <c r="CL6" s="677"/>
      <c r="CM6" s="677"/>
      <c r="CN6" s="677"/>
      <c r="CO6" s="677"/>
      <c r="CP6" s="677"/>
      <c r="CQ6" s="678"/>
      <c r="CR6" s="627">
        <v>62862</v>
      </c>
      <c r="CS6" s="628"/>
      <c r="CT6" s="628"/>
      <c r="CU6" s="628"/>
      <c r="CV6" s="628"/>
      <c r="CW6" s="628"/>
      <c r="CX6" s="628"/>
      <c r="CY6" s="629"/>
      <c r="CZ6" s="703">
        <v>1.1000000000000001</v>
      </c>
      <c r="DA6" s="686"/>
      <c r="DB6" s="686"/>
      <c r="DC6" s="705"/>
      <c r="DD6" s="633" t="s">
        <v>236</v>
      </c>
      <c r="DE6" s="628"/>
      <c r="DF6" s="628"/>
      <c r="DG6" s="628"/>
      <c r="DH6" s="628"/>
      <c r="DI6" s="628"/>
      <c r="DJ6" s="628"/>
      <c r="DK6" s="628"/>
      <c r="DL6" s="628"/>
      <c r="DM6" s="628"/>
      <c r="DN6" s="628"/>
      <c r="DO6" s="628"/>
      <c r="DP6" s="629"/>
      <c r="DQ6" s="633">
        <v>62862</v>
      </c>
      <c r="DR6" s="628"/>
      <c r="DS6" s="628"/>
      <c r="DT6" s="628"/>
      <c r="DU6" s="628"/>
      <c r="DV6" s="628"/>
      <c r="DW6" s="628"/>
      <c r="DX6" s="628"/>
      <c r="DY6" s="628"/>
      <c r="DZ6" s="628"/>
      <c r="EA6" s="628"/>
      <c r="EB6" s="628"/>
      <c r="EC6" s="662"/>
    </row>
    <row r="7" spans="2:143" ht="11.25" customHeight="1" x14ac:dyDescent="0.15">
      <c r="B7" s="624" t="s">
        <v>243</v>
      </c>
      <c r="C7" s="625"/>
      <c r="D7" s="625"/>
      <c r="E7" s="625"/>
      <c r="F7" s="625"/>
      <c r="G7" s="625"/>
      <c r="H7" s="625"/>
      <c r="I7" s="625"/>
      <c r="J7" s="625"/>
      <c r="K7" s="625"/>
      <c r="L7" s="625"/>
      <c r="M7" s="625"/>
      <c r="N7" s="625"/>
      <c r="O7" s="625"/>
      <c r="P7" s="625"/>
      <c r="Q7" s="626"/>
      <c r="R7" s="627">
        <v>320</v>
      </c>
      <c r="S7" s="628"/>
      <c r="T7" s="628"/>
      <c r="U7" s="628"/>
      <c r="V7" s="628"/>
      <c r="W7" s="628"/>
      <c r="X7" s="628"/>
      <c r="Y7" s="629"/>
      <c r="Z7" s="663">
        <v>0</v>
      </c>
      <c r="AA7" s="663"/>
      <c r="AB7" s="663"/>
      <c r="AC7" s="663"/>
      <c r="AD7" s="664">
        <v>320</v>
      </c>
      <c r="AE7" s="664"/>
      <c r="AF7" s="664"/>
      <c r="AG7" s="664"/>
      <c r="AH7" s="664"/>
      <c r="AI7" s="664"/>
      <c r="AJ7" s="664"/>
      <c r="AK7" s="664"/>
      <c r="AL7" s="630">
        <v>0</v>
      </c>
      <c r="AM7" s="631"/>
      <c r="AN7" s="631"/>
      <c r="AO7" s="665"/>
      <c r="AP7" s="624" t="s">
        <v>244</v>
      </c>
      <c r="AQ7" s="625"/>
      <c r="AR7" s="625"/>
      <c r="AS7" s="625"/>
      <c r="AT7" s="625"/>
      <c r="AU7" s="625"/>
      <c r="AV7" s="625"/>
      <c r="AW7" s="625"/>
      <c r="AX7" s="625"/>
      <c r="AY7" s="625"/>
      <c r="AZ7" s="625"/>
      <c r="BA7" s="625"/>
      <c r="BB7" s="625"/>
      <c r="BC7" s="625"/>
      <c r="BD7" s="625"/>
      <c r="BE7" s="625"/>
      <c r="BF7" s="626"/>
      <c r="BG7" s="627">
        <v>288257</v>
      </c>
      <c r="BH7" s="628"/>
      <c r="BI7" s="628"/>
      <c r="BJ7" s="628"/>
      <c r="BK7" s="628"/>
      <c r="BL7" s="628"/>
      <c r="BM7" s="628"/>
      <c r="BN7" s="629"/>
      <c r="BO7" s="663">
        <v>37.6</v>
      </c>
      <c r="BP7" s="663"/>
      <c r="BQ7" s="663"/>
      <c r="BR7" s="663"/>
      <c r="BS7" s="664" t="s">
        <v>236</v>
      </c>
      <c r="BT7" s="664"/>
      <c r="BU7" s="664"/>
      <c r="BV7" s="664"/>
      <c r="BW7" s="664"/>
      <c r="BX7" s="664"/>
      <c r="BY7" s="664"/>
      <c r="BZ7" s="664"/>
      <c r="CA7" s="664"/>
      <c r="CB7" s="695"/>
      <c r="CD7" s="624" t="s">
        <v>245</v>
      </c>
      <c r="CE7" s="625"/>
      <c r="CF7" s="625"/>
      <c r="CG7" s="625"/>
      <c r="CH7" s="625"/>
      <c r="CI7" s="625"/>
      <c r="CJ7" s="625"/>
      <c r="CK7" s="625"/>
      <c r="CL7" s="625"/>
      <c r="CM7" s="625"/>
      <c r="CN7" s="625"/>
      <c r="CO7" s="625"/>
      <c r="CP7" s="625"/>
      <c r="CQ7" s="626"/>
      <c r="CR7" s="627">
        <v>1403349</v>
      </c>
      <c r="CS7" s="628"/>
      <c r="CT7" s="628"/>
      <c r="CU7" s="628"/>
      <c r="CV7" s="628"/>
      <c r="CW7" s="628"/>
      <c r="CX7" s="628"/>
      <c r="CY7" s="629"/>
      <c r="CZ7" s="663">
        <v>23.7</v>
      </c>
      <c r="DA7" s="663"/>
      <c r="DB7" s="663"/>
      <c r="DC7" s="663"/>
      <c r="DD7" s="633">
        <v>4191</v>
      </c>
      <c r="DE7" s="628"/>
      <c r="DF7" s="628"/>
      <c r="DG7" s="628"/>
      <c r="DH7" s="628"/>
      <c r="DI7" s="628"/>
      <c r="DJ7" s="628"/>
      <c r="DK7" s="628"/>
      <c r="DL7" s="628"/>
      <c r="DM7" s="628"/>
      <c r="DN7" s="628"/>
      <c r="DO7" s="628"/>
      <c r="DP7" s="629"/>
      <c r="DQ7" s="633">
        <v>1145163</v>
      </c>
      <c r="DR7" s="628"/>
      <c r="DS7" s="628"/>
      <c r="DT7" s="628"/>
      <c r="DU7" s="628"/>
      <c r="DV7" s="628"/>
      <c r="DW7" s="628"/>
      <c r="DX7" s="628"/>
      <c r="DY7" s="628"/>
      <c r="DZ7" s="628"/>
      <c r="EA7" s="628"/>
      <c r="EB7" s="628"/>
      <c r="EC7" s="662"/>
    </row>
    <row r="8" spans="2:143" ht="11.25" customHeight="1" x14ac:dyDescent="0.15">
      <c r="B8" s="624" t="s">
        <v>246</v>
      </c>
      <c r="C8" s="625"/>
      <c r="D8" s="625"/>
      <c r="E8" s="625"/>
      <c r="F8" s="625"/>
      <c r="G8" s="625"/>
      <c r="H8" s="625"/>
      <c r="I8" s="625"/>
      <c r="J8" s="625"/>
      <c r="K8" s="625"/>
      <c r="L8" s="625"/>
      <c r="M8" s="625"/>
      <c r="N8" s="625"/>
      <c r="O8" s="625"/>
      <c r="P8" s="625"/>
      <c r="Q8" s="626"/>
      <c r="R8" s="627">
        <v>6804</v>
      </c>
      <c r="S8" s="628"/>
      <c r="T8" s="628"/>
      <c r="U8" s="628"/>
      <c r="V8" s="628"/>
      <c r="W8" s="628"/>
      <c r="X8" s="628"/>
      <c r="Y8" s="629"/>
      <c r="Z8" s="663">
        <v>0.1</v>
      </c>
      <c r="AA8" s="663"/>
      <c r="AB8" s="663"/>
      <c r="AC8" s="663"/>
      <c r="AD8" s="664">
        <v>6804</v>
      </c>
      <c r="AE8" s="664"/>
      <c r="AF8" s="664"/>
      <c r="AG8" s="664"/>
      <c r="AH8" s="664"/>
      <c r="AI8" s="664"/>
      <c r="AJ8" s="664"/>
      <c r="AK8" s="664"/>
      <c r="AL8" s="630">
        <v>0.2</v>
      </c>
      <c r="AM8" s="631"/>
      <c r="AN8" s="631"/>
      <c r="AO8" s="665"/>
      <c r="AP8" s="624" t="s">
        <v>247</v>
      </c>
      <c r="AQ8" s="625"/>
      <c r="AR8" s="625"/>
      <c r="AS8" s="625"/>
      <c r="AT8" s="625"/>
      <c r="AU8" s="625"/>
      <c r="AV8" s="625"/>
      <c r="AW8" s="625"/>
      <c r="AX8" s="625"/>
      <c r="AY8" s="625"/>
      <c r="AZ8" s="625"/>
      <c r="BA8" s="625"/>
      <c r="BB8" s="625"/>
      <c r="BC8" s="625"/>
      <c r="BD8" s="625"/>
      <c r="BE8" s="625"/>
      <c r="BF8" s="626"/>
      <c r="BG8" s="627">
        <v>9940</v>
      </c>
      <c r="BH8" s="628"/>
      <c r="BI8" s="628"/>
      <c r="BJ8" s="628"/>
      <c r="BK8" s="628"/>
      <c r="BL8" s="628"/>
      <c r="BM8" s="628"/>
      <c r="BN8" s="629"/>
      <c r="BO8" s="663">
        <v>1.3</v>
      </c>
      <c r="BP8" s="663"/>
      <c r="BQ8" s="663"/>
      <c r="BR8" s="663"/>
      <c r="BS8" s="664" t="s">
        <v>236</v>
      </c>
      <c r="BT8" s="664"/>
      <c r="BU8" s="664"/>
      <c r="BV8" s="664"/>
      <c r="BW8" s="664"/>
      <c r="BX8" s="664"/>
      <c r="BY8" s="664"/>
      <c r="BZ8" s="664"/>
      <c r="CA8" s="664"/>
      <c r="CB8" s="695"/>
      <c r="CD8" s="624" t="s">
        <v>248</v>
      </c>
      <c r="CE8" s="625"/>
      <c r="CF8" s="625"/>
      <c r="CG8" s="625"/>
      <c r="CH8" s="625"/>
      <c r="CI8" s="625"/>
      <c r="CJ8" s="625"/>
      <c r="CK8" s="625"/>
      <c r="CL8" s="625"/>
      <c r="CM8" s="625"/>
      <c r="CN8" s="625"/>
      <c r="CO8" s="625"/>
      <c r="CP8" s="625"/>
      <c r="CQ8" s="626"/>
      <c r="CR8" s="627">
        <v>1246548</v>
      </c>
      <c r="CS8" s="628"/>
      <c r="CT8" s="628"/>
      <c r="CU8" s="628"/>
      <c r="CV8" s="628"/>
      <c r="CW8" s="628"/>
      <c r="CX8" s="628"/>
      <c r="CY8" s="629"/>
      <c r="CZ8" s="663">
        <v>21.1</v>
      </c>
      <c r="DA8" s="663"/>
      <c r="DB8" s="663"/>
      <c r="DC8" s="663"/>
      <c r="DD8" s="633">
        <v>986</v>
      </c>
      <c r="DE8" s="628"/>
      <c r="DF8" s="628"/>
      <c r="DG8" s="628"/>
      <c r="DH8" s="628"/>
      <c r="DI8" s="628"/>
      <c r="DJ8" s="628"/>
      <c r="DK8" s="628"/>
      <c r="DL8" s="628"/>
      <c r="DM8" s="628"/>
      <c r="DN8" s="628"/>
      <c r="DO8" s="628"/>
      <c r="DP8" s="629"/>
      <c r="DQ8" s="633">
        <v>727372</v>
      </c>
      <c r="DR8" s="628"/>
      <c r="DS8" s="628"/>
      <c r="DT8" s="628"/>
      <c r="DU8" s="628"/>
      <c r="DV8" s="628"/>
      <c r="DW8" s="628"/>
      <c r="DX8" s="628"/>
      <c r="DY8" s="628"/>
      <c r="DZ8" s="628"/>
      <c r="EA8" s="628"/>
      <c r="EB8" s="628"/>
      <c r="EC8" s="662"/>
    </row>
    <row r="9" spans="2:143" ht="11.25" customHeight="1" x14ac:dyDescent="0.15">
      <c r="B9" s="624" t="s">
        <v>249</v>
      </c>
      <c r="C9" s="625"/>
      <c r="D9" s="625"/>
      <c r="E9" s="625"/>
      <c r="F9" s="625"/>
      <c r="G9" s="625"/>
      <c r="H9" s="625"/>
      <c r="I9" s="625"/>
      <c r="J9" s="625"/>
      <c r="K9" s="625"/>
      <c r="L9" s="625"/>
      <c r="M9" s="625"/>
      <c r="N9" s="625"/>
      <c r="O9" s="625"/>
      <c r="P9" s="625"/>
      <c r="Q9" s="626"/>
      <c r="R9" s="627">
        <v>4740</v>
      </c>
      <c r="S9" s="628"/>
      <c r="T9" s="628"/>
      <c r="U9" s="628"/>
      <c r="V9" s="628"/>
      <c r="W9" s="628"/>
      <c r="X9" s="628"/>
      <c r="Y9" s="629"/>
      <c r="Z9" s="663">
        <v>0.1</v>
      </c>
      <c r="AA9" s="663"/>
      <c r="AB9" s="663"/>
      <c r="AC9" s="663"/>
      <c r="AD9" s="664">
        <v>4740</v>
      </c>
      <c r="AE9" s="664"/>
      <c r="AF9" s="664"/>
      <c r="AG9" s="664"/>
      <c r="AH9" s="664"/>
      <c r="AI9" s="664"/>
      <c r="AJ9" s="664"/>
      <c r="AK9" s="664"/>
      <c r="AL9" s="630">
        <v>0.1</v>
      </c>
      <c r="AM9" s="631"/>
      <c r="AN9" s="631"/>
      <c r="AO9" s="665"/>
      <c r="AP9" s="624" t="s">
        <v>250</v>
      </c>
      <c r="AQ9" s="625"/>
      <c r="AR9" s="625"/>
      <c r="AS9" s="625"/>
      <c r="AT9" s="625"/>
      <c r="AU9" s="625"/>
      <c r="AV9" s="625"/>
      <c r="AW9" s="625"/>
      <c r="AX9" s="625"/>
      <c r="AY9" s="625"/>
      <c r="AZ9" s="625"/>
      <c r="BA9" s="625"/>
      <c r="BB9" s="625"/>
      <c r="BC9" s="625"/>
      <c r="BD9" s="625"/>
      <c r="BE9" s="625"/>
      <c r="BF9" s="626"/>
      <c r="BG9" s="627">
        <v>211854</v>
      </c>
      <c r="BH9" s="628"/>
      <c r="BI9" s="628"/>
      <c r="BJ9" s="628"/>
      <c r="BK9" s="628"/>
      <c r="BL9" s="628"/>
      <c r="BM9" s="628"/>
      <c r="BN9" s="629"/>
      <c r="BO9" s="663">
        <v>27.6</v>
      </c>
      <c r="BP9" s="663"/>
      <c r="BQ9" s="663"/>
      <c r="BR9" s="663"/>
      <c r="BS9" s="664" t="s">
        <v>186</v>
      </c>
      <c r="BT9" s="664"/>
      <c r="BU9" s="664"/>
      <c r="BV9" s="664"/>
      <c r="BW9" s="664"/>
      <c r="BX9" s="664"/>
      <c r="BY9" s="664"/>
      <c r="BZ9" s="664"/>
      <c r="CA9" s="664"/>
      <c r="CB9" s="695"/>
      <c r="CD9" s="624" t="s">
        <v>251</v>
      </c>
      <c r="CE9" s="625"/>
      <c r="CF9" s="625"/>
      <c r="CG9" s="625"/>
      <c r="CH9" s="625"/>
      <c r="CI9" s="625"/>
      <c r="CJ9" s="625"/>
      <c r="CK9" s="625"/>
      <c r="CL9" s="625"/>
      <c r="CM9" s="625"/>
      <c r="CN9" s="625"/>
      <c r="CO9" s="625"/>
      <c r="CP9" s="625"/>
      <c r="CQ9" s="626"/>
      <c r="CR9" s="627">
        <v>838504</v>
      </c>
      <c r="CS9" s="628"/>
      <c r="CT9" s="628"/>
      <c r="CU9" s="628"/>
      <c r="CV9" s="628"/>
      <c r="CW9" s="628"/>
      <c r="CX9" s="628"/>
      <c r="CY9" s="629"/>
      <c r="CZ9" s="663">
        <v>14.2</v>
      </c>
      <c r="DA9" s="663"/>
      <c r="DB9" s="663"/>
      <c r="DC9" s="663"/>
      <c r="DD9" s="633">
        <v>5804</v>
      </c>
      <c r="DE9" s="628"/>
      <c r="DF9" s="628"/>
      <c r="DG9" s="628"/>
      <c r="DH9" s="628"/>
      <c r="DI9" s="628"/>
      <c r="DJ9" s="628"/>
      <c r="DK9" s="628"/>
      <c r="DL9" s="628"/>
      <c r="DM9" s="628"/>
      <c r="DN9" s="628"/>
      <c r="DO9" s="628"/>
      <c r="DP9" s="629"/>
      <c r="DQ9" s="633">
        <v>658410</v>
      </c>
      <c r="DR9" s="628"/>
      <c r="DS9" s="628"/>
      <c r="DT9" s="628"/>
      <c r="DU9" s="628"/>
      <c r="DV9" s="628"/>
      <c r="DW9" s="628"/>
      <c r="DX9" s="628"/>
      <c r="DY9" s="628"/>
      <c r="DZ9" s="628"/>
      <c r="EA9" s="628"/>
      <c r="EB9" s="628"/>
      <c r="EC9" s="662"/>
    </row>
    <row r="10" spans="2:143" ht="11.25" customHeight="1" x14ac:dyDescent="0.15">
      <c r="B10" s="624" t="s">
        <v>252</v>
      </c>
      <c r="C10" s="625"/>
      <c r="D10" s="625"/>
      <c r="E10" s="625"/>
      <c r="F10" s="625"/>
      <c r="G10" s="625"/>
      <c r="H10" s="625"/>
      <c r="I10" s="625"/>
      <c r="J10" s="625"/>
      <c r="K10" s="625"/>
      <c r="L10" s="625"/>
      <c r="M10" s="625"/>
      <c r="N10" s="625"/>
      <c r="O10" s="625"/>
      <c r="P10" s="625"/>
      <c r="Q10" s="626"/>
      <c r="R10" s="627" t="s">
        <v>186</v>
      </c>
      <c r="S10" s="628"/>
      <c r="T10" s="628"/>
      <c r="U10" s="628"/>
      <c r="V10" s="628"/>
      <c r="W10" s="628"/>
      <c r="X10" s="628"/>
      <c r="Y10" s="629"/>
      <c r="Z10" s="663" t="s">
        <v>186</v>
      </c>
      <c r="AA10" s="663"/>
      <c r="AB10" s="663"/>
      <c r="AC10" s="663"/>
      <c r="AD10" s="664" t="s">
        <v>186</v>
      </c>
      <c r="AE10" s="664"/>
      <c r="AF10" s="664"/>
      <c r="AG10" s="664"/>
      <c r="AH10" s="664"/>
      <c r="AI10" s="664"/>
      <c r="AJ10" s="664"/>
      <c r="AK10" s="664"/>
      <c r="AL10" s="630" t="s">
        <v>186</v>
      </c>
      <c r="AM10" s="631"/>
      <c r="AN10" s="631"/>
      <c r="AO10" s="665"/>
      <c r="AP10" s="624" t="s">
        <v>253</v>
      </c>
      <c r="AQ10" s="625"/>
      <c r="AR10" s="625"/>
      <c r="AS10" s="625"/>
      <c r="AT10" s="625"/>
      <c r="AU10" s="625"/>
      <c r="AV10" s="625"/>
      <c r="AW10" s="625"/>
      <c r="AX10" s="625"/>
      <c r="AY10" s="625"/>
      <c r="AZ10" s="625"/>
      <c r="BA10" s="625"/>
      <c r="BB10" s="625"/>
      <c r="BC10" s="625"/>
      <c r="BD10" s="625"/>
      <c r="BE10" s="625"/>
      <c r="BF10" s="626"/>
      <c r="BG10" s="627">
        <v>21066</v>
      </c>
      <c r="BH10" s="628"/>
      <c r="BI10" s="628"/>
      <c r="BJ10" s="628"/>
      <c r="BK10" s="628"/>
      <c r="BL10" s="628"/>
      <c r="BM10" s="628"/>
      <c r="BN10" s="629"/>
      <c r="BO10" s="663">
        <v>2.7</v>
      </c>
      <c r="BP10" s="663"/>
      <c r="BQ10" s="663"/>
      <c r="BR10" s="663"/>
      <c r="BS10" s="664" t="s">
        <v>186</v>
      </c>
      <c r="BT10" s="664"/>
      <c r="BU10" s="664"/>
      <c r="BV10" s="664"/>
      <c r="BW10" s="664"/>
      <c r="BX10" s="664"/>
      <c r="BY10" s="664"/>
      <c r="BZ10" s="664"/>
      <c r="CA10" s="664"/>
      <c r="CB10" s="695"/>
      <c r="CD10" s="624" t="s">
        <v>254</v>
      </c>
      <c r="CE10" s="625"/>
      <c r="CF10" s="625"/>
      <c r="CG10" s="625"/>
      <c r="CH10" s="625"/>
      <c r="CI10" s="625"/>
      <c r="CJ10" s="625"/>
      <c r="CK10" s="625"/>
      <c r="CL10" s="625"/>
      <c r="CM10" s="625"/>
      <c r="CN10" s="625"/>
      <c r="CO10" s="625"/>
      <c r="CP10" s="625"/>
      <c r="CQ10" s="626"/>
      <c r="CR10" s="627" t="s">
        <v>236</v>
      </c>
      <c r="CS10" s="628"/>
      <c r="CT10" s="628"/>
      <c r="CU10" s="628"/>
      <c r="CV10" s="628"/>
      <c r="CW10" s="628"/>
      <c r="CX10" s="628"/>
      <c r="CY10" s="629"/>
      <c r="CZ10" s="663" t="s">
        <v>236</v>
      </c>
      <c r="DA10" s="663"/>
      <c r="DB10" s="663"/>
      <c r="DC10" s="663"/>
      <c r="DD10" s="633" t="s">
        <v>236</v>
      </c>
      <c r="DE10" s="628"/>
      <c r="DF10" s="628"/>
      <c r="DG10" s="628"/>
      <c r="DH10" s="628"/>
      <c r="DI10" s="628"/>
      <c r="DJ10" s="628"/>
      <c r="DK10" s="628"/>
      <c r="DL10" s="628"/>
      <c r="DM10" s="628"/>
      <c r="DN10" s="628"/>
      <c r="DO10" s="628"/>
      <c r="DP10" s="629"/>
      <c r="DQ10" s="633" t="s">
        <v>186</v>
      </c>
      <c r="DR10" s="628"/>
      <c r="DS10" s="628"/>
      <c r="DT10" s="628"/>
      <c r="DU10" s="628"/>
      <c r="DV10" s="628"/>
      <c r="DW10" s="628"/>
      <c r="DX10" s="628"/>
      <c r="DY10" s="628"/>
      <c r="DZ10" s="628"/>
      <c r="EA10" s="628"/>
      <c r="EB10" s="628"/>
      <c r="EC10" s="662"/>
    </row>
    <row r="11" spans="2:143" ht="11.25" customHeight="1" x14ac:dyDescent="0.15">
      <c r="B11" s="624" t="s">
        <v>255</v>
      </c>
      <c r="C11" s="625"/>
      <c r="D11" s="625"/>
      <c r="E11" s="625"/>
      <c r="F11" s="625"/>
      <c r="G11" s="625"/>
      <c r="H11" s="625"/>
      <c r="I11" s="625"/>
      <c r="J11" s="625"/>
      <c r="K11" s="625"/>
      <c r="L11" s="625"/>
      <c r="M11" s="625"/>
      <c r="N11" s="625"/>
      <c r="O11" s="625"/>
      <c r="P11" s="625"/>
      <c r="Q11" s="626"/>
      <c r="R11" s="627">
        <v>160419</v>
      </c>
      <c r="S11" s="628"/>
      <c r="T11" s="628"/>
      <c r="U11" s="628"/>
      <c r="V11" s="628"/>
      <c r="W11" s="628"/>
      <c r="X11" s="628"/>
      <c r="Y11" s="629"/>
      <c r="Z11" s="630">
        <v>2.5</v>
      </c>
      <c r="AA11" s="631"/>
      <c r="AB11" s="631"/>
      <c r="AC11" s="632"/>
      <c r="AD11" s="633">
        <v>160419</v>
      </c>
      <c r="AE11" s="628"/>
      <c r="AF11" s="628"/>
      <c r="AG11" s="628"/>
      <c r="AH11" s="628"/>
      <c r="AI11" s="628"/>
      <c r="AJ11" s="628"/>
      <c r="AK11" s="629"/>
      <c r="AL11" s="630">
        <v>4.5999999999999996</v>
      </c>
      <c r="AM11" s="631"/>
      <c r="AN11" s="631"/>
      <c r="AO11" s="665"/>
      <c r="AP11" s="624" t="s">
        <v>256</v>
      </c>
      <c r="AQ11" s="625"/>
      <c r="AR11" s="625"/>
      <c r="AS11" s="625"/>
      <c r="AT11" s="625"/>
      <c r="AU11" s="625"/>
      <c r="AV11" s="625"/>
      <c r="AW11" s="625"/>
      <c r="AX11" s="625"/>
      <c r="AY11" s="625"/>
      <c r="AZ11" s="625"/>
      <c r="BA11" s="625"/>
      <c r="BB11" s="625"/>
      <c r="BC11" s="625"/>
      <c r="BD11" s="625"/>
      <c r="BE11" s="625"/>
      <c r="BF11" s="626"/>
      <c r="BG11" s="627">
        <v>45397</v>
      </c>
      <c r="BH11" s="628"/>
      <c r="BI11" s="628"/>
      <c r="BJ11" s="628"/>
      <c r="BK11" s="628"/>
      <c r="BL11" s="628"/>
      <c r="BM11" s="628"/>
      <c r="BN11" s="629"/>
      <c r="BO11" s="663">
        <v>5.9</v>
      </c>
      <c r="BP11" s="663"/>
      <c r="BQ11" s="663"/>
      <c r="BR11" s="663"/>
      <c r="BS11" s="664" t="s">
        <v>236</v>
      </c>
      <c r="BT11" s="664"/>
      <c r="BU11" s="664"/>
      <c r="BV11" s="664"/>
      <c r="BW11" s="664"/>
      <c r="BX11" s="664"/>
      <c r="BY11" s="664"/>
      <c r="BZ11" s="664"/>
      <c r="CA11" s="664"/>
      <c r="CB11" s="695"/>
      <c r="CD11" s="624" t="s">
        <v>257</v>
      </c>
      <c r="CE11" s="625"/>
      <c r="CF11" s="625"/>
      <c r="CG11" s="625"/>
      <c r="CH11" s="625"/>
      <c r="CI11" s="625"/>
      <c r="CJ11" s="625"/>
      <c r="CK11" s="625"/>
      <c r="CL11" s="625"/>
      <c r="CM11" s="625"/>
      <c r="CN11" s="625"/>
      <c r="CO11" s="625"/>
      <c r="CP11" s="625"/>
      <c r="CQ11" s="626"/>
      <c r="CR11" s="627">
        <v>186870</v>
      </c>
      <c r="CS11" s="628"/>
      <c r="CT11" s="628"/>
      <c r="CU11" s="628"/>
      <c r="CV11" s="628"/>
      <c r="CW11" s="628"/>
      <c r="CX11" s="628"/>
      <c r="CY11" s="629"/>
      <c r="CZ11" s="663">
        <v>3.2</v>
      </c>
      <c r="DA11" s="663"/>
      <c r="DB11" s="663"/>
      <c r="DC11" s="663"/>
      <c r="DD11" s="633">
        <v>38980</v>
      </c>
      <c r="DE11" s="628"/>
      <c r="DF11" s="628"/>
      <c r="DG11" s="628"/>
      <c r="DH11" s="628"/>
      <c r="DI11" s="628"/>
      <c r="DJ11" s="628"/>
      <c r="DK11" s="628"/>
      <c r="DL11" s="628"/>
      <c r="DM11" s="628"/>
      <c r="DN11" s="628"/>
      <c r="DO11" s="628"/>
      <c r="DP11" s="629"/>
      <c r="DQ11" s="633">
        <v>131459</v>
      </c>
      <c r="DR11" s="628"/>
      <c r="DS11" s="628"/>
      <c r="DT11" s="628"/>
      <c r="DU11" s="628"/>
      <c r="DV11" s="628"/>
      <c r="DW11" s="628"/>
      <c r="DX11" s="628"/>
      <c r="DY11" s="628"/>
      <c r="DZ11" s="628"/>
      <c r="EA11" s="628"/>
      <c r="EB11" s="628"/>
      <c r="EC11" s="662"/>
    </row>
    <row r="12" spans="2:143" ht="11.25" customHeight="1" x14ac:dyDescent="0.15">
      <c r="B12" s="624" t="s">
        <v>258</v>
      </c>
      <c r="C12" s="625"/>
      <c r="D12" s="625"/>
      <c r="E12" s="625"/>
      <c r="F12" s="625"/>
      <c r="G12" s="625"/>
      <c r="H12" s="625"/>
      <c r="I12" s="625"/>
      <c r="J12" s="625"/>
      <c r="K12" s="625"/>
      <c r="L12" s="625"/>
      <c r="M12" s="625"/>
      <c r="N12" s="625"/>
      <c r="O12" s="625"/>
      <c r="P12" s="625"/>
      <c r="Q12" s="626"/>
      <c r="R12" s="627">
        <v>17687</v>
      </c>
      <c r="S12" s="628"/>
      <c r="T12" s="628"/>
      <c r="U12" s="628"/>
      <c r="V12" s="628"/>
      <c r="W12" s="628"/>
      <c r="X12" s="628"/>
      <c r="Y12" s="629"/>
      <c r="Z12" s="663">
        <v>0.3</v>
      </c>
      <c r="AA12" s="663"/>
      <c r="AB12" s="663"/>
      <c r="AC12" s="663"/>
      <c r="AD12" s="664">
        <v>17687</v>
      </c>
      <c r="AE12" s="664"/>
      <c r="AF12" s="664"/>
      <c r="AG12" s="664"/>
      <c r="AH12" s="664"/>
      <c r="AI12" s="664"/>
      <c r="AJ12" s="664"/>
      <c r="AK12" s="664"/>
      <c r="AL12" s="630">
        <v>0.5</v>
      </c>
      <c r="AM12" s="631"/>
      <c r="AN12" s="631"/>
      <c r="AO12" s="665"/>
      <c r="AP12" s="624" t="s">
        <v>259</v>
      </c>
      <c r="AQ12" s="625"/>
      <c r="AR12" s="625"/>
      <c r="AS12" s="625"/>
      <c r="AT12" s="625"/>
      <c r="AU12" s="625"/>
      <c r="AV12" s="625"/>
      <c r="AW12" s="625"/>
      <c r="AX12" s="625"/>
      <c r="AY12" s="625"/>
      <c r="AZ12" s="625"/>
      <c r="BA12" s="625"/>
      <c r="BB12" s="625"/>
      <c r="BC12" s="625"/>
      <c r="BD12" s="625"/>
      <c r="BE12" s="625"/>
      <c r="BF12" s="626"/>
      <c r="BG12" s="627">
        <v>412698</v>
      </c>
      <c r="BH12" s="628"/>
      <c r="BI12" s="628"/>
      <c r="BJ12" s="628"/>
      <c r="BK12" s="628"/>
      <c r="BL12" s="628"/>
      <c r="BM12" s="628"/>
      <c r="BN12" s="629"/>
      <c r="BO12" s="663">
        <v>53.8</v>
      </c>
      <c r="BP12" s="663"/>
      <c r="BQ12" s="663"/>
      <c r="BR12" s="663"/>
      <c r="BS12" s="664" t="s">
        <v>236</v>
      </c>
      <c r="BT12" s="664"/>
      <c r="BU12" s="664"/>
      <c r="BV12" s="664"/>
      <c r="BW12" s="664"/>
      <c r="BX12" s="664"/>
      <c r="BY12" s="664"/>
      <c r="BZ12" s="664"/>
      <c r="CA12" s="664"/>
      <c r="CB12" s="695"/>
      <c r="CD12" s="624" t="s">
        <v>260</v>
      </c>
      <c r="CE12" s="625"/>
      <c r="CF12" s="625"/>
      <c r="CG12" s="625"/>
      <c r="CH12" s="625"/>
      <c r="CI12" s="625"/>
      <c r="CJ12" s="625"/>
      <c r="CK12" s="625"/>
      <c r="CL12" s="625"/>
      <c r="CM12" s="625"/>
      <c r="CN12" s="625"/>
      <c r="CO12" s="625"/>
      <c r="CP12" s="625"/>
      <c r="CQ12" s="626"/>
      <c r="CR12" s="627">
        <v>270863</v>
      </c>
      <c r="CS12" s="628"/>
      <c r="CT12" s="628"/>
      <c r="CU12" s="628"/>
      <c r="CV12" s="628"/>
      <c r="CW12" s="628"/>
      <c r="CX12" s="628"/>
      <c r="CY12" s="629"/>
      <c r="CZ12" s="663">
        <v>4.5999999999999996</v>
      </c>
      <c r="DA12" s="663"/>
      <c r="DB12" s="663"/>
      <c r="DC12" s="663"/>
      <c r="DD12" s="633">
        <v>14555</v>
      </c>
      <c r="DE12" s="628"/>
      <c r="DF12" s="628"/>
      <c r="DG12" s="628"/>
      <c r="DH12" s="628"/>
      <c r="DI12" s="628"/>
      <c r="DJ12" s="628"/>
      <c r="DK12" s="628"/>
      <c r="DL12" s="628"/>
      <c r="DM12" s="628"/>
      <c r="DN12" s="628"/>
      <c r="DO12" s="628"/>
      <c r="DP12" s="629"/>
      <c r="DQ12" s="633">
        <v>197136</v>
      </c>
      <c r="DR12" s="628"/>
      <c r="DS12" s="628"/>
      <c r="DT12" s="628"/>
      <c r="DU12" s="628"/>
      <c r="DV12" s="628"/>
      <c r="DW12" s="628"/>
      <c r="DX12" s="628"/>
      <c r="DY12" s="628"/>
      <c r="DZ12" s="628"/>
      <c r="EA12" s="628"/>
      <c r="EB12" s="628"/>
      <c r="EC12" s="662"/>
    </row>
    <row r="13" spans="2:143" ht="11.25" customHeight="1" x14ac:dyDescent="0.15">
      <c r="B13" s="624" t="s">
        <v>261</v>
      </c>
      <c r="C13" s="625"/>
      <c r="D13" s="625"/>
      <c r="E13" s="625"/>
      <c r="F13" s="625"/>
      <c r="G13" s="625"/>
      <c r="H13" s="625"/>
      <c r="I13" s="625"/>
      <c r="J13" s="625"/>
      <c r="K13" s="625"/>
      <c r="L13" s="625"/>
      <c r="M13" s="625"/>
      <c r="N13" s="625"/>
      <c r="O13" s="625"/>
      <c r="P13" s="625"/>
      <c r="Q13" s="626"/>
      <c r="R13" s="627" t="s">
        <v>186</v>
      </c>
      <c r="S13" s="628"/>
      <c r="T13" s="628"/>
      <c r="U13" s="628"/>
      <c r="V13" s="628"/>
      <c r="W13" s="628"/>
      <c r="X13" s="628"/>
      <c r="Y13" s="629"/>
      <c r="Z13" s="663" t="s">
        <v>186</v>
      </c>
      <c r="AA13" s="663"/>
      <c r="AB13" s="663"/>
      <c r="AC13" s="663"/>
      <c r="AD13" s="664" t="s">
        <v>236</v>
      </c>
      <c r="AE13" s="664"/>
      <c r="AF13" s="664"/>
      <c r="AG13" s="664"/>
      <c r="AH13" s="664"/>
      <c r="AI13" s="664"/>
      <c r="AJ13" s="664"/>
      <c r="AK13" s="664"/>
      <c r="AL13" s="630" t="s">
        <v>186</v>
      </c>
      <c r="AM13" s="631"/>
      <c r="AN13" s="631"/>
      <c r="AO13" s="665"/>
      <c r="AP13" s="624" t="s">
        <v>262</v>
      </c>
      <c r="AQ13" s="625"/>
      <c r="AR13" s="625"/>
      <c r="AS13" s="625"/>
      <c r="AT13" s="625"/>
      <c r="AU13" s="625"/>
      <c r="AV13" s="625"/>
      <c r="AW13" s="625"/>
      <c r="AX13" s="625"/>
      <c r="AY13" s="625"/>
      <c r="AZ13" s="625"/>
      <c r="BA13" s="625"/>
      <c r="BB13" s="625"/>
      <c r="BC13" s="625"/>
      <c r="BD13" s="625"/>
      <c r="BE13" s="625"/>
      <c r="BF13" s="626"/>
      <c r="BG13" s="627">
        <v>411526</v>
      </c>
      <c r="BH13" s="628"/>
      <c r="BI13" s="628"/>
      <c r="BJ13" s="628"/>
      <c r="BK13" s="628"/>
      <c r="BL13" s="628"/>
      <c r="BM13" s="628"/>
      <c r="BN13" s="629"/>
      <c r="BO13" s="663">
        <v>53.7</v>
      </c>
      <c r="BP13" s="663"/>
      <c r="BQ13" s="663"/>
      <c r="BR13" s="663"/>
      <c r="BS13" s="664" t="s">
        <v>186</v>
      </c>
      <c r="BT13" s="664"/>
      <c r="BU13" s="664"/>
      <c r="BV13" s="664"/>
      <c r="BW13" s="664"/>
      <c r="BX13" s="664"/>
      <c r="BY13" s="664"/>
      <c r="BZ13" s="664"/>
      <c r="CA13" s="664"/>
      <c r="CB13" s="695"/>
      <c r="CD13" s="624" t="s">
        <v>263</v>
      </c>
      <c r="CE13" s="625"/>
      <c r="CF13" s="625"/>
      <c r="CG13" s="625"/>
      <c r="CH13" s="625"/>
      <c r="CI13" s="625"/>
      <c r="CJ13" s="625"/>
      <c r="CK13" s="625"/>
      <c r="CL13" s="625"/>
      <c r="CM13" s="625"/>
      <c r="CN13" s="625"/>
      <c r="CO13" s="625"/>
      <c r="CP13" s="625"/>
      <c r="CQ13" s="626"/>
      <c r="CR13" s="627">
        <v>404180</v>
      </c>
      <c r="CS13" s="628"/>
      <c r="CT13" s="628"/>
      <c r="CU13" s="628"/>
      <c r="CV13" s="628"/>
      <c r="CW13" s="628"/>
      <c r="CX13" s="628"/>
      <c r="CY13" s="629"/>
      <c r="CZ13" s="663">
        <v>6.8</v>
      </c>
      <c r="DA13" s="663"/>
      <c r="DB13" s="663"/>
      <c r="DC13" s="663"/>
      <c r="DD13" s="633">
        <v>165645</v>
      </c>
      <c r="DE13" s="628"/>
      <c r="DF13" s="628"/>
      <c r="DG13" s="628"/>
      <c r="DH13" s="628"/>
      <c r="DI13" s="628"/>
      <c r="DJ13" s="628"/>
      <c r="DK13" s="628"/>
      <c r="DL13" s="628"/>
      <c r="DM13" s="628"/>
      <c r="DN13" s="628"/>
      <c r="DO13" s="628"/>
      <c r="DP13" s="629"/>
      <c r="DQ13" s="633">
        <v>218434</v>
      </c>
      <c r="DR13" s="628"/>
      <c r="DS13" s="628"/>
      <c r="DT13" s="628"/>
      <c r="DU13" s="628"/>
      <c r="DV13" s="628"/>
      <c r="DW13" s="628"/>
      <c r="DX13" s="628"/>
      <c r="DY13" s="628"/>
      <c r="DZ13" s="628"/>
      <c r="EA13" s="628"/>
      <c r="EB13" s="628"/>
      <c r="EC13" s="662"/>
    </row>
    <row r="14" spans="2:143" ht="11.25" customHeight="1" x14ac:dyDescent="0.15">
      <c r="B14" s="624" t="s">
        <v>264</v>
      </c>
      <c r="C14" s="625"/>
      <c r="D14" s="625"/>
      <c r="E14" s="625"/>
      <c r="F14" s="625"/>
      <c r="G14" s="625"/>
      <c r="H14" s="625"/>
      <c r="I14" s="625"/>
      <c r="J14" s="625"/>
      <c r="K14" s="625"/>
      <c r="L14" s="625"/>
      <c r="M14" s="625"/>
      <c r="N14" s="625"/>
      <c r="O14" s="625"/>
      <c r="P14" s="625"/>
      <c r="Q14" s="626"/>
      <c r="R14" s="627">
        <v>228</v>
      </c>
      <c r="S14" s="628"/>
      <c r="T14" s="628"/>
      <c r="U14" s="628"/>
      <c r="V14" s="628"/>
      <c r="W14" s="628"/>
      <c r="X14" s="628"/>
      <c r="Y14" s="629"/>
      <c r="Z14" s="663">
        <v>0</v>
      </c>
      <c r="AA14" s="663"/>
      <c r="AB14" s="663"/>
      <c r="AC14" s="663"/>
      <c r="AD14" s="664">
        <v>228</v>
      </c>
      <c r="AE14" s="664"/>
      <c r="AF14" s="664"/>
      <c r="AG14" s="664"/>
      <c r="AH14" s="664"/>
      <c r="AI14" s="664"/>
      <c r="AJ14" s="664"/>
      <c r="AK14" s="664"/>
      <c r="AL14" s="630">
        <v>0</v>
      </c>
      <c r="AM14" s="631"/>
      <c r="AN14" s="631"/>
      <c r="AO14" s="665"/>
      <c r="AP14" s="624" t="s">
        <v>265</v>
      </c>
      <c r="AQ14" s="625"/>
      <c r="AR14" s="625"/>
      <c r="AS14" s="625"/>
      <c r="AT14" s="625"/>
      <c r="AU14" s="625"/>
      <c r="AV14" s="625"/>
      <c r="AW14" s="625"/>
      <c r="AX14" s="625"/>
      <c r="AY14" s="625"/>
      <c r="AZ14" s="625"/>
      <c r="BA14" s="625"/>
      <c r="BB14" s="625"/>
      <c r="BC14" s="625"/>
      <c r="BD14" s="625"/>
      <c r="BE14" s="625"/>
      <c r="BF14" s="626"/>
      <c r="BG14" s="627">
        <v>28504</v>
      </c>
      <c r="BH14" s="628"/>
      <c r="BI14" s="628"/>
      <c r="BJ14" s="628"/>
      <c r="BK14" s="628"/>
      <c r="BL14" s="628"/>
      <c r="BM14" s="628"/>
      <c r="BN14" s="629"/>
      <c r="BO14" s="663">
        <v>3.7</v>
      </c>
      <c r="BP14" s="663"/>
      <c r="BQ14" s="663"/>
      <c r="BR14" s="663"/>
      <c r="BS14" s="664" t="s">
        <v>236</v>
      </c>
      <c r="BT14" s="664"/>
      <c r="BU14" s="664"/>
      <c r="BV14" s="664"/>
      <c r="BW14" s="664"/>
      <c r="BX14" s="664"/>
      <c r="BY14" s="664"/>
      <c r="BZ14" s="664"/>
      <c r="CA14" s="664"/>
      <c r="CB14" s="695"/>
      <c r="CD14" s="624" t="s">
        <v>266</v>
      </c>
      <c r="CE14" s="625"/>
      <c r="CF14" s="625"/>
      <c r="CG14" s="625"/>
      <c r="CH14" s="625"/>
      <c r="CI14" s="625"/>
      <c r="CJ14" s="625"/>
      <c r="CK14" s="625"/>
      <c r="CL14" s="625"/>
      <c r="CM14" s="625"/>
      <c r="CN14" s="625"/>
      <c r="CO14" s="625"/>
      <c r="CP14" s="625"/>
      <c r="CQ14" s="626"/>
      <c r="CR14" s="627">
        <v>583251</v>
      </c>
      <c r="CS14" s="628"/>
      <c r="CT14" s="628"/>
      <c r="CU14" s="628"/>
      <c r="CV14" s="628"/>
      <c r="CW14" s="628"/>
      <c r="CX14" s="628"/>
      <c r="CY14" s="629"/>
      <c r="CZ14" s="663">
        <v>9.8000000000000007</v>
      </c>
      <c r="DA14" s="663"/>
      <c r="DB14" s="663"/>
      <c r="DC14" s="663"/>
      <c r="DD14" s="633">
        <v>256862</v>
      </c>
      <c r="DE14" s="628"/>
      <c r="DF14" s="628"/>
      <c r="DG14" s="628"/>
      <c r="DH14" s="628"/>
      <c r="DI14" s="628"/>
      <c r="DJ14" s="628"/>
      <c r="DK14" s="628"/>
      <c r="DL14" s="628"/>
      <c r="DM14" s="628"/>
      <c r="DN14" s="628"/>
      <c r="DO14" s="628"/>
      <c r="DP14" s="629"/>
      <c r="DQ14" s="633">
        <v>324586</v>
      </c>
      <c r="DR14" s="628"/>
      <c r="DS14" s="628"/>
      <c r="DT14" s="628"/>
      <c r="DU14" s="628"/>
      <c r="DV14" s="628"/>
      <c r="DW14" s="628"/>
      <c r="DX14" s="628"/>
      <c r="DY14" s="628"/>
      <c r="DZ14" s="628"/>
      <c r="EA14" s="628"/>
      <c r="EB14" s="628"/>
      <c r="EC14" s="662"/>
    </row>
    <row r="15" spans="2:143" ht="11.25" customHeight="1" x14ac:dyDescent="0.15">
      <c r="B15" s="624" t="s">
        <v>267</v>
      </c>
      <c r="C15" s="625"/>
      <c r="D15" s="625"/>
      <c r="E15" s="625"/>
      <c r="F15" s="625"/>
      <c r="G15" s="625"/>
      <c r="H15" s="625"/>
      <c r="I15" s="625"/>
      <c r="J15" s="625"/>
      <c r="K15" s="625"/>
      <c r="L15" s="625"/>
      <c r="M15" s="625"/>
      <c r="N15" s="625"/>
      <c r="O15" s="625"/>
      <c r="P15" s="625"/>
      <c r="Q15" s="626"/>
      <c r="R15" s="627" t="s">
        <v>186</v>
      </c>
      <c r="S15" s="628"/>
      <c r="T15" s="628"/>
      <c r="U15" s="628"/>
      <c r="V15" s="628"/>
      <c r="W15" s="628"/>
      <c r="X15" s="628"/>
      <c r="Y15" s="629"/>
      <c r="Z15" s="663" t="s">
        <v>236</v>
      </c>
      <c r="AA15" s="663"/>
      <c r="AB15" s="663"/>
      <c r="AC15" s="663"/>
      <c r="AD15" s="664" t="s">
        <v>186</v>
      </c>
      <c r="AE15" s="664"/>
      <c r="AF15" s="664"/>
      <c r="AG15" s="664"/>
      <c r="AH15" s="664"/>
      <c r="AI15" s="664"/>
      <c r="AJ15" s="664"/>
      <c r="AK15" s="664"/>
      <c r="AL15" s="630" t="s">
        <v>186</v>
      </c>
      <c r="AM15" s="631"/>
      <c r="AN15" s="631"/>
      <c r="AO15" s="665"/>
      <c r="AP15" s="624" t="s">
        <v>268</v>
      </c>
      <c r="AQ15" s="625"/>
      <c r="AR15" s="625"/>
      <c r="AS15" s="625"/>
      <c r="AT15" s="625"/>
      <c r="AU15" s="625"/>
      <c r="AV15" s="625"/>
      <c r="AW15" s="625"/>
      <c r="AX15" s="625"/>
      <c r="AY15" s="625"/>
      <c r="AZ15" s="625"/>
      <c r="BA15" s="625"/>
      <c r="BB15" s="625"/>
      <c r="BC15" s="625"/>
      <c r="BD15" s="625"/>
      <c r="BE15" s="625"/>
      <c r="BF15" s="626"/>
      <c r="BG15" s="627">
        <v>37136</v>
      </c>
      <c r="BH15" s="628"/>
      <c r="BI15" s="628"/>
      <c r="BJ15" s="628"/>
      <c r="BK15" s="628"/>
      <c r="BL15" s="628"/>
      <c r="BM15" s="628"/>
      <c r="BN15" s="629"/>
      <c r="BO15" s="663">
        <v>4.8</v>
      </c>
      <c r="BP15" s="663"/>
      <c r="BQ15" s="663"/>
      <c r="BR15" s="663"/>
      <c r="BS15" s="664" t="s">
        <v>186</v>
      </c>
      <c r="BT15" s="664"/>
      <c r="BU15" s="664"/>
      <c r="BV15" s="664"/>
      <c r="BW15" s="664"/>
      <c r="BX15" s="664"/>
      <c r="BY15" s="664"/>
      <c r="BZ15" s="664"/>
      <c r="CA15" s="664"/>
      <c r="CB15" s="695"/>
      <c r="CD15" s="624" t="s">
        <v>269</v>
      </c>
      <c r="CE15" s="625"/>
      <c r="CF15" s="625"/>
      <c r="CG15" s="625"/>
      <c r="CH15" s="625"/>
      <c r="CI15" s="625"/>
      <c r="CJ15" s="625"/>
      <c r="CK15" s="625"/>
      <c r="CL15" s="625"/>
      <c r="CM15" s="625"/>
      <c r="CN15" s="625"/>
      <c r="CO15" s="625"/>
      <c r="CP15" s="625"/>
      <c r="CQ15" s="626"/>
      <c r="CR15" s="627">
        <v>408095</v>
      </c>
      <c r="CS15" s="628"/>
      <c r="CT15" s="628"/>
      <c r="CU15" s="628"/>
      <c r="CV15" s="628"/>
      <c r="CW15" s="628"/>
      <c r="CX15" s="628"/>
      <c r="CY15" s="629"/>
      <c r="CZ15" s="663">
        <v>6.9</v>
      </c>
      <c r="DA15" s="663"/>
      <c r="DB15" s="663"/>
      <c r="DC15" s="663"/>
      <c r="DD15" s="633">
        <v>23358</v>
      </c>
      <c r="DE15" s="628"/>
      <c r="DF15" s="628"/>
      <c r="DG15" s="628"/>
      <c r="DH15" s="628"/>
      <c r="DI15" s="628"/>
      <c r="DJ15" s="628"/>
      <c r="DK15" s="628"/>
      <c r="DL15" s="628"/>
      <c r="DM15" s="628"/>
      <c r="DN15" s="628"/>
      <c r="DO15" s="628"/>
      <c r="DP15" s="629"/>
      <c r="DQ15" s="633">
        <v>350168</v>
      </c>
      <c r="DR15" s="628"/>
      <c r="DS15" s="628"/>
      <c r="DT15" s="628"/>
      <c r="DU15" s="628"/>
      <c r="DV15" s="628"/>
      <c r="DW15" s="628"/>
      <c r="DX15" s="628"/>
      <c r="DY15" s="628"/>
      <c r="DZ15" s="628"/>
      <c r="EA15" s="628"/>
      <c r="EB15" s="628"/>
      <c r="EC15" s="662"/>
    </row>
    <row r="16" spans="2:143" ht="11.25" customHeight="1" x14ac:dyDescent="0.15">
      <c r="B16" s="624" t="s">
        <v>270</v>
      </c>
      <c r="C16" s="625"/>
      <c r="D16" s="625"/>
      <c r="E16" s="625"/>
      <c r="F16" s="625"/>
      <c r="G16" s="625"/>
      <c r="H16" s="625"/>
      <c r="I16" s="625"/>
      <c r="J16" s="625"/>
      <c r="K16" s="625"/>
      <c r="L16" s="625"/>
      <c r="M16" s="625"/>
      <c r="N16" s="625"/>
      <c r="O16" s="625"/>
      <c r="P16" s="625"/>
      <c r="Q16" s="626"/>
      <c r="R16" s="627">
        <v>6195</v>
      </c>
      <c r="S16" s="628"/>
      <c r="T16" s="628"/>
      <c r="U16" s="628"/>
      <c r="V16" s="628"/>
      <c r="W16" s="628"/>
      <c r="X16" s="628"/>
      <c r="Y16" s="629"/>
      <c r="Z16" s="663">
        <v>0.1</v>
      </c>
      <c r="AA16" s="663"/>
      <c r="AB16" s="663"/>
      <c r="AC16" s="663"/>
      <c r="AD16" s="664">
        <v>6195</v>
      </c>
      <c r="AE16" s="664"/>
      <c r="AF16" s="664"/>
      <c r="AG16" s="664"/>
      <c r="AH16" s="664"/>
      <c r="AI16" s="664"/>
      <c r="AJ16" s="664"/>
      <c r="AK16" s="664"/>
      <c r="AL16" s="630">
        <v>0.2</v>
      </c>
      <c r="AM16" s="631"/>
      <c r="AN16" s="631"/>
      <c r="AO16" s="665"/>
      <c r="AP16" s="624" t="s">
        <v>271</v>
      </c>
      <c r="AQ16" s="625"/>
      <c r="AR16" s="625"/>
      <c r="AS16" s="625"/>
      <c r="AT16" s="625"/>
      <c r="AU16" s="625"/>
      <c r="AV16" s="625"/>
      <c r="AW16" s="625"/>
      <c r="AX16" s="625"/>
      <c r="AY16" s="625"/>
      <c r="AZ16" s="625"/>
      <c r="BA16" s="625"/>
      <c r="BB16" s="625"/>
      <c r="BC16" s="625"/>
      <c r="BD16" s="625"/>
      <c r="BE16" s="625"/>
      <c r="BF16" s="626"/>
      <c r="BG16" s="627" t="s">
        <v>186</v>
      </c>
      <c r="BH16" s="628"/>
      <c r="BI16" s="628"/>
      <c r="BJ16" s="628"/>
      <c r="BK16" s="628"/>
      <c r="BL16" s="628"/>
      <c r="BM16" s="628"/>
      <c r="BN16" s="629"/>
      <c r="BO16" s="663" t="s">
        <v>186</v>
      </c>
      <c r="BP16" s="663"/>
      <c r="BQ16" s="663"/>
      <c r="BR16" s="663"/>
      <c r="BS16" s="664" t="s">
        <v>236</v>
      </c>
      <c r="BT16" s="664"/>
      <c r="BU16" s="664"/>
      <c r="BV16" s="664"/>
      <c r="BW16" s="664"/>
      <c r="BX16" s="664"/>
      <c r="BY16" s="664"/>
      <c r="BZ16" s="664"/>
      <c r="CA16" s="664"/>
      <c r="CB16" s="695"/>
      <c r="CD16" s="624" t="s">
        <v>272</v>
      </c>
      <c r="CE16" s="625"/>
      <c r="CF16" s="625"/>
      <c r="CG16" s="625"/>
      <c r="CH16" s="625"/>
      <c r="CI16" s="625"/>
      <c r="CJ16" s="625"/>
      <c r="CK16" s="625"/>
      <c r="CL16" s="625"/>
      <c r="CM16" s="625"/>
      <c r="CN16" s="625"/>
      <c r="CO16" s="625"/>
      <c r="CP16" s="625"/>
      <c r="CQ16" s="626"/>
      <c r="CR16" s="627">
        <v>18486</v>
      </c>
      <c r="CS16" s="628"/>
      <c r="CT16" s="628"/>
      <c r="CU16" s="628"/>
      <c r="CV16" s="628"/>
      <c r="CW16" s="628"/>
      <c r="CX16" s="628"/>
      <c r="CY16" s="629"/>
      <c r="CZ16" s="663">
        <v>0.3</v>
      </c>
      <c r="DA16" s="663"/>
      <c r="DB16" s="663"/>
      <c r="DC16" s="663"/>
      <c r="DD16" s="633" t="s">
        <v>186</v>
      </c>
      <c r="DE16" s="628"/>
      <c r="DF16" s="628"/>
      <c r="DG16" s="628"/>
      <c r="DH16" s="628"/>
      <c r="DI16" s="628"/>
      <c r="DJ16" s="628"/>
      <c r="DK16" s="628"/>
      <c r="DL16" s="628"/>
      <c r="DM16" s="628"/>
      <c r="DN16" s="628"/>
      <c r="DO16" s="628"/>
      <c r="DP16" s="629"/>
      <c r="DQ16" s="633">
        <v>16243</v>
      </c>
      <c r="DR16" s="628"/>
      <c r="DS16" s="628"/>
      <c r="DT16" s="628"/>
      <c r="DU16" s="628"/>
      <c r="DV16" s="628"/>
      <c r="DW16" s="628"/>
      <c r="DX16" s="628"/>
      <c r="DY16" s="628"/>
      <c r="DZ16" s="628"/>
      <c r="EA16" s="628"/>
      <c r="EB16" s="628"/>
      <c r="EC16" s="662"/>
    </row>
    <row r="17" spans="2:133" ht="11.25" customHeight="1" x14ac:dyDescent="0.15">
      <c r="B17" s="624" t="s">
        <v>273</v>
      </c>
      <c r="C17" s="625"/>
      <c r="D17" s="625"/>
      <c r="E17" s="625"/>
      <c r="F17" s="625"/>
      <c r="G17" s="625"/>
      <c r="H17" s="625"/>
      <c r="I17" s="625"/>
      <c r="J17" s="625"/>
      <c r="K17" s="625"/>
      <c r="L17" s="625"/>
      <c r="M17" s="625"/>
      <c r="N17" s="625"/>
      <c r="O17" s="625"/>
      <c r="P17" s="625"/>
      <c r="Q17" s="626"/>
      <c r="R17" s="627">
        <v>11986</v>
      </c>
      <c r="S17" s="628"/>
      <c r="T17" s="628"/>
      <c r="U17" s="628"/>
      <c r="V17" s="628"/>
      <c r="W17" s="628"/>
      <c r="X17" s="628"/>
      <c r="Y17" s="629"/>
      <c r="Z17" s="663">
        <v>0.2</v>
      </c>
      <c r="AA17" s="663"/>
      <c r="AB17" s="663"/>
      <c r="AC17" s="663"/>
      <c r="AD17" s="664">
        <v>11986</v>
      </c>
      <c r="AE17" s="664"/>
      <c r="AF17" s="664"/>
      <c r="AG17" s="664"/>
      <c r="AH17" s="664"/>
      <c r="AI17" s="664"/>
      <c r="AJ17" s="664"/>
      <c r="AK17" s="664"/>
      <c r="AL17" s="630">
        <v>0.3</v>
      </c>
      <c r="AM17" s="631"/>
      <c r="AN17" s="631"/>
      <c r="AO17" s="665"/>
      <c r="AP17" s="624" t="s">
        <v>274</v>
      </c>
      <c r="AQ17" s="625"/>
      <c r="AR17" s="625"/>
      <c r="AS17" s="625"/>
      <c r="AT17" s="625"/>
      <c r="AU17" s="625"/>
      <c r="AV17" s="625"/>
      <c r="AW17" s="625"/>
      <c r="AX17" s="625"/>
      <c r="AY17" s="625"/>
      <c r="AZ17" s="625"/>
      <c r="BA17" s="625"/>
      <c r="BB17" s="625"/>
      <c r="BC17" s="625"/>
      <c r="BD17" s="625"/>
      <c r="BE17" s="625"/>
      <c r="BF17" s="626"/>
      <c r="BG17" s="627" t="s">
        <v>186</v>
      </c>
      <c r="BH17" s="628"/>
      <c r="BI17" s="628"/>
      <c r="BJ17" s="628"/>
      <c r="BK17" s="628"/>
      <c r="BL17" s="628"/>
      <c r="BM17" s="628"/>
      <c r="BN17" s="629"/>
      <c r="BO17" s="663" t="s">
        <v>186</v>
      </c>
      <c r="BP17" s="663"/>
      <c r="BQ17" s="663"/>
      <c r="BR17" s="663"/>
      <c r="BS17" s="664" t="s">
        <v>236</v>
      </c>
      <c r="BT17" s="664"/>
      <c r="BU17" s="664"/>
      <c r="BV17" s="664"/>
      <c r="BW17" s="664"/>
      <c r="BX17" s="664"/>
      <c r="BY17" s="664"/>
      <c r="BZ17" s="664"/>
      <c r="CA17" s="664"/>
      <c r="CB17" s="695"/>
      <c r="CD17" s="624" t="s">
        <v>275</v>
      </c>
      <c r="CE17" s="625"/>
      <c r="CF17" s="625"/>
      <c r="CG17" s="625"/>
      <c r="CH17" s="625"/>
      <c r="CI17" s="625"/>
      <c r="CJ17" s="625"/>
      <c r="CK17" s="625"/>
      <c r="CL17" s="625"/>
      <c r="CM17" s="625"/>
      <c r="CN17" s="625"/>
      <c r="CO17" s="625"/>
      <c r="CP17" s="625"/>
      <c r="CQ17" s="626"/>
      <c r="CR17" s="627">
        <v>498408</v>
      </c>
      <c r="CS17" s="628"/>
      <c r="CT17" s="628"/>
      <c r="CU17" s="628"/>
      <c r="CV17" s="628"/>
      <c r="CW17" s="628"/>
      <c r="CX17" s="628"/>
      <c r="CY17" s="629"/>
      <c r="CZ17" s="663">
        <v>8.4</v>
      </c>
      <c r="DA17" s="663"/>
      <c r="DB17" s="663"/>
      <c r="DC17" s="663"/>
      <c r="DD17" s="633" t="s">
        <v>186</v>
      </c>
      <c r="DE17" s="628"/>
      <c r="DF17" s="628"/>
      <c r="DG17" s="628"/>
      <c r="DH17" s="628"/>
      <c r="DI17" s="628"/>
      <c r="DJ17" s="628"/>
      <c r="DK17" s="628"/>
      <c r="DL17" s="628"/>
      <c r="DM17" s="628"/>
      <c r="DN17" s="628"/>
      <c r="DO17" s="628"/>
      <c r="DP17" s="629"/>
      <c r="DQ17" s="633">
        <v>472303</v>
      </c>
      <c r="DR17" s="628"/>
      <c r="DS17" s="628"/>
      <c r="DT17" s="628"/>
      <c r="DU17" s="628"/>
      <c r="DV17" s="628"/>
      <c r="DW17" s="628"/>
      <c r="DX17" s="628"/>
      <c r="DY17" s="628"/>
      <c r="DZ17" s="628"/>
      <c r="EA17" s="628"/>
      <c r="EB17" s="628"/>
      <c r="EC17" s="662"/>
    </row>
    <row r="18" spans="2:133" ht="11.25" customHeight="1" x14ac:dyDescent="0.15">
      <c r="B18" s="624" t="s">
        <v>276</v>
      </c>
      <c r="C18" s="625"/>
      <c r="D18" s="625"/>
      <c r="E18" s="625"/>
      <c r="F18" s="625"/>
      <c r="G18" s="625"/>
      <c r="H18" s="625"/>
      <c r="I18" s="625"/>
      <c r="J18" s="625"/>
      <c r="K18" s="625"/>
      <c r="L18" s="625"/>
      <c r="M18" s="625"/>
      <c r="N18" s="625"/>
      <c r="O18" s="625"/>
      <c r="P18" s="625"/>
      <c r="Q18" s="626"/>
      <c r="R18" s="627">
        <v>684</v>
      </c>
      <c r="S18" s="628"/>
      <c r="T18" s="628"/>
      <c r="U18" s="628"/>
      <c r="V18" s="628"/>
      <c r="W18" s="628"/>
      <c r="X18" s="628"/>
      <c r="Y18" s="629"/>
      <c r="Z18" s="663">
        <v>0</v>
      </c>
      <c r="AA18" s="663"/>
      <c r="AB18" s="663"/>
      <c r="AC18" s="663"/>
      <c r="AD18" s="664">
        <v>684</v>
      </c>
      <c r="AE18" s="664"/>
      <c r="AF18" s="664"/>
      <c r="AG18" s="664"/>
      <c r="AH18" s="664"/>
      <c r="AI18" s="664"/>
      <c r="AJ18" s="664"/>
      <c r="AK18" s="664"/>
      <c r="AL18" s="630">
        <v>0</v>
      </c>
      <c r="AM18" s="631"/>
      <c r="AN18" s="631"/>
      <c r="AO18" s="665"/>
      <c r="AP18" s="624" t="s">
        <v>277</v>
      </c>
      <c r="AQ18" s="625"/>
      <c r="AR18" s="625"/>
      <c r="AS18" s="625"/>
      <c r="AT18" s="625"/>
      <c r="AU18" s="625"/>
      <c r="AV18" s="625"/>
      <c r="AW18" s="625"/>
      <c r="AX18" s="625"/>
      <c r="AY18" s="625"/>
      <c r="AZ18" s="625"/>
      <c r="BA18" s="625"/>
      <c r="BB18" s="625"/>
      <c r="BC18" s="625"/>
      <c r="BD18" s="625"/>
      <c r="BE18" s="625"/>
      <c r="BF18" s="626"/>
      <c r="BG18" s="627" t="s">
        <v>236</v>
      </c>
      <c r="BH18" s="628"/>
      <c r="BI18" s="628"/>
      <c r="BJ18" s="628"/>
      <c r="BK18" s="628"/>
      <c r="BL18" s="628"/>
      <c r="BM18" s="628"/>
      <c r="BN18" s="629"/>
      <c r="BO18" s="663" t="s">
        <v>236</v>
      </c>
      <c r="BP18" s="663"/>
      <c r="BQ18" s="663"/>
      <c r="BR18" s="663"/>
      <c r="BS18" s="664" t="s">
        <v>236</v>
      </c>
      <c r="BT18" s="664"/>
      <c r="BU18" s="664"/>
      <c r="BV18" s="664"/>
      <c r="BW18" s="664"/>
      <c r="BX18" s="664"/>
      <c r="BY18" s="664"/>
      <c r="BZ18" s="664"/>
      <c r="CA18" s="664"/>
      <c r="CB18" s="695"/>
      <c r="CD18" s="624" t="s">
        <v>278</v>
      </c>
      <c r="CE18" s="625"/>
      <c r="CF18" s="625"/>
      <c r="CG18" s="625"/>
      <c r="CH18" s="625"/>
      <c r="CI18" s="625"/>
      <c r="CJ18" s="625"/>
      <c r="CK18" s="625"/>
      <c r="CL18" s="625"/>
      <c r="CM18" s="625"/>
      <c r="CN18" s="625"/>
      <c r="CO18" s="625"/>
      <c r="CP18" s="625"/>
      <c r="CQ18" s="626"/>
      <c r="CR18" s="627" t="s">
        <v>236</v>
      </c>
      <c r="CS18" s="628"/>
      <c r="CT18" s="628"/>
      <c r="CU18" s="628"/>
      <c r="CV18" s="628"/>
      <c r="CW18" s="628"/>
      <c r="CX18" s="628"/>
      <c r="CY18" s="629"/>
      <c r="CZ18" s="663" t="s">
        <v>236</v>
      </c>
      <c r="DA18" s="663"/>
      <c r="DB18" s="663"/>
      <c r="DC18" s="663"/>
      <c r="DD18" s="633" t="s">
        <v>186</v>
      </c>
      <c r="DE18" s="628"/>
      <c r="DF18" s="628"/>
      <c r="DG18" s="628"/>
      <c r="DH18" s="628"/>
      <c r="DI18" s="628"/>
      <c r="DJ18" s="628"/>
      <c r="DK18" s="628"/>
      <c r="DL18" s="628"/>
      <c r="DM18" s="628"/>
      <c r="DN18" s="628"/>
      <c r="DO18" s="628"/>
      <c r="DP18" s="629"/>
      <c r="DQ18" s="633" t="s">
        <v>186</v>
      </c>
      <c r="DR18" s="628"/>
      <c r="DS18" s="628"/>
      <c r="DT18" s="628"/>
      <c r="DU18" s="628"/>
      <c r="DV18" s="628"/>
      <c r="DW18" s="628"/>
      <c r="DX18" s="628"/>
      <c r="DY18" s="628"/>
      <c r="DZ18" s="628"/>
      <c r="EA18" s="628"/>
      <c r="EB18" s="628"/>
      <c r="EC18" s="662"/>
    </row>
    <row r="19" spans="2:133" ht="11.25" customHeight="1" x14ac:dyDescent="0.15">
      <c r="B19" s="624" t="s">
        <v>279</v>
      </c>
      <c r="C19" s="625"/>
      <c r="D19" s="625"/>
      <c r="E19" s="625"/>
      <c r="F19" s="625"/>
      <c r="G19" s="625"/>
      <c r="H19" s="625"/>
      <c r="I19" s="625"/>
      <c r="J19" s="625"/>
      <c r="K19" s="625"/>
      <c r="L19" s="625"/>
      <c r="M19" s="625"/>
      <c r="N19" s="625"/>
      <c r="O19" s="625"/>
      <c r="P19" s="625"/>
      <c r="Q19" s="626"/>
      <c r="R19" s="627">
        <v>684</v>
      </c>
      <c r="S19" s="628"/>
      <c r="T19" s="628"/>
      <c r="U19" s="628"/>
      <c r="V19" s="628"/>
      <c r="W19" s="628"/>
      <c r="X19" s="628"/>
      <c r="Y19" s="629"/>
      <c r="Z19" s="663">
        <v>0</v>
      </c>
      <c r="AA19" s="663"/>
      <c r="AB19" s="663"/>
      <c r="AC19" s="663"/>
      <c r="AD19" s="664">
        <v>684</v>
      </c>
      <c r="AE19" s="664"/>
      <c r="AF19" s="664"/>
      <c r="AG19" s="664"/>
      <c r="AH19" s="664"/>
      <c r="AI19" s="664"/>
      <c r="AJ19" s="664"/>
      <c r="AK19" s="664"/>
      <c r="AL19" s="630">
        <v>0</v>
      </c>
      <c r="AM19" s="631"/>
      <c r="AN19" s="631"/>
      <c r="AO19" s="665"/>
      <c r="AP19" s="624" t="s">
        <v>280</v>
      </c>
      <c r="AQ19" s="625"/>
      <c r="AR19" s="625"/>
      <c r="AS19" s="625"/>
      <c r="AT19" s="625"/>
      <c r="AU19" s="625"/>
      <c r="AV19" s="625"/>
      <c r="AW19" s="625"/>
      <c r="AX19" s="625"/>
      <c r="AY19" s="625"/>
      <c r="AZ19" s="625"/>
      <c r="BA19" s="625"/>
      <c r="BB19" s="625"/>
      <c r="BC19" s="625"/>
      <c r="BD19" s="625"/>
      <c r="BE19" s="625"/>
      <c r="BF19" s="626"/>
      <c r="BG19" s="627">
        <v>197</v>
      </c>
      <c r="BH19" s="628"/>
      <c r="BI19" s="628"/>
      <c r="BJ19" s="628"/>
      <c r="BK19" s="628"/>
      <c r="BL19" s="628"/>
      <c r="BM19" s="628"/>
      <c r="BN19" s="629"/>
      <c r="BO19" s="663">
        <v>0</v>
      </c>
      <c r="BP19" s="663"/>
      <c r="BQ19" s="663"/>
      <c r="BR19" s="663"/>
      <c r="BS19" s="664" t="s">
        <v>236</v>
      </c>
      <c r="BT19" s="664"/>
      <c r="BU19" s="664"/>
      <c r="BV19" s="664"/>
      <c r="BW19" s="664"/>
      <c r="BX19" s="664"/>
      <c r="BY19" s="664"/>
      <c r="BZ19" s="664"/>
      <c r="CA19" s="664"/>
      <c r="CB19" s="695"/>
      <c r="CD19" s="624" t="s">
        <v>281</v>
      </c>
      <c r="CE19" s="625"/>
      <c r="CF19" s="625"/>
      <c r="CG19" s="625"/>
      <c r="CH19" s="625"/>
      <c r="CI19" s="625"/>
      <c r="CJ19" s="625"/>
      <c r="CK19" s="625"/>
      <c r="CL19" s="625"/>
      <c r="CM19" s="625"/>
      <c r="CN19" s="625"/>
      <c r="CO19" s="625"/>
      <c r="CP19" s="625"/>
      <c r="CQ19" s="626"/>
      <c r="CR19" s="627" t="s">
        <v>236</v>
      </c>
      <c r="CS19" s="628"/>
      <c r="CT19" s="628"/>
      <c r="CU19" s="628"/>
      <c r="CV19" s="628"/>
      <c r="CW19" s="628"/>
      <c r="CX19" s="628"/>
      <c r="CY19" s="629"/>
      <c r="CZ19" s="663" t="s">
        <v>236</v>
      </c>
      <c r="DA19" s="663"/>
      <c r="DB19" s="663"/>
      <c r="DC19" s="663"/>
      <c r="DD19" s="633" t="s">
        <v>186</v>
      </c>
      <c r="DE19" s="628"/>
      <c r="DF19" s="628"/>
      <c r="DG19" s="628"/>
      <c r="DH19" s="628"/>
      <c r="DI19" s="628"/>
      <c r="DJ19" s="628"/>
      <c r="DK19" s="628"/>
      <c r="DL19" s="628"/>
      <c r="DM19" s="628"/>
      <c r="DN19" s="628"/>
      <c r="DO19" s="628"/>
      <c r="DP19" s="629"/>
      <c r="DQ19" s="633" t="s">
        <v>186</v>
      </c>
      <c r="DR19" s="628"/>
      <c r="DS19" s="628"/>
      <c r="DT19" s="628"/>
      <c r="DU19" s="628"/>
      <c r="DV19" s="628"/>
      <c r="DW19" s="628"/>
      <c r="DX19" s="628"/>
      <c r="DY19" s="628"/>
      <c r="DZ19" s="628"/>
      <c r="EA19" s="628"/>
      <c r="EB19" s="628"/>
      <c r="EC19" s="662"/>
    </row>
    <row r="20" spans="2:133" ht="11.25" customHeight="1" x14ac:dyDescent="0.15">
      <c r="B20" s="696" t="s">
        <v>282</v>
      </c>
      <c r="C20" s="697"/>
      <c r="D20" s="697"/>
      <c r="E20" s="697"/>
      <c r="F20" s="697"/>
      <c r="G20" s="697"/>
      <c r="H20" s="697"/>
      <c r="I20" s="697"/>
      <c r="J20" s="697"/>
      <c r="K20" s="697"/>
      <c r="L20" s="697"/>
      <c r="M20" s="697"/>
      <c r="N20" s="697"/>
      <c r="O20" s="697"/>
      <c r="P20" s="697"/>
      <c r="Q20" s="698"/>
      <c r="R20" s="627" t="s">
        <v>236</v>
      </c>
      <c r="S20" s="628"/>
      <c r="T20" s="628"/>
      <c r="U20" s="628"/>
      <c r="V20" s="628"/>
      <c r="W20" s="628"/>
      <c r="X20" s="628"/>
      <c r="Y20" s="629"/>
      <c r="Z20" s="663" t="s">
        <v>236</v>
      </c>
      <c r="AA20" s="663"/>
      <c r="AB20" s="663"/>
      <c r="AC20" s="663"/>
      <c r="AD20" s="664" t="s">
        <v>186</v>
      </c>
      <c r="AE20" s="664"/>
      <c r="AF20" s="664"/>
      <c r="AG20" s="664"/>
      <c r="AH20" s="664"/>
      <c r="AI20" s="664"/>
      <c r="AJ20" s="664"/>
      <c r="AK20" s="664"/>
      <c r="AL20" s="630" t="s">
        <v>236</v>
      </c>
      <c r="AM20" s="631"/>
      <c r="AN20" s="631"/>
      <c r="AO20" s="665"/>
      <c r="AP20" s="624" t="s">
        <v>283</v>
      </c>
      <c r="AQ20" s="625"/>
      <c r="AR20" s="625"/>
      <c r="AS20" s="625"/>
      <c r="AT20" s="625"/>
      <c r="AU20" s="625"/>
      <c r="AV20" s="625"/>
      <c r="AW20" s="625"/>
      <c r="AX20" s="625"/>
      <c r="AY20" s="625"/>
      <c r="AZ20" s="625"/>
      <c r="BA20" s="625"/>
      <c r="BB20" s="625"/>
      <c r="BC20" s="625"/>
      <c r="BD20" s="625"/>
      <c r="BE20" s="625"/>
      <c r="BF20" s="626"/>
      <c r="BG20" s="627">
        <v>197</v>
      </c>
      <c r="BH20" s="628"/>
      <c r="BI20" s="628"/>
      <c r="BJ20" s="628"/>
      <c r="BK20" s="628"/>
      <c r="BL20" s="628"/>
      <c r="BM20" s="628"/>
      <c r="BN20" s="629"/>
      <c r="BO20" s="663">
        <v>0</v>
      </c>
      <c r="BP20" s="663"/>
      <c r="BQ20" s="663"/>
      <c r="BR20" s="663"/>
      <c r="BS20" s="664" t="s">
        <v>236</v>
      </c>
      <c r="BT20" s="664"/>
      <c r="BU20" s="664"/>
      <c r="BV20" s="664"/>
      <c r="BW20" s="664"/>
      <c r="BX20" s="664"/>
      <c r="BY20" s="664"/>
      <c r="BZ20" s="664"/>
      <c r="CA20" s="664"/>
      <c r="CB20" s="695"/>
      <c r="CD20" s="624" t="s">
        <v>284</v>
      </c>
      <c r="CE20" s="625"/>
      <c r="CF20" s="625"/>
      <c r="CG20" s="625"/>
      <c r="CH20" s="625"/>
      <c r="CI20" s="625"/>
      <c r="CJ20" s="625"/>
      <c r="CK20" s="625"/>
      <c r="CL20" s="625"/>
      <c r="CM20" s="625"/>
      <c r="CN20" s="625"/>
      <c r="CO20" s="625"/>
      <c r="CP20" s="625"/>
      <c r="CQ20" s="626"/>
      <c r="CR20" s="627">
        <v>5921416</v>
      </c>
      <c r="CS20" s="628"/>
      <c r="CT20" s="628"/>
      <c r="CU20" s="628"/>
      <c r="CV20" s="628"/>
      <c r="CW20" s="628"/>
      <c r="CX20" s="628"/>
      <c r="CY20" s="629"/>
      <c r="CZ20" s="663">
        <v>100</v>
      </c>
      <c r="DA20" s="663"/>
      <c r="DB20" s="663"/>
      <c r="DC20" s="663"/>
      <c r="DD20" s="633">
        <v>510381</v>
      </c>
      <c r="DE20" s="628"/>
      <c r="DF20" s="628"/>
      <c r="DG20" s="628"/>
      <c r="DH20" s="628"/>
      <c r="DI20" s="628"/>
      <c r="DJ20" s="628"/>
      <c r="DK20" s="628"/>
      <c r="DL20" s="628"/>
      <c r="DM20" s="628"/>
      <c r="DN20" s="628"/>
      <c r="DO20" s="628"/>
      <c r="DP20" s="629"/>
      <c r="DQ20" s="633">
        <v>4304136</v>
      </c>
      <c r="DR20" s="628"/>
      <c r="DS20" s="628"/>
      <c r="DT20" s="628"/>
      <c r="DU20" s="628"/>
      <c r="DV20" s="628"/>
      <c r="DW20" s="628"/>
      <c r="DX20" s="628"/>
      <c r="DY20" s="628"/>
      <c r="DZ20" s="628"/>
      <c r="EA20" s="628"/>
      <c r="EB20" s="628"/>
      <c r="EC20" s="662"/>
    </row>
    <row r="21" spans="2:133" ht="11.25" customHeight="1" x14ac:dyDescent="0.15">
      <c r="B21" s="624" t="s">
        <v>285</v>
      </c>
      <c r="C21" s="625"/>
      <c r="D21" s="625"/>
      <c r="E21" s="625"/>
      <c r="F21" s="625"/>
      <c r="G21" s="625"/>
      <c r="H21" s="625"/>
      <c r="I21" s="625"/>
      <c r="J21" s="625"/>
      <c r="K21" s="625"/>
      <c r="L21" s="625"/>
      <c r="M21" s="625"/>
      <c r="N21" s="625"/>
      <c r="O21" s="625"/>
      <c r="P21" s="625"/>
      <c r="Q21" s="626"/>
      <c r="R21" s="627">
        <v>2835407</v>
      </c>
      <c r="S21" s="628"/>
      <c r="T21" s="628"/>
      <c r="U21" s="628"/>
      <c r="V21" s="628"/>
      <c r="W21" s="628"/>
      <c r="X21" s="628"/>
      <c r="Y21" s="629"/>
      <c r="Z21" s="663">
        <v>44.3</v>
      </c>
      <c r="AA21" s="663"/>
      <c r="AB21" s="663"/>
      <c r="AC21" s="663"/>
      <c r="AD21" s="664">
        <v>2429765</v>
      </c>
      <c r="AE21" s="664"/>
      <c r="AF21" s="664"/>
      <c r="AG21" s="664"/>
      <c r="AH21" s="664"/>
      <c r="AI21" s="664"/>
      <c r="AJ21" s="664"/>
      <c r="AK21" s="664"/>
      <c r="AL21" s="630">
        <v>69.8</v>
      </c>
      <c r="AM21" s="631"/>
      <c r="AN21" s="631"/>
      <c r="AO21" s="665"/>
      <c r="AP21" s="624" t="s">
        <v>286</v>
      </c>
      <c r="AQ21" s="699"/>
      <c r="AR21" s="699"/>
      <c r="AS21" s="699"/>
      <c r="AT21" s="699"/>
      <c r="AU21" s="699"/>
      <c r="AV21" s="699"/>
      <c r="AW21" s="699"/>
      <c r="AX21" s="699"/>
      <c r="AY21" s="699"/>
      <c r="AZ21" s="699"/>
      <c r="BA21" s="699"/>
      <c r="BB21" s="699"/>
      <c r="BC21" s="699"/>
      <c r="BD21" s="699"/>
      <c r="BE21" s="699"/>
      <c r="BF21" s="700"/>
      <c r="BG21" s="627">
        <v>197</v>
      </c>
      <c r="BH21" s="628"/>
      <c r="BI21" s="628"/>
      <c r="BJ21" s="628"/>
      <c r="BK21" s="628"/>
      <c r="BL21" s="628"/>
      <c r="BM21" s="628"/>
      <c r="BN21" s="629"/>
      <c r="BO21" s="663">
        <v>0</v>
      </c>
      <c r="BP21" s="663"/>
      <c r="BQ21" s="663"/>
      <c r="BR21" s="663"/>
      <c r="BS21" s="664" t="s">
        <v>186</v>
      </c>
      <c r="BT21" s="664"/>
      <c r="BU21" s="664"/>
      <c r="BV21" s="664"/>
      <c r="BW21" s="664"/>
      <c r="BX21" s="664"/>
      <c r="BY21" s="664"/>
      <c r="BZ21" s="664"/>
      <c r="CA21" s="664"/>
      <c r="CB21" s="695"/>
      <c r="CD21" s="608"/>
      <c r="CE21" s="609"/>
      <c r="CF21" s="609"/>
      <c r="CG21" s="609"/>
      <c r="CH21" s="609"/>
      <c r="CI21" s="609"/>
      <c r="CJ21" s="609"/>
      <c r="CK21" s="609"/>
      <c r="CL21" s="609"/>
      <c r="CM21" s="609"/>
      <c r="CN21" s="609"/>
      <c r="CO21" s="609"/>
      <c r="CP21" s="609"/>
      <c r="CQ21" s="610"/>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24" t="s">
        <v>287</v>
      </c>
      <c r="C22" s="625"/>
      <c r="D22" s="625"/>
      <c r="E22" s="625"/>
      <c r="F22" s="625"/>
      <c r="G22" s="625"/>
      <c r="H22" s="625"/>
      <c r="I22" s="625"/>
      <c r="J22" s="625"/>
      <c r="K22" s="625"/>
      <c r="L22" s="625"/>
      <c r="M22" s="625"/>
      <c r="N22" s="625"/>
      <c r="O22" s="625"/>
      <c r="P22" s="625"/>
      <c r="Q22" s="626"/>
      <c r="R22" s="627">
        <v>2429765</v>
      </c>
      <c r="S22" s="628"/>
      <c r="T22" s="628"/>
      <c r="U22" s="628"/>
      <c r="V22" s="628"/>
      <c r="W22" s="628"/>
      <c r="X22" s="628"/>
      <c r="Y22" s="629"/>
      <c r="Z22" s="663">
        <v>37.9</v>
      </c>
      <c r="AA22" s="663"/>
      <c r="AB22" s="663"/>
      <c r="AC22" s="663"/>
      <c r="AD22" s="664">
        <v>2429765</v>
      </c>
      <c r="AE22" s="664"/>
      <c r="AF22" s="664"/>
      <c r="AG22" s="664"/>
      <c r="AH22" s="664"/>
      <c r="AI22" s="664"/>
      <c r="AJ22" s="664"/>
      <c r="AK22" s="664"/>
      <c r="AL22" s="630">
        <v>69.8</v>
      </c>
      <c r="AM22" s="631"/>
      <c r="AN22" s="631"/>
      <c r="AO22" s="665"/>
      <c r="AP22" s="624" t="s">
        <v>288</v>
      </c>
      <c r="AQ22" s="699"/>
      <c r="AR22" s="699"/>
      <c r="AS22" s="699"/>
      <c r="AT22" s="699"/>
      <c r="AU22" s="699"/>
      <c r="AV22" s="699"/>
      <c r="AW22" s="699"/>
      <c r="AX22" s="699"/>
      <c r="AY22" s="699"/>
      <c r="AZ22" s="699"/>
      <c r="BA22" s="699"/>
      <c r="BB22" s="699"/>
      <c r="BC22" s="699"/>
      <c r="BD22" s="699"/>
      <c r="BE22" s="699"/>
      <c r="BF22" s="700"/>
      <c r="BG22" s="627" t="s">
        <v>186</v>
      </c>
      <c r="BH22" s="628"/>
      <c r="BI22" s="628"/>
      <c r="BJ22" s="628"/>
      <c r="BK22" s="628"/>
      <c r="BL22" s="628"/>
      <c r="BM22" s="628"/>
      <c r="BN22" s="629"/>
      <c r="BO22" s="663" t="s">
        <v>236</v>
      </c>
      <c r="BP22" s="663"/>
      <c r="BQ22" s="663"/>
      <c r="BR22" s="663"/>
      <c r="BS22" s="664" t="s">
        <v>236</v>
      </c>
      <c r="BT22" s="664"/>
      <c r="BU22" s="664"/>
      <c r="BV22" s="664"/>
      <c r="BW22" s="664"/>
      <c r="BX22" s="664"/>
      <c r="BY22" s="664"/>
      <c r="BZ22" s="664"/>
      <c r="CA22" s="664"/>
      <c r="CB22" s="695"/>
      <c r="CD22" s="679" t="s">
        <v>289</v>
      </c>
      <c r="CE22" s="680"/>
      <c r="CF22" s="680"/>
      <c r="CG22" s="680"/>
      <c r="CH22" s="680"/>
      <c r="CI22" s="680"/>
      <c r="CJ22" s="680"/>
      <c r="CK22" s="680"/>
      <c r="CL22" s="680"/>
      <c r="CM22" s="680"/>
      <c r="CN22" s="680"/>
      <c r="CO22" s="680"/>
      <c r="CP22" s="680"/>
      <c r="CQ22" s="680"/>
      <c r="CR22" s="680"/>
      <c r="CS22" s="680"/>
      <c r="CT22" s="680"/>
      <c r="CU22" s="680"/>
      <c r="CV22" s="680"/>
      <c r="CW22" s="680"/>
      <c r="CX22" s="680"/>
      <c r="CY22" s="680"/>
      <c r="CZ22" s="680"/>
      <c r="DA22" s="680"/>
      <c r="DB22" s="680"/>
      <c r="DC22" s="680"/>
      <c r="DD22" s="680"/>
      <c r="DE22" s="680"/>
      <c r="DF22" s="680"/>
      <c r="DG22" s="680"/>
      <c r="DH22" s="680"/>
      <c r="DI22" s="680"/>
      <c r="DJ22" s="680"/>
      <c r="DK22" s="680"/>
      <c r="DL22" s="680"/>
      <c r="DM22" s="680"/>
      <c r="DN22" s="680"/>
      <c r="DO22" s="680"/>
      <c r="DP22" s="680"/>
      <c r="DQ22" s="680"/>
      <c r="DR22" s="680"/>
      <c r="DS22" s="680"/>
      <c r="DT22" s="680"/>
      <c r="DU22" s="680"/>
      <c r="DV22" s="680"/>
      <c r="DW22" s="680"/>
      <c r="DX22" s="680"/>
      <c r="DY22" s="680"/>
      <c r="DZ22" s="680"/>
      <c r="EA22" s="680"/>
      <c r="EB22" s="680"/>
      <c r="EC22" s="681"/>
    </row>
    <row r="23" spans="2:133" ht="11.25" customHeight="1" x14ac:dyDescent="0.15">
      <c r="B23" s="624" t="s">
        <v>290</v>
      </c>
      <c r="C23" s="625"/>
      <c r="D23" s="625"/>
      <c r="E23" s="625"/>
      <c r="F23" s="625"/>
      <c r="G23" s="625"/>
      <c r="H23" s="625"/>
      <c r="I23" s="625"/>
      <c r="J23" s="625"/>
      <c r="K23" s="625"/>
      <c r="L23" s="625"/>
      <c r="M23" s="625"/>
      <c r="N23" s="625"/>
      <c r="O23" s="625"/>
      <c r="P23" s="625"/>
      <c r="Q23" s="626"/>
      <c r="R23" s="627">
        <v>405642</v>
      </c>
      <c r="S23" s="628"/>
      <c r="T23" s="628"/>
      <c r="U23" s="628"/>
      <c r="V23" s="628"/>
      <c r="W23" s="628"/>
      <c r="X23" s="628"/>
      <c r="Y23" s="629"/>
      <c r="Z23" s="663">
        <v>6.3</v>
      </c>
      <c r="AA23" s="663"/>
      <c r="AB23" s="663"/>
      <c r="AC23" s="663"/>
      <c r="AD23" s="664" t="s">
        <v>236</v>
      </c>
      <c r="AE23" s="664"/>
      <c r="AF23" s="664"/>
      <c r="AG23" s="664"/>
      <c r="AH23" s="664"/>
      <c r="AI23" s="664"/>
      <c r="AJ23" s="664"/>
      <c r="AK23" s="664"/>
      <c r="AL23" s="630" t="s">
        <v>236</v>
      </c>
      <c r="AM23" s="631"/>
      <c r="AN23" s="631"/>
      <c r="AO23" s="665"/>
      <c r="AP23" s="624" t="s">
        <v>291</v>
      </c>
      <c r="AQ23" s="699"/>
      <c r="AR23" s="699"/>
      <c r="AS23" s="699"/>
      <c r="AT23" s="699"/>
      <c r="AU23" s="699"/>
      <c r="AV23" s="699"/>
      <c r="AW23" s="699"/>
      <c r="AX23" s="699"/>
      <c r="AY23" s="699"/>
      <c r="AZ23" s="699"/>
      <c r="BA23" s="699"/>
      <c r="BB23" s="699"/>
      <c r="BC23" s="699"/>
      <c r="BD23" s="699"/>
      <c r="BE23" s="699"/>
      <c r="BF23" s="700"/>
      <c r="BG23" s="627" t="s">
        <v>186</v>
      </c>
      <c r="BH23" s="628"/>
      <c r="BI23" s="628"/>
      <c r="BJ23" s="628"/>
      <c r="BK23" s="628"/>
      <c r="BL23" s="628"/>
      <c r="BM23" s="628"/>
      <c r="BN23" s="629"/>
      <c r="BO23" s="663" t="s">
        <v>236</v>
      </c>
      <c r="BP23" s="663"/>
      <c r="BQ23" s="663"/>
      <c r="BR23" s="663"/>
      <c r="BS23" s="664" t="s">
        <v>236</v>
      </c>
      <c r="BT23" s="664"/>
      <c r="BU23" s="664"/>
      <c r="BV23" s="664"/>
      <c r="BW23" s="664"/>
      <c r="BX23" s="664"/>
      <c r="BY23" s="664"/>
      <c r="BZ23" s="664"/>
      <c r="CA23" s="664"/>
      <c r="CB23" s="695"/>
      <c r="CD23" s="679" t="s">
        <v>230</v>
      </c>
      <c r="CE23" s="680"/>
      <c r="CF23" s="680"/>
      <c r="CG23" s="680"/>
      <c r="CH23" s="680"/>
      <c r="CI23" s="680"/>
      <c r="CJ23" s="680"/>
      <c r="CK23" s="680"/>
      <c r="CL23" s="680"/>
      <c r="CM23" s="680"/>
      <c r="CN23" s="680"/>
      <c r="CO23" s="680"/>
      <c r="CP23" s="680"/>
      <c r="CQ23" s="681"/>
      <c r="CR23" s="679" t="s">
        <v>292</v>
      </c>
      <c r="CS23" s="680"/>
      <c r="CT23" s="680"/>
      <c r="CU23" s="680"/>
      <c r="CV23" s="680"/>
      <c r="CW23" s="680"/>
      <c r="CX23" s="680"/>
      <c r="CY23" s="681"/>
      <c r="CZ23" s="679" t="s">
        <v>293</v>
      </c>
      <c r="DA23" s="680"/>
      <c r="DB23" s="680"/>
      <c r="DC23" s="681"/>
      <c r="DD23" s="679" t="s">
        <v>294</v>
      </c>
      <c r="DE23" s="680"/>
      <c r="DF23" s="680"/>
      <c r="DG23" s="680"/>
      <c r="DH23" s="680"/>
      <c r="DI23" s="680"/>
      <c r="DJ23" s="680"/>
      <c r="DK23" s="681"/>
      <c r="DL23" s="711" t="s">
        <v>295</v>
      </c>
      <c r="DM23" s="712"/>
      <c r="DN23" s="712"/>
      <c r="DO23" s="712"/>
      <c r="DP23" s="712"/>
      <c r="DQ23" s="712"/>
      <c r="DR23" s="712"/>
      <c r="DS23" s="712"/>
      <c r="DT23" s="712"/>
      <c r="DU23" s="712"/>
      <c r="DV23" s="713"/>
      <c r="DW23" s="679" t="s">
        <v>296</v>
      </c>
      <c r="DX23" s="680"/>
      <c r="DY23" s="680"/>
      <c r="DZ23" s="680"/>
      <c r="EA23" s="680"/>
      <c r="EB23" s="680"/>
      <c r="EC23" s="681"/>
    </row>
    <row r="24" spans="2:133" ht="11.25" customHeight="1" x14ac:dyDescent="0.15">
      <c r="B24" s="624" t="s">
        <v>297</v>
      </c>
      <c r="C24" s="625"/>
      <c r="D24" s="625"/>
      <c r="E24" s="625"/>
      <c r="F24" s="625"/>
      <c r="G24" s="625"/>
      <c r="H24" s="625"/>
      <c r="I24" s="625"/>
      <c r="J24" s="625"/>
      <c r="K24" s="625"/>
      <c r="L24" s="625"/>
      <c r="M24" s="625"/>
      <c r="N24" s="625"/>
      <c r="O24" s="625"/>
      <c r="P24" s="625"/>
      <c r="Q24" s="626"/>
      <c r="R24" s="627" t="s">
        <v>186</v>
      </c>
      <c r="S24" s="628"/>
      <c r="T24" s="628"/>
      <c r="U24" s="628"/>
      <c r="V24" s="628"/>
      <c r="W24" s="628"/>
      <c r="X24" s="628"/>
      <c r="Y24" s="629"/>
      <c r="Z24" s="663" t="s">
        <v>236</v>
      </c>
      <c r="AA24" s="663"/>
      <c r="AB24" s="663"/>
      <c r="AC24" s="663"/>
      <c r="AD24" s="664" t="s">
        <v>186</v>
      </c>
      <c r="AE24" s="664"/>
      <c r="AF24" s="664"/>
      <c r="AG24" s="664"/>
      <c r="AH24" s="664"/>
      <c r="AI24" s="664"/>
      <c r="AJ24" s="664"/>
      <c r="AK24" s="664"/>
      <c r="AL24" s="630" t="s">
        <v>186</v>
      </c>
      <c r="AM24" s="631"/>
      <c r="AN24" s="631"/>
      <c r="AO24" s="665"/>
      <c r="AP24" s="624" t="s">
        <v>298</v>
      </c>
      <c r="AQ24" s="699"/>
      <c r="AR24" s="699"/>
      <c r="AS24" s="699"/>
      <c r="AT24" s="699"/>
      <c r="AU24" s="699"/>
      <c r="AV24" s="699"/>
      <c r="AW24" s="699"/>
      <c r="AX24" s="699"/>
      <c r="AY24" s="699"/>
      <c r="AZ24" s="699"/>
      <c r="BA24" s="699"/>
      <c r="BB24" s="699"/>
      <c r="BC24" s="699"/>
      <c r="BD24" s="699"/>
      <c r="BE24" s="699"/>
      <c r="BF24" s="700"/>
      <c r="BG24" s="627" t="s">
        <v>186</v>
      </c>
      <c r="BH24" s="628"/>
      <c r="BI24" s="628"/>
      <c r="BJ24" s="628"/>
      <c r="BK24" s="628"/>
      <c r="BL24" s="628"/>
      <c r="BM24" s="628"/>
      <c r="BN24" s="629"/>
      <c r="BO24" s="663" t="s">
        <v>236</v>
      </c>
      <c r="BP24" s="663"/>
      <c r="BQ24" s="663"/>
      <c r="BR24" s="663"/>
      <c r="BS24" s="664" t="s">
        <v>186</v>
      </c>
      <c r="BT24" s="664"/>
      <c r="BU24" s="664"/>
      <c r="BV24" s="664"/>
      <c r="BW24" s="664"/>
      <c r="BX24" s="664"/>
      <c r="BY24" s="664"/>
      <c r="BZ24" s="664"/>
      <c r="CA24" s="664"/>
      <c r="CB24" s="695"/>
      <c r="CD24" s="676" t="s">
        <v>299</v>
      </c>
      <c r="CE24" s="677"/>
      <c r="CF24" s="677"/>
      <c r="CG24" s="677"/>
      <c r="CH24" s="677"/>
      <c r="CI24" s="677"/>
      <c r="CJ24" s="677"/>
      <c r="CK24" s="677"/>
      <c r="CL24" s="677"/>
      <c r="CM24" s="677"/>
      <c r="CN24" s="677"/>
      <c r="CO24" s="677"/>
      <c r="CP24" s="677"/>
      <c r="CQ24" s="678"/>
      <c r="CR24" s="673">
        <v>1999270</v>
      </c>
      <c r="CS24" s="674"/>
      <c r="CT24" s="674"/>
      <c r="CU24" s="674"/>
      <c r="CV24" s="674"/>
      <c r="CW24" s="674"/>
      <c r="CX24" s="674"/>
      <c r="CY24" s="702"/>
      <c r="CZ24" s="703">
        <v>33.799999999999997</v>
      </c>
      <c r="DA24" s="686"/>
      <c r="DB24" s="686"/>
      <c r="DC24" s="705"/>
      <c r="DD24" s="701">
        <v>1576389</v>
      </c>
      <c r="DE24" s="674"/>
      <c r="DF24" s="674"/>
      <c r="DG24" s="674"/>
      <c r="DH24" s="674"/>
      <c r="DI24" s="674"/>
      <c r="DJ24" s="674"/>
      <c r="DK24" s="702"/>
      <c r="DL24" s="701">
        <v>1375176</v>
      </c>
      <c r="DM24" s="674"/>
      <c r="DN24" s="674"/>
      <c r="DO24" s="674"/>
      <c r="DP24" s="674"/>
      <c r="DQ24" s="674"/>
      <c r="DR24" s="674"/>
      <c r="DS24" s="674"/>
      <c r="DT24" s="674"/>
      <c r="DU24" s="674"/>
      <c r="DV24" s="702"/>
      <c r="DW24" s="703">
        <v>39.200000000000003</v>
      </c>
      <c r="DX24" s="686"/>
      <c r="DY24" s="686"/>
      <c r="DZ24" s="686"/>
      <c r="EA24" s="686"/>
      <c r="EB24" s="686"/>
      <c r="EC24" s="704"/>
    </row>
    <row r="25" spans="2:133" ht="11.25" customHeight="1" x14ac:dyDescent="0.15">
      <c r="B25" s="624" t="s">
        <v>300</v>
      </c>
      <c r="C25" s="625"/>
      <c r="D25" s="625"/>
      <c r="E25" s="625"/>
      <c r="F25" s="625"/>
      <c r="G25" s="625"/>
      <c r="H25" s="625"/>
      <c r="I25" s="625"/>
      <c r="J25" s="625"/>
      <c r="K25" s="625"/>
      <c r="L25" s="625"/>
      <c r="M25" s="625"/>
      <c r="N25" s="625"/>
      <c r="O25" s="625"/>
      <c r="P25" s="625"/>
      <c r="Q25" s="626"/>
      <c r="R25" s="627">
        <v>3885386</v>
      </c>
      <c r="S25" s="628"/>
      <c r="T25" s="628"/>
      <c r="U25" s="628"/>
      <c r="V25" s="628"/>
      <c r="W25" s="628"/>
      <c r="X25" s="628"/>
      <c r="Y25" s="629"/>
      <c r="Z25" s="663">
        <v>60.7</v>
      </c>
      <c r="AA25" s="663"/>
      <c r="AB25" s="663"/>
      <c r="AC25" s="663"/>
      <c r="AD25" s="664">
        <v>3479744</v>
      </c>
      <c r="AE25" s="664"/>
      <c r="AF25" s="664"/>
      <c r="AG25" s="664"/>
      <c r="AH25" s="664"/>
      <c r="AI25" s="664"/>
      <c r="AJ25" s="664"/>
      <c r="AK25" s="664"/>
      <c r="AL25" s="630">
        <v>100</v>
      </c>
      <c r="AM25" s="631"/>
      <c r="AN25" s="631"/>
      <c r="AO25" s="665"/>
      <c r="AP25" s="624" t="s">
        <v>301</v>
      </c>
      <c r="AQ25" s="699"/>
      <c r="AR25" s="699"/>
      <c r="AS25" s="699"/>
      <c r="AT25" s="699"/>
      <c r="AU25" s="699"/>
      <c r="AV25" s="699"/>
      <c r="AW25" s="699"/>
      <c r="AX25" s="699"/>
      <c r="AY25" s="699"/>
      <c r="AZ25" s="699"/>
      <c r="BA25" s="699"/>
      <c r="BB25" s="699"/>
      <c r="BC25" s="699"/>
      <c r="BD25" s="699"/>
      <c r="BE25" s="699"/>
      <c r="BF25" s="700"/>
      <c r="BG25" s="627" t="s">
        <v>186</v>
      </c>
      <c r="BH25" s="628"/>
      <c r="BI25" s="628"/>
      <c r="BJ25" s="628"/>
      <c r="BK25" s="628"/>
      <c r="BL25" s="628"/>
      <c r="BM25" s="628"/>
      <c r="BN25" s="629"/>
      <c r="BO25" s="663" t="s">
        <v>236</v>
      </c>
      <c r="BP25" s="663"/>
      <c r="BQ25" s="663"/>
      <c r="BR25" s="663"/>
      <c r="BS25" s="664" t="s">
        <v>236</v>
      </c>
      <c r="BT25" s="664"/>
      <c r="BU25" s="664"/>
      <c r="BV25" s="664"/>
      <c r="BW25" s="664"/>
      <c r="BX25" s="664"/>
      <c r="BY25" s="664"/>
      <c r="BZ25" s="664"/>
      <c r="CA25" s="664"/>
      <c r="CB25" s="695"/>
      <c r="CD25" s="624" t="s">
        <v>302</v>
      </c>
      <c r="CE25" s="625"/>
      <c r="CF25" s="625"/>
      <c r="CG25" s="625"/>
      <c r="CH25" s="625"/>
      <c r="CI25" s="625"/>
      <c r="CJ25" s="625"/>
      <c r="CK25" s="625"/>
      <c r="CL25" s="625"/>
      <c r="CM25" s="625"/>
      <c r="CN25" s="625"/>
      <c r="CO25" s="625"/>
      <c r="CP25" s="625"/>
      <c r="CQ25" s="626"/>
      <c r="CR25" s="627">
        <v>1091979</v>
      </c>
      <c r="CS25" s="636"/>
      <c r="CT25" s="636"/>
      <c r="CU25" s="636"/>
      <c r="CV25" s="636"/>
      <c r="CW25" s="636"/>
      <c r="CX25" s="636"/>
      <c r="CY25" s="637"/>
      <c r="CZ25" s="630">
        <v>18.399999999999999</v>
      </c>
      <c r="DA25" s="638"/>
      <c r="DB25" s="638"/>
      <c r="DC25" s="639"/>
      <c r="DD25" s="633">
        <v>1011256</v>
      </c>
      <c r="DE25" s="636"/>
      <c r="DF25" s="636"/>
      <c r="DG25" s="636"/>
      <c r="DH25" s="636"/>
      <c r="DI25" s="636"/>
      <c r="DJ25" s="636"/>
      <c r="DK25" s="637"/>
      <c r="DL25" s="633">
        <v>810043</v>
      </c>
      <c r="DM25" s="636"/>
      <c r="DN25" s="636"/>
      <c r="DO25" s="636"/>
      <c r="DP25" s="636"/>
      <c r="DQ25" s="636"/>
      <c r="DR25" s="636"/>
      <c r="DS25" s="636"/>
      <c r="DT25" s="636"/>
      <c r="DU25" s="636"/>
      <c r="DV25" s="637"/>
      <c r="DW25" s="630">
        <v>23.1</v>
      </c>
      <c r="DX25" s="638"/>
      <c r="DY25" s="638"/>
      <c r="DZ25" s="638"/>
      <c r="EA25" s="638"/>
      <c r="EB25" s="638"/>
      <c r="EC25" s="652"/>
    </row>
    <row r="26" spans="2:133" ht="11.25" customHeight="1" x14ac:dyDescent="0.15">
      <c r="B26" s="624" t="s">
        <v>303</v>
      </c>
      <c r="C26" s="625"/>
      <c r="D26" s="625"/>
      <c r="E26" s="625"/>
      <c r="F26" s="625"/>
      <c r="G26" s="625"/>
      <c r="H26" s="625"/>
      <c r="I26" s="625"/>
      <c r="J26" s="625"/>
      <c r="K26" s="625"/>
      <c r="L26" s="625"/>
      <c r="M26" s="625"/>
      <c r="N26" s="625"/>
      <c r="O26" s="625"/>
      <c r="P26" s="625"/>
      <c r="Q26" s="626"/>
      <c r="R26" s="627">
        <v>740</v>
      </c>
      <c r="S26" s="628"/>
      <c r="T26" s="628"/>
      <c r="U26" s="628"/>
      <c r="V26" s="628"/>
      <c r="W26" s="628"/>
      <c r="X26" s="628"/>
      <c r="Y26" s="629"/>
      <c r="Z26" s="663">
        <v>0</v>
      </c>
      <c r="AA26" s="663"/>
      <c r="AB26" s="663"/>
      <c r="AC26" s="663"/>
      <c r="AD26" s="664">
        <v>740</v>
      </c>
      <c r="AE26" s="664"/>
      <c r="AF26" s="664"/>
      <c r="AG26" s="664"/>
      <c r="AH26" s="664"/>
      <c r="AI26" s="664"/>
      <c r="AJ26" s="664"/>
      <c r="AK26" s="664"/>
      <c r="AL26" s="630">
        <v>0</v>
      </c>
      <c r="AM26" s="631"/>
      <c r="AN26" s="631"/>
      <c r="AO26" s="665"/>
      <c r="AP26" s="624" t="s">
        <v>304</v>
      </c>
      <c r="AQ26" s="699"/>
      <c r="AR26" s="699"/>
      <c r="AS26" s="699"/>
      <c r="AT26" s="699"/>
      <c r="AU26" s="699"/>
      <c r="AV26" s="699"/>
      <c r="AW26" s="699"/>
      <c r="AX26" s="699"/>
      <c r="AY26" s="699"/>
      <c r="AZ26" s="699"/>
      <c r="BA26" s="699"/>
      <c r="BB26" s="699"/>
      <c r="BC26" s="699"/>
      <c r="BD26" s="699"/>
      <c r="BE26" s="699"/>
      <c r="BF26" s="700"/>
      <c r="BG26" s="627" t="s">
        <v>186</v>
      </c>
      <c r="BH26" s="628"/>
      <c r="BI26" s="628"/>
      <c r="BJ26" s="628"/>
      <c r="BK26" s="628"/>
      <c r="BL26" s="628"/>
      <c r="BM26" s="628"/>
      <c r="BN26" s="629"/>
      <c r="BO26" s="663" t="s">
        <v>236</v>
      </c>
      <c r="BP26" s="663"/>
      <c r="BQ26" s="663"/>
      <c r="BR26" s="663"/>
      <c r="BS26" s="664" t="s">
        <v>236</v>
      </c>
      <c r="BT26" s="664"/>
      <c r="BU26" s="664"/>
      <c r="BV26" s="664"/>
      <c r="BW26" s="664"/>
      <c r="BX26" s="664"/>
      <c r="BY26" s="664"/>
      <c r="BZ26" s="664"/>
      <c r="CA26" s="664"/>
      <c r="CB26" s="695"/>
      <c r="CD26" s="624" t="s">
        <v>305</v>
      </c>
      <c r="CE26" s="625"/>
      <c r="CF26" s="625"/>
      <c r="CG26" s="625"/>
      <c r="CH26" s="625"/>
      <c r="CI26" s="625"/>
      <c r="CJ26" s="625"/>
      <c r="CK26" s="625"/>
      <c r="CL26" s="625"/>
      <c r="CM26" s="625"/>
      <c r="CN26" s="625"/>
      <c r="CO26" s="625"/>
      <c r="CP26" s="625"/>
      <c r="CQ26" s="626"/>
      <c r="CR26" s="627">
        <v>642063</v>
      </c>
      <c r="CS26" s="628"/>
      <c r="CT26" s="628"/>
      <c r="CU26" s="628"/>
      <c r="CV26" s="628"/>
      <c r="CW26" s="628"/>
      <c r="CX26" s="628"/>
      <c r="CY26" s="629"/>
      <c r="CZ26" s="630">
        <v>10.8</v>
      </c>
      <c r="DA26" s="638"/>
      <c r="DB26" s="638"/>
      <c r="DC26" s="639"/>
      <c r="DD26" s="633">
        <v>579558</v>
      </c>
      <c r="DE26" s="628"/>
      <c r="DF26" s="628"/>
      <c r="DG26" s="628"/>
      <c r="DH26" s="628"/>
      <c r="DI26" s="628"/>
      <c r="DJ26" s="628"/>
      <c r="DK26" s="629"/>
      <c r="DL26" s="633" t="s">
        <v>236</v>
      </c>
      <c r="DM26" s="628"/>
      <c r="DN26" s="628"/>
      <c r="DO26" s="628"/>
      <c r="DP26" s="628"/>
      <c r="DQ26" s="628"/>
      <c r="DR26" s="628"/>
      <c r="DS26" s="628"/>
      <c r="DT26" s="628"/>
      <c r="DU26" s="628"/>
      <c r="DV26" s="629"/>
      <c r="DW26" s="630" t="s">
        <v>236</v>
      </c>
      <c r="DX26" s="638"/>
      <c r="DY26" s="638"/>
      <c r="DZ26" s="638"/>
      <c r="EA26" s="638"/>
      <c r="EB26" s="638"/>
      <c r="EC26" s="652"/>
    </row>
    <row r="27" spans="2:133" ht="11.25" customHeight="1" x14ac:dyDescent="0.15">
      <c r="B27" s="624" t="s">
        <v>306</v>
      </c>
      <c r="C27" s="625"/>
      <c r="D27" s="625"/>
      <c r="E27" s="625"/>
      <c r="F27" s="625"/>
      <c r="G27" s="625"/>
      <c r="H27" s="625"/>
      <c r="I27" s="625"/>
      <c r="J27" s="625"/>
      <c r="K27" s="625"/>
      <c r="L27" s="625"/>
      <c r="M27" s="625"/>
      <c r="N27" s="625"/>
      <c r="O27" s="625"/>
      <c r="P27" s="625"/>
      <c r="Q27" s="626"/>
      <c r="R27" s="627">
        <v>31426</v>
      </c>
      <c r="S27" s="628"/>
      <c r="T27" s="628"/>
      <c r="U27" s="628"/>
      <c r="V27" s="628"/>
      <c r="W27" s="628"/>
      <c r="X27" s="628"/>
      <c r="Y27" s="629"/>
      <c r="Z27" s="663">
        <v>0.5</v>
      </c>
      <c r="AA27" s="663"/>
      <c r="AB27" s="663"/>
      <c r="AC27" s="663"/>
      <c r="AD27" s="664" t="s">
        <v>236</v>
      </c>
      <c r="AE27" s="664"/>
      <c r="AF27" s="664"/>
      <c r="AG27" s="664"/>
      <c r="AH27" s="664"/>
      <c r="AI27" s="664"/>
      <c r="AJ27" s="664"/>
      <c r="AK27" s="664"/>
      <c r="AL27" s="630" t="s">
        <v>236</v>
      </c>
      <c r="AM27" s="631"/>
      <c r="AN27" s="631"/>
      <c r="AO27" s="665"/>
      <c r="AP27" s="624" t="s">
        <v>307</v>
      </c>
      <c r="AQ27" s="625"/>
      <c r="AR27" s="625"/>
      <c r="AS27" s="625"/>
      <c r="AT27" s="625"/>
      <c r="AU27" s="625"/>
      <c r="AV27" s="625"/>
      <c r="AW27" s="625"/>
      <c r="AX27" s="625"/>
      <c r="AY27" s="625"/>
      <c r="AZ27" s="625"/>
      <c r="BA27" s="625"/>
      <c r="BB27" s="625"/>
      <c r="BC27" s="625"/>
      <c r="BD27" s="625"/>
      <c r="BE27" s="625"/>
      <c r="BF27" s="626"/>
      <c r="BG27" s="627">
        <v>766792</v>
      </c>
      <c r="BH27" s="628"/>
      <c r="BI27" s="628"/>
      <c r="BJ27" s="628"/>
      <c r="BK27" s="628"/>
      <c r="BL27" s="628"/>
      <c r="BM27" s="628"/>
      <c r="BN27" s="629"/>
      <c r="BO27" s="663">
        <v>100</v>
      </c>
      <c r="BP27" s="663"/>
      <c r="BQ27" s="663"/>
      <c r="BR27" s="663"/>
      <c r="BS27" s="664" t="s">
        <v>236</v>
      </c>
      <c r="BT27" s="664"/>
      <c r="BU27" s="664"/>
      <c r="BV27" s="664"/>
      <c r="BW27" s="664"/>
      <c r="BX27" s="664"/>
      <c r="BY27" s="664"/>
      <c r="BZ27" s="664"/>
      <c r="CA27" s="664"/>
      <c r="CB27" s="695"/>
      <c r="CD27" s="624" t="s">
        <v>308</v>
      </c>
      <c r="CE27" s="625"/>
      <c r="CF27" s="625"/>
      <c r="CG27" s="625"/>
      <c r="CH27" s="625"/>
      <c r="CI27" s="625"/>
      <c r="CJ27" s="625"/>
      <c r="CK27" s="625"/>
      <c r="CL27" s="625"/>
      <c r="CM27" s="625"/>
      <c r="CN27" s="625"/>
      <c r="CO27" s="625"/>
      <c r="CP27" s="625"/>
      <c r="CQ27" s="626"/>
      <c r="CR27" s="627">
        <v>408883</v>
      </c>
      <c r="CS27" s="636"/>
      <c r="CT27" s="636"/>
      <c r="CU27" s="636"/>
      <c r="CV27" s="636"/>
      <c r="CW27" s="636"/>
      <c r="CX27" s="636"/>
      <c r="CY27" s="637"/>
      <c r="CZ27" s="630">
        <v>6.9</v>
      </c>
      <c r="DA27" s="638"/>
      <c r="DB27" s="638"/>
      <c r="DC27" s="639"/>
      <c r="DD27" s="633">
        <v>92830</v>
      </c>
      <c r="DE27" s="636"/>
      <c r="DF27" s="636"/>
      <c r="DG27" s="636"/>
      <c r="DH27" s="636"/>
      <c r="DI27" s="636"/>
      <c r="DJ27" s="636"/>
      <c r="DK27" s="637"/>
      <c r="DL27" s="633">
        <v>92830</v>
      </c>
      <c r="DM27" s="636"/>
      <c r="DN27" s="636"/>
      <c r="DO27" s="636"/>
      <c r="DP27" s="636"/>
      <c r="DQ27" s="636"/>
      <c r="DR27" s="636"/>
      <c r="DS27" s="636"/>
      <c r="DT27" s="636"/>
      <c r="DU27" s="636"/>
      <c r="DV27" s="637"/>
      <c r="DW27" s="630">
        <v>2.6</v>
      </c>
      <c r="DX27" s="638"/>
      <c r="DY27" s="638"/>
      <c r="DZ27" s="638"/>
      <c r="EA27" s="638"/>
      <c r="EB27" s="638"/>
      <c r="EC27" s="652"/>
    </row>
    <row r="28" spans="2:133" ht="11.25" customHeight="1" x14ac:dyDescent="0.15">
      <c r="B28" s="624" t="s">
        <v>309</v>
      </c>
      <c r="C28" s="625"/>
      <c r="D28" s="625"/>
      <c r="E28" s="625"/>
      <c r="F28" s="625"/>
      <c r="G28" s="625"/>
      <c r="H28" s="625"/>
      <c r="I28" s="625"/>
      <c r="J28" s="625"/>
      <c r="K28" s="625"/>
      <c r="L28" s="625"/>
      <c r="M28" s="625"/>
      <c r="N28" s="625"/>
      <c r="O28" s="625"/>
      <c r="P28" s="625"/>
      <c r="Q28" s="626"/>
      <c r="R28" s="627">
        <v>43503</v>
      </c>
      <c r="S28" s="628"/>
      <c r="T28" s="628"/>
      <c r="U28" s="628"/>
      <c r="V28" s="628"/>
      <c r="W28" s="628"/>
      <c r="X28" s="628"/>
      <c r="Y28" s="629"/>
      <c r="Z28" s="663">
        <v>0.7</v>
      </c>
      <c r="AA28" s="663"/>
      <c r="AB28" s="663"/>
      <c r="AC28" s="663"/>
      <c r="AD28" s="664" t="s">
        <v>236</v>
      </c>
      <c r="AE28" s="664"/>
      <c r="AF28" s="664"/>
      <c r="AG28" s="664"/>
      <c r="AH28" s="664"/>
      <c r="AI28" s="664"/>
      <c r="AJ28" s="664"/>
      <c r="AK28" s="664"/>
      <c r="AL28" s="630" t="s">
        <v>186</v>
      </c>
      <c r="AM28" s="631"/>
      <c r="AN28" s="631"/>
      <c r="AO28" s="665"/>
      <c r="AP28" s="624"/>
      <c r="AQ28" s="625"/>
      <c r="AR28" s="625"/>
      <c r="AS28" s="625"/>
      <c r="AT28" s="625"/>
      <c r="AU28" s="625"/>
      <c r="AV28" s="625"/>
      <c r="AW28" s="625"/>
      <c r="AX28" s="625"/>
      <c r="AY28" s="625"/>
      <c r="AZ28" s="625"/>
      <c r="BA28" s="625"/>
      <c r="BB28" s="625"/>
      <c r="BC28" s="625"/>
      <c r="BD28" s="625"/>
      <c r="BE28" s="625"/>
      <c r="BF28" s="626"/>
      <c r="BG28" s="627"/>
      <c r="BH28" s="628"/>
      <c r="BI28" s="628"/>
      <c r="BJ28" s="628"/>
      <c r="BK28" s="628"/>
      <c r="BL28" s="628"/>
      <c r="BM28" s="628"/>
      <c r="BN28" s="629"/>
      <c r="BO28" s="663"/>
      <c r="BP28" s="663"/>
      <c r="BQ28" s="663"/>
      <c r="BR28" s="663"/>
      <c r="BS28" s="633"/>
      <c r="BT28" s="628"/>
      <c r="BU28" s="628"/>
      <c r="BV28" s="628"/>
      <c r="BW28" s="628"/>
      <c r="BX28" s="628"/>
      <c r="BY28" s="628"/>
      <c r="BZ28" s="628"/>
      <c r="CA28" s="628"/>
      <c r="CB28" s="662"/>
      <c r="CD28" s="624" t="s">
        <v>310</v>
      </c>
      <c r="CE28" s="625"/>
      <c r="CF28" s="625"/>
      <c r="CG28" s="625"/>
      <c r="CH28" s="625"/>
      <c r="CI28" s="625"/>
      <c r="CJ28" s="625"/>
      <c r="CK28" s="625"/>
      <c r="CL28" s="625"/>
      <c r="CM28" s="625"/>
      <c r="CN28" s="625"/>
      <c r="CO28" s="625"/>
      <c r="CP28" s="625"/>
      <c r="CQ28" s="626"/>
      <c r="CR28" s="627">
        <v>498408</v>
      </c>
      <c r="CS28" s="628"/>
      <c r="CT28" s="628"/>
      <c r="CU28" s="628"/>
      <c r="CV28" s="628"/>
      <c r="CW28" s="628"/>
      <c r="CX28" s="628"/>
      <c r="CY28" s="629"/>
      <c r="CZ28" s="630">
        <v>8.4</v>
      </c>
      <c r="DA28" s="638"/>
      <c r="DB28" s="638"/>
      <c r="DC28" s="639"/>
      <c r="DD28" s="633">
        <v>472303</v>
      </c>
      <c r="DE28" s="628"/>
      <c r="DF28" s="628"/>
      <c r="DG28" s="628"/>
      <c r="DH28" s="628"/>
      <c r="DI28" s="628"/>
      <c r="DJ28" s="628"/>
      <c r="DK28" s="629"/>
      <c r="DL28" s="633">
        <v>472303</v>
      </c>
      <c r="DM28" s="628"/>
      <c r="DN28" s="628"/>
      <c r="DO28" s="628"/>
      <c r="DP28" s="628"/>
      <c r="DQ28" s="628"/>
      <c r="DR28" s="628"/>
      <c r="DS28" s="628"/>
      <c r="DT28" s="628"/>
      <c r="DU28" s="628"/>
      <c r="DV28" s="629"/>
      <c r="DW28" s="630">
        <v>13.4</v>
      </c>
      <c r="DX28" s="638"/>
      <c r="DY28" s="638"/>
      <c r="DZ28" s="638"/>
      <c r="EA28" s="638"/>
      <c r="EB28" s="638"/>
      <c r="EC28" s="652"/>
    </row>
    <row r="29" spans="2:133" ht="11.25" customHeight="1" x14ac:dyDescent="0.15">
      <c r="B29" s="624" t="s">
        <v>311</v>
      </c>
      <c r="C29" s="625"/>
      <c r="D29" s="625"/>
      <c r="E29" s="625"/>
      <c r="F29" s="625"/>
      <c r="G29" s="625"/>
      <c r="H29" s="625"/>
      <c r="I29" s="625"/>
      <c r="J29" s="625"/>
      <c r="K29" s="625"/>
      <c r="L29" s="625"/>
      <c r="M29" s="625"/>
      <c r="N29" s="625"/>
      <c r="O29" s="625"/>
      <c r="P29" s="625"/>
      <c r="Q29" s="626"/>
      <c r="R29" s="627">
        <v>31838</v>
      </c>
      <c r="S29" s="628"/>
      <c r="T29" s="628"/>
      <c r="U29" s="628"/>
      <c r="V29" s="628"/>
      <c r="W29" s="628"/>
      <c r="X29" s="628"/>
      <c r="Y29" s="629"/>
      <c r="Z29" s="663">
        <v>0.5</v>
      </c>
      <c r="AA29" s="663"/>
      <c r="AB29" s="663"/>
      <c r="AC29" s="663"/>
      <c r="AD29" s="664" t="s">
        <v>186</v>
      </c>
      <c r="AE29" s="664"/>
      <c r="AF29" s="664"/>
      <c r="AG29" s="664"/>
      <c r="AH29" s="664"/>
      <c r="AI29" s="664"/>
      <c r="AJ29" s="664"/>
      <c r="AK29" s="664"/>
      <c r="AL29" s="630" t="s">
        <v>186</v>
      </c>
      <c r="AM29" s="631"/>
      <c r="AN29" s="631"/>
      <c r="AO29" s="665"/>
      <c r="AP29" s="608"/>
      <c r="AQ29" s="609"/>
      <c r="AR29" s="609"/>
      <c r="AS29" s="609"/>
      <c r="AT29" s="609"/>
      <c r="AU29" s="609"/>
      <c r="AV29" s="609"/>
      <c r="AW29" s="609"/>
      <c r="AX29" s="609"/>
      <c r="AY29" s="609"/>
      <c r="AZ29" s="609"/>
      <c r="BA29" s="609"/>
      <c r="BB29" s="609"/>
      <c r="BC29" s="609"/>
      <c r="BD29" s="609"/>
      <c r="BE29" s="609"/>
      <c r="BF29" s="610"/>
      <c r="BG29" s="627"/>
      <c r="BH29" s="628"/>
      <c r="BI29" s="628"/>
      <c r="BJ29" s="628"/>
      <c r="BK29" s="628"/>
      <c r="BL29" s="628"/>
      <c r="BM29" s="628"/>
      <c r="BN29" s="629"/>
      <c r="BO29" s="663"/>
      <c r="BP29" s="663"/>
      <c r="BQ29" s="663"/>
      <c r="BR29" s="663"/>
      <c r="BS29" s="664"/>
      <c r="BT29" s="664"/>
      <c r="BU29" s="664"/>
      <c r="BV29" s="664"/>
      <c r="BW29" s="664"/>
      <c r="BX29" s="664"/>
      <c r="BY29" s="664"/>
      <c r="BZ29" s="664"/>
      <c r="CA29" s="664"/>
      <c r="CB29" s="695"/>
      <c r="CD29" s="640" t="s">
        <v>312</v>
      </c>
      <c r="CE29" s="641"/>
      <c r="CF29" s="624" t="s">
        <v>72</v>
      </c>
      <c r="CG29" s="625"/>
      <c r="CH29" s="625"/>
      <c r="CI29" s="625"/>
      <c r="CJ29" s="625"/>
      <c r="CK29" s="625"/>
      <c r="CL29" s="625"/>
      <c r="CM29" s="625"/>
      <c r="CN29" s="625"/>
      <c r="CO29" s="625"/>
      <c r="CP29" s="625"/>
      <c r="CQ29" s="626"/>
      <c r="CR29" s="627">
        <v>498402</v>
      </c>
      <c r="CS29" s="636"/>
      <c r="CT29" s="636"/>
      <c r="CU29" s="636"/>
      <c r="CV29" s="636"/>
      <c r="CW29" s="636"/>
      <c r="CX29" s="636"/>
      <c r="CY29" s="637"/>
      <c r="CZ29" s="630">
        <v>8.4</v>
      </c>
      <c r="DA29" s="638"/>
      <c r="DB29" s="638"/>
      <c r="DC29" s="639"/>
      <c r="DD29" s="633">
        <v>472297</v>
      </c>
      <c r="DE29" s="636"/>
      <c r="DF29" s="636"/>
      <c r="DG29" s="636"/>
      <c r="DH29" s="636"/>
      <c r="DI29" s="636"/>
      <c r="DJ29" s="636"/>
      <c r="DK29" s="637"/>
      <c r="DL29" s="633">
        <v>472297</v>
      </c>
      <c r="DM29" s="636"/>
      <c r="DN29" s="636"/>
      <c r="DO29" s="636"/>
      <c r="DP29" s="636"/>
      <c r="DQ29" s="636"/>
      <c r="DR29" s="636"/>
      <c r="DS29" s="636"/>
      <c r="DT29" s="636"/>
      <c r="DU29" s="636"/>
      <c r="DV29" s="637"/>
      <c r="DW29" s="630">
        <v>13.4</v>
      </c>
      <c r="DX29" s="638"/>
      <c r="DY29" s="638"/>
      <c r="DZ29" s="638"/>
      <c r="EA29" s="638"/>
      <c r="EB29" s="638"/>
      <c r="EC29" s="652"/>
    </row>
    <row r="30" spans="2:133" ht="11.25" customHeight="1" x14ac:dyDescent="0.15">
      <c r="B30" s="624" t="s">
        <v>313</v>
      </c>
      <c r="C30" s="625"/>
      <c r="D30" s="625"/>
      <c r="E30" s="625"/>
      <c r="F30" s="625"/>
      <c r="G30" s="625"/>
      <c r="H30" s="625"/>
      <c r="I30" s="625"/>
      <c r="J30" s="625"/>
      <c r="K30" s="625"/>
      <c r="L30" s="625"/>
      <c r="M30" s="625"/>
      <c r="N30" s="625"/>
      <c r="O30" s="625"/>
      <c r="P30" s="625"/>
      <c r="Q30" s="626"/>
      <c r="R30" s="627">
        <v>802113</v>
      </c>
      <c r="S30" s="628"/>
      <c r="T30" s="628"/>
      <c r="U30" s="628"/>
      <c r="V30" s="628"/>
      <c r="W30" s="628"/>
      <c r="X30" s="628"/>
      <c r="Y30" s="629"/>
      <c r="Z30" s="663">
        <v>12.5</v>
      </c>
      <c r="AA30" s="663"/>
      <c r="AB30" s="663"/>
      <c r="AC30" s="663"/>
      <c r="AD30" s="664" t="s">
        <v>186</v>
      </c>
      <c r="AE30" s="664"/>
      <c r="AF30" s="664"/>
      <c r="AG30" s="664"/>
      <c r="AH30" s="664"/>
      <c r="AI30" s="664"/>
      <c r="AJ30" s="664"/>
      <c r="AK30" s="664"/>
      <c r="AL30" s="630" t="s">
        <v>236</v>
      </c>
      <c r="AM30" s="631"/>
      <c r="AN30" s="631"/>
      <c r="AO30" s="665"/>
      <c r="AP30" s="679" t="s">
        <v>230</v>
      </c>
      <c r="AQ30" s="680"/>
      <c r="AR30" s="680"/>
      <c r="AS30" s="680"/>
      <c r="AT30" s="680"/>
      <c r="AU30" s="680"/>
      <c r="AV30" s="680"/>
      <c r="AW30" s="680"/>
      <c r="AX30" s="680"/>
      <c r="AY30" s="680"/>
      <c r="AZ30" s="680"/>
      <c r="BA30" s="680"/>
      <c r="BB30" s="680"/>
      <c r="BC30" s="680"/>
      <c r="BD30" s="680"/>
      <c r="BE30" s="680"/>
      <c r="BF30" s="681"/>
      <c r="BG30" s="679" t="s">
        <v>314</v>
      </c>
      <c r="BH30" s="693"/>
      <c r="BI30" s="693"/>
      <c r="BJ30" s="693"/>
      <c r="BK30" s="693"/>
      <c r="BL30" s="693"/>
      <c r="BM30" s="693"/>
      <c r="BN30" s="693"/>
      <c r="BO30" s="693"/>
      <c r="BP30" s="693"/>
      <c r="BQ30" s="694"/>
      <c r="BR30" s="679" t="s">
        <v>315</v>
      </c>
      <c r="BS30" s="693"/>
      <c r="BT30" s="693"/>
      <c r="BU30" s="693"/>
      <c r="BV30" s="693"/>
      <c r="BW30" s="693"/>
      <c r="BX30" s="693"/>
      <c r="BY30" s="693"/>
      <c r="BZ30" s="693"/>
      <c r="CA30" s="693"/>
      <c r="CB30" s="694"/>
      <c r="CD30" s="642"/>
      <c r="CE30" s="643"/>
      <c r="CF30" s="624" t="s">
        <v>316</v>
      </c>
      <c r="CG30" s="625"/>
      <c r="CH30" s="625"/>
      <c r="CI30" s="625"/>
      <c r="CJ30" s="625"/>
      <c r="CK30" s="625"/>
      <c r="CL30" s="625"/>
      <c r="CM30" s="625"/>
      <c r="CN30" s="625"/>
      <c r="CO30" s="625"/>
      <c r="CP30" s="625"/>
      <c r="CQ30" s="626"/>
      <c r="CR30" s="627">
        <v>488050</v>
      </c>
      <c r="CS30" s="628"/>
      <c r="CT30" s="628"/>
      <c r="CU30" s="628"/>
      <c r="CV30" s="628"/>
      <c r="CW30" s="628"/>
      <c r="CX30" s="628"/>
      <c r="CY30" s="629"/>
      <c r="CZ30" s="630">
        <v>8.1999999999999993</v>
      </c>
      <c r="DA30" s="638"/>
      <c r="DB30" s="638"/>
      <c r="DC30" s="639"/>
      <c r="DD30" s="633">
        <v>461945</v>
      </c>
      <c r="DE30" s="628"/>
      <c r="DF30" s="628"/>
      <c r="DG30" s="628"/>
      <c r="DH30" s="628"/>
      <c r="DI30" s="628"/>
      <c r="DJ30" s="628"/>
      <c r="DK30" s="629"/>
      <c r="DL30" s="633">
        <v>461945</v>
      </c>
      <c r="DM30" s="628"/>
      <c r="DN30" s="628"/>
      <c r="DO30" s="628"/>
      <c r="DP30" s="628"/>
      <c r="DQ30" s="628"/>
      <c r="DR30" s="628"/>
      <c r="DS30" s="628"/>
      <c r="DT30" s="628"/>
      <c r="DU30" s="628"/>
      <c r="DV30" s="629"/>
      <c r="DW30" s="630">
        <v>13.2</v>
      </c>
      <c r="DX30" s="638"/>
      <c r="DY30" s="638"/>
      <c r="DZ30" s="638"/>
      <c r="EA30" s="638"/>
      <c r="EB30" s="638"/>
      <c r="EC30" s="652"/>
    </row>
    <row r="31" spans="2:133" ht="11.25" customHeight="1" x14ac:dyDescent="0.15">
      <c r="B31" s="696" t="s">
        <v>317</v>
      </c>
      <c r="C31" s="697"/>
      <c r="D31" s="697"/>
      <c r="E31" s="697"/>
      <c r="F31" s="697"/>
      <c r="G31" s="697"/>
      <c r="H31" s="697"/>
      <c r="I31" s="697"/>
      <c r="J31" s="697"/>
      <c r="K31" s="697"/>
      <c r="L31" s="697"/>
      <c r="M31" s="697"/>
      <c r="N31" s="697"/>
      <c r="O31" s="697"/>
      <c r="P31" s="697"/>
      <c r="Q31" s="698"/>
      <c r="R31" s="627" t="s">
        <v>186</v>
      </c>
      <c r="S31" s="628"/>
      <c r="T31" s="628"/>
      <c r="U31" s="628"/>
      <c r="V31" s="628"/>
      <c r="W31" s="628"/>
      <c r="X31" s="628"/>
      <c r="Y31" s="629"/>
      <c r="Z31" s="663" t="s">
        <v>236</v>
      </c>
      <c r="AA31" s="663"/>
      <c r="AB31" s="663"/>
      <c r="AC31" s="663"/>
      <c r="AD31" s="664" t="s">
        <v>236</v>
      </c>
      <c r="AE31" s="664"/>
      <c r="AF31" s="664"/>
      <c r="AG31" s="664"/>
      <c r="AH31" s="664"/>
      <c r="AI31" s="664"/>
      <c r="AJ31" s="664"/>
      <c r="AK31" s="664"/>
      <c r="AL31" s="630" t="s">
        <v>186</v>
      </c>
      <c r="AM31" s="631"/>
      <c r="AN31" s="631"/>
      <c r="AO31" s="665"/>
      <c r="AP31" s="688" t="s">
        <v>318</v>
      </c>
      <c r="AQ31" s="689"/>
      <c r="AR31" s="689"/>
      <c r="AS31" s="689"/>
      <c r="AT31" s="690" t="s">
        <v>319</v>
      </c>
      <c r="AU31" s="218"/>
      <c r="AV31" s="218"/>
      <c r="AW31" s="218"/>
      <c r="AX31" s="676" t="s">
        <v>192</v>
      </c>
      <c r="AY31" s="677"/>
      <c r="AZ31" s="677"/>
      <c r="BA31" s="677"/>
      <c r="BB31" s="677"/>
      <c r="BC31" s="677"/>
      <c r="BD31" s="677"/>
      <c r="BE31" s="677"/>
      <c r="BF31" s="678"/>
      <c r="BG31" s="684">
        <v>99.3</v>
      </c>
      <c r="BH31" s="685"/>
      <c r="BI31" s="685"/>
      <c r="BJ31" s="685"/>
      <c r="BK31" s="685"/>
      <c r="BL31" s="685"/>
      <c r="BM31" s="686">
        <v>96.7</v>
      </c>
      <c r="BN31" s="685"/>
      <c r="BO31" s="685"/>
      <c r="BP31" s="685"/>
      <c r="BQ31" s="687"/>
      <c r="BR31" s="684">
        <v>99.4</v>
      </c>
      <c r="BS31" s="685"/>
      <c r="BT31" s="685"/>
      <c r="BU31" s="685"/>
      <c r="BV31" s="685"/>
      <c r="BW31" s="685"/>
      <c r="BX31" s="686">
        <v>96.6</v>
      </c>
      <c r="BY31" s="685"/>
      <c r="BZ31" s="685"/>
      <c r="CA31" s="685"/>
      <c r="CB31" s="687"/>
      <c r="CD31" s="642"/>
      <c r="CE31" s="643"/>
      <c r="CF31" s="624" t="s">
        <v>320</v>
      </c>
      <c r="CG31" s="625"/>
      <c r="CH31" s="625"/>
      <c r="CI31" s="625"/>
      <c r="CJ31" s="625"/>
      <c r="CK31" s="625"/>
      <c r="CL31" s="625"/>
      <c r="CM31" s="625"/>
      <c r="CN31" s="625"/>
      <c r="CO31" s="625"/>
      <c r="CP31" s="625"/>
      <c r="CQ31" s="626"/>
      <c r="CR31" s="627">
        <v>10352</v>
      </c>
      <c r="CS31" s="636"/>
      <c r="CT31" s="636"/>
      <c r="CU31" s="636"/>
      <c r="CV31" s="636"/>
      <c r="CW31" s="636"/>
      <c r="CX31" s="636"/>
      <c r="CY31" s="637"/>
      <c r="CZ31" s="630">
        <v>0.2</v>
      </c>
      <c r="DA31" s="638"/>
      <c r="DB31" s="638"/>
      <c r="DC31" s="639"/>
      <c r="DD31" s="633">
        <v>10352</v>
      </c>
      <c r="DE31" s="636"/>
      <c r="DF31" s="636"/>
      <c r="DG31" s="636"/>
      <c r="DH31" s="636"/>
      <c r="DI31" s="636"/>
      <c r="DJ31" s="636"/>
      <c r="DK31" s="637"/>
      <c r="DL31" s="633">
        <v>10352</v>
      </c>
      <c r="DM31" s="636"/>
      <c r="DN31" s="636"/>
      <c r="DO31" s="636"/>
      <c r="DP31" s="636"/>
      <c r="DQ31" s="636"/>
      <c r="DR31" s="636"/>
      <c r="DS31" s="636"/>
      <c r="DT31" s="636"/>
      <c r="DU31" s="636"/>
      <c r="DV31" s="637"/>
      <c r="DW31" s="630">
        <v>0.3</v>
      </c>
      <c r="DX31" s="638"/>
      <c r="DY31" s="638"/>
      <c r="DZ31" s="638"/>
      <c r="EA31" s="638"/>
      <c r="EB31" s="638"/>
      <c r="EC31" s="652"/>
    </row>
    <row r="32" spans="2:133" ht="11.25" customHeight="1" x14ac:dyDescent="0.15">
      <c r="B32" s="624" t="s">
        <v>321</v>
      </c>
      <c r="C32" s="625"/>
      <c r="D32" s="625"/>
      <c r="E32" s="625"/>
      <c r="F32" s="625"/>
      <c r="G32" s="625"/>
      <c r="H32" s="625"/>
      <c r="I32" s="625"/>
      <c r="J32" s="625"/>
      <c r="K32" s="625"/>
      <c r="L32" s="625"/>
      <c r="M32" s="625"/>
      <c r="N32" s="625"/>
      <c r="O32" s="625"/>
      <c r="P32" s="625"/>
      <c r="Q32" s="626"/>
      <c r="R32" s="627">
        <v>247367</v>
      </c>
      <c r="S32" s="628"/>
      <c r="T32" s="628"/>
      <c r="U32" s="628"/>
      <c r="V32" s="628"/>
      <c r="W32" s="628"/>
      <c r="X32" s="628"/>
      <c r="Y32" s="629"/>
      <c r="Z32" s="663">
        <v>3.9</v>
      </c>
      <c r="AA32" s="663"/>
      <c r="AB32" s="663"/>
      <c r="AC32" s="663"/>
      <c r="AD32" s="664" t="s">
        <v>186</v>
      </c>
      <c r="AE32" s="664"/>
      <c r="AF32" s="664"/>
      <c r="AG32" s="664"/>
      <c r="AH32" s="664"/>
      <c r="AI32" s="664"/>
      <c r="AJ32" s="664"/>
      <c r="AK32" s="664"/>
      <c r="AL32" s="630" t="s">
        <v>236</v>
      </c>
      <c r="AM32" s="631"/>
      <c r="AN32" s="631"/>
      <c r="AO32" s="665"/>
      <c r="AP32" s="666"/>
      <c r="AQ32" s="667"/>
      <c r="AR32" s="667"/>
      <c r="AS32" s="667"/>
      <c r="AT32" s="691"/>
      <c r="AU32" s="214" t="s">
        <v>322</v>
      </c>
      <c r="AX32" s="624" t="s">
        <v>323</v>
      </c>
      <c r="AY32" s="625"/>
      <c r="AZ32" s="625"/>
      <c r="BA32" s="625"/>
      <c r="BB32" s="625"/>
      <c r="BC32" s="625"/>
      <c r="BD32" s="625"/>
      <c r="BE32" s="625"/>
      <c r="BF32" s="626"/>
      <c r="BG32" s="683">
        <v>99.5</v>
      </c>
      <c r="BH32" s="636"/>
      <c r="BI32" s="636"/>
      <c r="BJ32" s="636"/>
      <c r="BK32" s="636"/>
      <c r="BL32" s="636"/>
      <c r="BM32" s="631">
        <v>98.5</v>
      </c>
      <c r="BN32" s="636"/>
      <c r="BO32" s="636"/>
      <c r="BP32" s="636"/>
      <c r="BQ32" s="661"/>
      <c r="BR32" s="683">
        <v>99.5</v>
      </c>
      <c r="BS32" s="636"/>
      <c r="BT32" s="636"/>
      <c r="BU32" s="636"/>
      <c r="BV32" s="636"/>
      <c r="BW32" s="636"/>
      <c r="BX32" s="631">
        <v>98.2</v>
      </c>
      <c r="BY32" s="636"/>
      <c r="BZ32" s="636"/>
      <c r="CA32" s="636"/>
      <c r="CB32" s="661"/>
      <c r="CD32" s="644"/>
      <c r="CE32" s="645"/>
      <c r="CF32" s="624" t="s">
        <v>324</v>
      </c>
      <c r="CG32" s="625"/>
      <c r="CH32" s="625"/>
      <c r="CI32" s="625"/>
      <c r="CJ32" s="625"/>
      <c r="CK32" s="625"/>
      <c r="CL32" s="625"/>
      <c r="CM32" s="625"/>
      <c r="CN32" s="625"/>
      <c r="CO32" s="625"/>
      <c r="CP32" s="625"/>
      <c r="CQ32" s="626"/>
      <c r="CR32" s="627">
        <v>6</v>
      </c>
      <c r="CS32" s="628"/>
      <c r="CT32" s="628"/>
      <c r="CU32" s="628"/>
      <c r="CV32" s="628"/>
      <c r="CW32" s="628"/>
      <c r="CX32" s="628"/>
      <c r="CY32" s="629"/>
      <c r="CZ32" s="630">
        <v>0</v>
      </c>
      <c r="DA32" s="638"/>
      <c r="DB32" s="638"/>
      <c r="DC32" s="639"/>
      <c r="DD32" s="633">
        <v>6</v>
      </c>
      <c r="DE32" s="628"/>
      <c r="DF32" s="628"/>
      <c r="DG32" s="628"/>
      <c r="DH32" s="628"/>
      <c r="DI32" s="628"/>
      <c r="DJ32" s="628"/>
      <c r="DK32" s="629"/>
      <c r="DL32" s="633">
        <v>6</v>
      </c>
      <c r="DM32" s="628"/>
      <c r="DN32" s="628"/>
      <c r="DO32" s="628"/>
      <c r="DP32" s="628"/>
      <c r="DQ32" s="628"/>
      <c r="DR32" s="628"/>
      <c r="DS32" s="628"/>
      <c r="DT32" s="628"/>
      <c r="DU32" s="628"/>
      <c r="DV32" s="629"/>
      <c r="DW32" s="630">
        <v>0</v>
      </c>
      <c r="DX32" s="638"/>
      <c r="DY32" s="638"/>
      <c r="DZ32" s="638"/>
      <c r="EA32" s="638"/>
      <c r="EB32" s="638"/>
      <c r="EC32" s="652"/>
    </row>
    <row r="33" spans="2:133" ht="11.25" customHeight="1" x14ac:dyDescent="0.15">
      <c r="B33" s="624" t="s">
        <v>325</v>
      </c>
      <c r="C33" s="625"/>
      <c r="D33" s="625"/>
      <c r="E33" s="625"/>
      <c r="F33" s="625"/>
      <c r="G33" s="625"/>
      <c r="H33" s="625"/>
      <c r="I33" s="625"/>
      <c r="J33" s="625"/>
      <c r="K33" s="625"/>
      <c r="L33" s="625"/>
      <c r="M33" s="625"/>
      <c r="N33" s="625"/>
      <c r="O33" s="625"/>
      <c r="P33" s="625"/>
      <c r="Q33" s="626"/>
      <c r="R33" s="627">
        <v>35575</v>
      </c>
      <c r="S33" s="628"/>
      <c r="T33" s="628"/>
      <c r="U33" s="628"/>
      <c r="V33" s="628"/>
      <c r="W33" s="628"/>
      <c r="X33" s="628"/>
      <c r="Y33" s="629"/>
      <c r="Z33" s="663">
        <v>0.6</v>
      </c>
      <c r="AA33" s="663"/>
      <c r="AB33" s="663"/>
      <c r="AC33" s="663"/>
      <c r="AD33" s="664" t="s">
        <v>186</v>
      </c>
      <c r="AE33" s="664"/>
      <c r="AF33" s="664"/>
      <c r="AG33" s="664"/>
      <c r="AH33" s="664"/>
      <c r="AI33" s="664"/>
      <c r="AJ33" s="664"/>
      <c r="AK33" s="664"/>
      <c r="AL33" s="630" t="s">
        <v>236</v>
      </c>
      <c r="AM33" s="631"/>
      <c r="AN33" s="631"/>
      <c r="AO33" s="665"/>
      <c r="AP33" s="668"/>
      <c r="AQ33" s="669"/>
      <c r="AR33" s="669"/>
      <c r="AS33" s="669"/>
      <c r="AT33" s="692"/>
      <c r="AU33" s="219"/>
      <c r="AV33" s="219"/>
      <c r="AW33" s="219"/>
      <c r="AX33" s="608" t="s">
        <v>326</v>
      </c>
      <c r="AY33" s="609"/>
      <c r="AZ33" s="609"/>
      <c r="BA33" s="609"/>
      <c r="BB33" s="609"/>
      <c r="BC33" s="609"/>
      <c r="BD33" s="609"/>
      <c r="BE33" s="609"/>
      <c r="BF33" s="610"/>
      <c r="BG33" s="682">
        <v>99.2</v>
      </c>
      <c r="BH33" s="612"/>
      <c r="BI33" s="612"/>
      <c r="BJ33" s="612"/>
      <c r="BK33" s="612"/>
      <c r="BL33" s="612"/>
      <c r="BM33" s="656">
        <v>95.2</v>
      </c>
      <c r="BN33" s="612"/>
      <c r="BO33" s="612"/>
      <c r="BP33" s="612"/>
      <c r="BQ33" s="650"/>
      <c r="BR33" s="682">
        <v>99.3</v>
      </c>
      <c r="BS33" s="612"/>
      <c r="BT33" s="612"/>
      <c r="BU33" s="612"/>
      <c r="BV33" s="612"/>
      <c r="BW33" s="612"/>
      <c r="BX33" s="656">
        <v>95.2</v>
      </c>
      <c r="BY33" s="612"/>
      <c r="BZ33" s="612"/>
      <c r="CA33" s="612"/>
      <c r="CB33" s="650"/>
      <c r="CD33" s="624" t="s">
        <v>327</v>
      </c>
      <c r="CE33" s="625"/>
      <c r="CF33" s="625"/>
      <c r="CG33" s="625"/>
      <c r="CH33" s="625"/>
      <c r="CI33" s="625"/>
      <c r="CJ33" s="625"/>
      <c r="CK33" s="625"/>
      <c r="CL33" s="625"/>
      <c r="CM33" s="625"/>
      <c r="CN33" s="625"/>
      <c r="CO33" s="625"/>
      <c r="CP33" s="625"/>
      <c r="CQ33" s="626"/>
      <c r="CR33" s="627">
        <v>3393279</v>
      </c>
      <c r="CS33" s="636"/>
      <c r="CT33" s="636"/>
      <c r="CU33" s="636"/>
      <c r="CV33" s="636"/>
      <c r="CW33" s="636"/>
      <c r="CX33" s="636"/>
      <c r="CY33" s="637"/>
      <c r="CZ33" s="630">
        <v>57.3</v>
      </c>
      <c r="DA33" s="638"/>
      <c r="DB33" s="638"/>
      <c r="DC33" s="639"/>
      <c r="DD33" s="633">
        <v>2652075</v>
      </c>
      <c r="DE33" s="636"/>
      <c r="DF33" s="636"/>
      <c r="DG33" s="636"/>
      <c r="DH33" s="636"/>
      <c r="DI33" s="636"/>
      <c r="DJ33" s="636"/>
      <c r="DK33" s="637"/>
      <c r="DL33" s="633">
        <v>1638477</v>
      </c>
      <c r="DM33" s="636"/>
      <c r="DN33" s="636"/>
      <c r="DO33" s="636"/>
      <c r="DP33" s="636"/>
      <c r="DQ33" s="636"/>
      <c r="DR33" s="636"/>
      <c r="DS33" s="636"/>
      <c r="DT33" s="636"/>
      <c r="DU33" s="636"/>
      <c r="DV33" s="637"/>
      <c r="DW33" s="630">
        <v>46.6</v>
      </c>
      <c r="DX33" s="638"/>
      <c r="DY33" s="638"/>
      <c r="DZ33" s="638"/>
      <c r="EA33" s="638"/>
      <c r="EB33" s="638"/>
      <c r="EC33" s="652"/>
    </row>
    <row r="34" spans="2:133" ht="11.25" customHeight="1" x14ac:dyDescent="0.15">
      <c r="B34" s="624" t="s">
        <v>328</v>
      </c>
      <c r="C34" s="625"/>
      <c r="D34" s="625"/>
      <c r="E34" s="625"/>
      <c r="F34" s="625"/>
      <c r="G34" s="625"/>
      <c r="H34" s="625"/>
      <c r="I34" s="625"/>
      <c r="J34" s="625"/>
      <c r="K34" s="625"/>
      <c r="L34" s="625"/>
      <c r="M34" s="625"/>
      <c r="N34" s="625"/>
      <c r="O34" s="625"/>
      <c r="P34" s="625"/>
      <c r="Q34" s="626"/>
      <c r="R34" s="627">
        <v>82172</v>
      </c>
      <c r="S34" s="628"/>
      <c r="T34" s="628"/>
      <c r="U34" s="628"/>
      <c r="V34" s="628"/>
      <c r="W34" s="628"/>
      <c r="X34" s="628"/>
      <c r="Y34" s="629"/>
      <c r="Z34" s="663">
        <v>1.3</v>
      </c>
      <c r="AA34" s="663"/>
      <c r="AB34" s="663"/>
      <c r="AC34" s="663"/>
      <c r="AD34" s="664" t="s">
        <v>236</v>
      </c>
      <c r="AE34" s="664"/>
      <c r="AF34" s="664"/>
      <c r="AG34" s="664"/>
      <c r="AH34" s="664"/>
      <c r="AI34" s="664"/>
      <c r="AJ34" s="664"/>
      <c r="AK34" s="664"/>
      <c r="AL34" s="630" t="s">
        <v>186</v>
      </c>
      <c r="AM34" s="631"/>
      <c r="AN34" s="631"/>
      <c r="AO34" s="665"/>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4" t="s">
        <v>329</v>
      </c>
      <c r="CE34" s="625"/>
      <c r="CF34" s="625"/>
      <c r="CG34" s="625"/>
      <c r="CH34" s="625"/>
      <c r="CI34" s="625"/>
      <c r="CJ34" s="625"/>
      <c r="CK34" s="625"/>
      <c r="CL34" s="625"/>
      <c r="CM34" s="625"/>
      <c r="CN34" s="625"/>
      <c r="CO34" s="625"/>
      <c r="CP34" s="625"/>
      <c r="CQ34" s="626"/>
      <c r="CR34" s="627">
        <v>1016995</v>
      </c>
      <c r="CS34" s="628"/>
      <c r="CT34" s="628"/>
      <c r="CU34" s="628"/>
      <c r="CV34" s="628"/>
      <c r="CW34" s="628"/>
      <c r="CX34" s="628"/>
      <c r="CY34" s="629"/>
      <c r="CZ34" s="630">
        <v>17.2</v>
      </c>
      <c r="DA34" s="638"/>
      <c r="DB34" s="638"/>
      <c r="DC34" s="639"/>
      <c r="DD34" s="633">
        <v>657867</v>
      </c>
      <c r="DE34" s="628"/>
      <c r="DF34" s="628"/>
      <c r="DG34" s="628"/>
      <c r="DH34" s="628"/>
      <c r="DI34" s="628"/>
      <c r="DJ34" s="628"/>
      <c r="DK34" s="629"/>
      <c r="DL34" s="633">
        <v>350341</v>
      </c>
      <c r="DM34" s="628"/>
      <c r="DN34" s="628"/>
      <c r="DO34" s="628"/>
      <c r="DP34" s="628"/>
      <c r="DQ34" s="628"/>
      <c r="DR34" s="628"/>
      <c r="DS34" s="628"/>
      <c r="DT34" s="628"/>
      <c r="DU34" s="628"/>
      <c r="DV34" s="629"/>
      <c r="DW34" s="630">
        <v>10</v>
      </c>
      <c r="DX34" s="638"/>
      <c r="DY34" s="638"/>
      <c r="DZ34" s="638"/>
      <c r="EA34" s="638"/>
      <c r="EB34" s="638"/>
      <c r="EC34" s="652"/>
    </row>
    <row r="35" spans="2:133" ht="11.25" customHeight="1" x14ac:dyDescent="0.15">
      <c r="B35" s="624" t="s">
        <v>330</v>
      </c>
      <c r="C35" s="625"/>
      <c r="D35" s="625"/>
      <c r="E35" s="625"/>
      <c r="F35" s="625"/>
      <c r="G35" s="625"/>
      <c r="H35" s="625"/>
      <c r="I35" s="625"/>
      <c r="J35" s="625"/>
      <c r="K35" s="625"/>
      <c r="L35" s="625"/>
      <c r="M35" s="625"/>
      <c r="N35" s="625"/>
      <c r="O35" s="625"/>
      <c r="P35" s="625"/>
      <c r="Q35" s="626"/>
      <c r="R35" s="627">
        <v>83523</v>
      </c>
      <c r="S35" s="628"/>
      <c r="T35" s="628"/>
      <c r="U35" s="628"/>
      <c r="V35" s="628"/>
      <c r="W35" s="628"/>
      <c r="X35" s="628"/>
      <c r="Y35" s="629"/>
      <c r="Z35" s="663">
        <v>1.3</v>
      </c>
      <c r="AA35" s="663"/>
      <c r="AB35" s="663"/>
      <c r="AC35" s="663"/>
      <c r="AD35" s="664" t="s">
        <v>186</v>
      </c>
      <c r="AE35" s="664"/>
      <c r="AF35" s="664"/>
      <c r="AG35" s="664"/>
      <c r="AH35" s="664"/>
      <c r="AI35" s="664"/>
      <c r="AJ35" s="664"/>
      <c r="AK35" s="664"/>
      <c r="AL35" s="630" t="s">
        <v>186</v>
      </c>
      <c r="AM35" s="631"/>
      <c r="AN35" s="631"/>
      <c r="AO35" s="665"/>
      <c r="AP35" s="222"/>
      <c r="AQ35" s="679" t="s">
        <v>331</v>
      </c>
      <c r="AR35" s="680"/>
      <c r="AS35" s="680"/>
      <c r="AT35" s="680"/>
      <c r="AU35" s="680"/>
      <c r="AV35" s="680"/>
      <c r="AW35" s="680"/>
      <c r="AX35" s="680"/>
      <c r="AY35" s="680"/>
      <c r="AZ35" s="680"/>
      <c r="BA35" s="680"/>
      <c r="BB35" s="680"/>
      <c r="BC35" s="680"/>
      <c r="BD35" s="680"/>
      <c r="BE35" s="680"/>
      <c r="BF35" s="681"/>
      <c r="BG35" s="679" t="s">
        <v>332</v>
      </c>
      <c r="BH35" s="680"/>
      <c r="BI35" s="680"/>
      <c r="BJ35" s="680"/>
      <c r="BK35" s="680"/>
      <c r="BL35" s="680"/>
      <c r="BM35" s="680"/>
      <c r="BN35" s="680"/>
      <c r="BO35" s="680"/>
      <c r="BP35" s="680"/>
      <c r="BQ35" s="680"/>
      <c r="BR35" s="680"/>
      <c r="BS35" s="680"/>
      <c r="BT35" s="680"/>
      <c r="BU35" s="680"/>
      <c r="BV35" s="680"/>
      <c r="BW35" s="680"/>
      <c r="BX35" s="680"/>
      <c r="BY35" s="680"/>
      <c r="BZ35" s="680"/>
      <c r="CA35" s="680"/>
      <c r="CB35" s="681"/>
      <c r="CD35" s="624" t="s">
        <v>333</v>
      </c>
      <c r="CE35" s="625"/>
      <c r="CF35" s="625"/>
      <c r="CG35" s="625"/>
      <c r="CH35" s="625"/>
      <c r="CI35" s="625"/>
      <c r="CJ35" s="625"/>
      <c r="CK35" s="625"/>
      <c r="CL35" s="625"/>
      <c r="CM35" s="625"/>
      <c r="CN35" s="625"/>
      <c r="CO35" s="625"/>
      <c r="CP35" s="625"/>
      <c r="CQ35" s="626"/>
      <c r="CR35" s="627">
        <v>34986</v>
      </c>
      <c r="CS35" s="636"/>
      <c r="CT35" s="636"/>
      <c r="CU35" s="636"/>
      <c r="CV35" s="636"/>
      <c r="CW35" s="636"/>
      <c r="CX35" s="636"/>
      <c r="CY35" s="637"/>
      <c r="CZ35" s="630">
        <v>0.6</v>
      </c>
      <c r="DA35" s="638"/>
      <c r="DB35" s="638"/>
      <c r="DC35" s="639"/>
      <c r="DD35" s="633">
        <v>19188</v>
      </c>
      <c r="DE35" s="636"/>
      <c r="DF35" s="636"/>
      <c r="DG35" s="636"/>
      <c r="DH35" s="636"/>
      <c r="DI35" s="636"/>
      <c r="DJ35" s="636"/>
      <c r="DK35" s="637"/>
      <c r="DL35" s="633">
        <v>17004</v>
      </c>
      <c r="DM35" s="636"/>
      <c r="DN35" s="636"/>
      <c r="DO35" s="636"/>
      <c r="DP35" s="636"/>
      <c r="DQ35" s="636"/>
      <c r="DR35" s="636"/>
      <c r="DS35" s="636"/>
      <c r="DT35" s="636"/>
      <c r="DU35" s="636"/>
      <c r="DV35" s="637"/>
      <c r="DW35" s="630">
        <v>0.5</v>
      </c>
      <c r="DX35" s="638"/>
      <c r="DY35" s="638"/>
      <c r="DZ35" s="638"/>
      <c r="EA35" s="638"/>
      <c r="EB35" s="638"/>
      <c r="EC35" s="652"/>
    </row>
    <row r="36" spans="2:133" ht="11.25" customHeight="1" x14ac:dyDescent="0.15">
      <c r="B36" s="624" t="s">
        <v>334</v>
      </c>
      <c r="C36" s="625"/>
      <c r="D36" s="625"/>
      <c r="E36" s="625"/>
      <c r="F36" s="625"/>
      <c r="G36" s="625"/>
      <c r="H36" s="625"/>
      <c r="I36" s="625"/>
      <c r="J36" s="625"/>
      <c r="K36" s="625"/>
      <c r="L36" s="625"/>
      <c r="M36" s="625"/>
      <c r="N36" s="625"/>
      <c r="O36" s="625"/>
      <c r="P36" s="625"/>
      <c r="Q36" s="626"/>
      <c r="R36" s="627">
        <v>595279</v>
      </c>
      <c r="S36" s="628"/>
      <c r="T36" s="628"/>
      <c r="U36" s="628"/>
      <c r="V36" s="628"/>
      <c r="W36" s="628"/>
      <c r="X36" s="628"/>
      <c r="Y36" s="629"/>
      <c r="Z36" s="663">
        <v>9.3000000000000007</v>
      </c>
      <c r="AA36" s="663"/>
      <c r="AB36" s="663"/>
      <c r="AC36" s="663"/>
      <c r="AD36" s="664" t="s">
        <v>236</v>
      </c>
      <c r="AE36" s="664"/>
      <c r="AF36" s="664"/>
      <c r="AG36" s="664"/>
      <c r="AH36" s="664"/>
      <c r="AI36" s="664"/>
      <c r="AJ36" s="664"/>
      <c r="AK36" s="664"/>
      <c r="AL36" s="630" t="s">
        <v>236</v>
      </c>
      <c r="AM36" s="631"/>
      <c r="AN36" s="631"/>
      <c r="AO36" s="665"/>
      <c r="AP36" s="222"/>
      <c r="AQ36" s="670" t="s">
        <v>335</v>
      </c>
      <c r="AR36" s="671"/>
      <c r="AS36" s="671"/>
      <c r="AT36" s="671"/>
      <c r="AU36" s="671"/>
      <c r="AV36" s="671"/>
      <c r="AW36" s="671"/>
      <c r="AX36" s="671"/>
      <c r="AY36" s="672"/>
      <c r="AZ36" s="673">
        <v>1003245</v>
      </c>
      <c r="BA36" s="674"/>
      <c r="BB36" s="674"/>
      <c r="BC36" s="674"/>
      <c r="BD36" s="674"/>
      <c r="BE36" s="674"/>
      <c r="BF36" s="675"/>
      <c r="BG36" s="676" t="s">
        <v>336</v>
      </c>
      <c r="BH36" s="677"/>
      <c r="BI36" s="677"/>
      <c r="BJ36" s="677"/>
      <c r="BK36" s="677"/>
      <c r="BL36" s="677"/>
      <c r="BM36" s="677"/>
      <c r="BN36" s="677"/>
      <c r="BO36" s="677"/>
      <c r="BP36" s="677"/>
      <c r="BQ36" s="677"/>
      <c r="BR36" s="677"/>
      <c r="BS36" s="677"/>
      <c r="BT36" s="677"/>
      <c r="BU36" s="678"/>
      <c r="BV36" s="673">
        <v>102079</v>
      </c>
      <c r="BW36" s="674"/>
      <c r="BX36" s="674"/>
      <c r="BY36" s="674"/>
      <c r="BZ36" s="674"/>
      <c r="CA36" s="674"/>
      <c r="CB36" s="675"/>
      <c r="CD36" s="624" t="s">
        <v>337</v>
      </c>
      <c r="CE36" s="625"/>
      <c r="CF36" s="625"/>
      <c r="CG36" s="625"/>
      <c r="CH36" s="625"/>
      <c r="CI36" s="625"/>
      <c r="CJ36" s="625"/>
      <c r="CK36" s="625"/>
      <c r="CL36" s="625"/>
      <c r="CM36" s="625"/>
      <c r="CN36" s="625"/>
      <c r="CO36" s="625"/>
      <c r="CP36" s="625"/>
      <c r="CQ36" s="626"/>
      <c r="CR36" s="627">
        <v>1178592</v>
      </c>
      <c r="CS36" s="628"/>
      <c r="CT36" s="628"/>
      <c r="CU36" s="628"/>
      <c r="CV36" s="628"/>
      <c r="CW36" s="628"/>
      <c r="CX36" s="628"/>
      <c r="CY36" s="629"/>
      <c r="CZ36" s="630">
        <v>19.899999999999999</v>
      </c>
      <c r="DA36" s="638"/>
      <c r="DB36" s="638"/>
      <c r="DC36" s="639"/>
      <c r="DD36" s="633">
        <v>987908</v>
      </c>
      <c r="DE36" s="628"/>
      <c r="DF36" s="628"/>
      <c r="DG36" s="628"/>
      <c r="DH36" s="628"/>
      <c r="DI36" s="628"/>
      <c r="DJ36" s="628"/>
      <c r="DK36" s="629"/>
      <c r="DL36" s="633">
        <v>748388</v>
      </c>
      <c r="DM36" s="628"/>
      <c r="DN36" s="628"/>
      <c r="DO36" s="628"/>
      <c r="DP36" s="628"/>
      <c r="DQ36" s="628"/>
      <c r="DR36" s="628"/>
      <c r="DS36" s="628"/>
      <c r="DT36" s="628"/>
      <c r="DU36" s="628"/>
      <c r="DV36" s="629"/>
      <c r="DW36" s="630">
        <v>21.3</v>
      </c>
      <c r="DX36" s="638"/>
      <c r="DY36" s="638"/>
      <c r="DZ36" s="638"/>
      <c r="EA36" s="638"/>
      <c r="EB36" s="638"/>
      <c r="EC36" s="652"/>
    </row>
    <row r="37" spans="2:133" ht="11.25" customHeight="1" x14ac:dyDescent="0.15">
      <c r="B37" s="624" t="s">
        <v>338</v>
      </c>
      <c r="C37" s="625"/>
      <c r="D37" s="625"/>
      <c r="E37" s="625"/>
      <c r="F37" s="625"/>
      <c r="G37" s="625"/>
      <c r="H37" s="625"/>
      <c r="I37" s="625"/>
      <c r="J37" s="625"/>
      <c r="K37" s="625"/>
      <c r="L37" s="625"/>
      <c r="M37" s="625"/>
      <c r="N37" s="625"/>
      <c r="O37" s="625"/>
      <c r="P37" s="625"/>
      <c r="Q37" s="626"/>
      <c r="R37" s="627">
        <v>103465</v>
      </c>
      <c r="S37" s="628"/>
      <c r="T37" s="628"/>
      <c r="U37" s="628"/>
      <c r="V37" s="628"/>
      <c r="W37" s="628"/>
      <c r="X37" s="628"/>
      <c r="Y37" s="629"/>
      <c r="Z37" s="663">
        <v>1.6</v>
      </c>
      <c r="AA37" s="663"/>
      <c r="AB37" s="663"/>
      <c r="AC37" s="663"/>
      <c r="AD37" s="664">
        <v>16</v>
      </c>
      <c r="AE37" s="664"/>
      <c r="AF37" s="664"/>
      <c r="AG37" s="664"/>
      <c r="AH37" s="664"/>
      <c r="AI37" s="664"/>
      <c r="AJ37" s="664"/>
      <c r="AK37" s="664"/>
      <c r="AL37" s="630">
        <v>0</v>
      </c>
      <c r="AM37" s="631"/>
      <c r="AN37" s="631"/>
      <c r="AO37" s="665"/>
      <c r="AQ37" s="658" t="s">
        <v>339</v>
      </c>
      <c r="AR37" s="659"/>
      <c r="AS37" s="659"/>
      <c r="AT37" s="659"/>
      <c r="AU37" s="659"/>
      <c r="AV37" s="659"/>
      <c r="AW37" s="659"/>
      <c r="AX37" s="659"/>
      <c r="AY37" s="660"/>
      <c r="AZ37" s="627">
        <v>219644</v>
      </c>
      <c r="BA37" s="628"/>
      <c r="BB37" s="628"/>
      <c r="BC37" s="628"/>
      <c r="BD37" s="636"/>
      <c r="BE37" s="636"/>
      <c r="BF37" s="661"/>
      <c r="BG37" s="624" t="s">
        <v>340</v>
      </c>
      <c r="BH37" s="625"/>
      <c r="BI37" s="625"/>
      <c r="BJ37" s="625"/>
      <c r="BK37" s="625"/>
      <c r="BL37" s="625"/>
      <c r="BM37" s="625"/>
      <c r="BN37" s="625"/>
      <c r="BO37" s="625"/>
      <c r="BP37" s="625"/>
      <c r="BQ37" s="625"/>
      <c r="BR37" s="625"/>
      <c r="BS37" s="625"/>
      <c r="BT37" s="625"/>
      <c r="BU37" s="626"/>
      <c r="BV37" s="627">
        <v>92344</v>
      </c>
      <c r="BW37" s="628"/>
      <c r="BX37" s="628"/>
      <c r="BY37" s="628"/>
      <c r="BZ37" s="628"/>
      <c r="CA37" s="628"/>
      <c r="CB37" s="662"/>
      <c r="CD37" s="624" t="s">
        <v>341</v>
      </c>
      <c r="CE37" s="625"/>
      <c r="CF37" s="625"/>
      <c r="CG37" s="625"/>
      <c r="CH37" s="625"/>
      <c r="CI37" s="625"/>
      <c r="CJ37" s="625"/>
      <c r="CK37" s="625"/>
      <c r="CL37" s="625"/>
      <c r="CM37" s="625"/>
      <c r="CN37" s="625"/>
      <c r="CO37" s="625"/>
      <c r="CP37" s="625"/>
      <c r="CQ37" s="626"/>
      <c r="CR37" s="627">
        <v>418638</v>
      </c>
      <c r="CS37" s="636"/>
      <c r="CT37" s="636"/>
      <c r="CU37" s="636"/>
      <c r="CV37" s="636"/>
      <c r="CW37" s="636"/>
      <c r="CX37" s="636"/>
      <c r="CY37" s="637"/>
      <c r="CZ37" s="630">
        <v>7.1</v>
      </c>
      <c r="DA37" s="638"/>
      <c r="DB37" s="638"/>
      <c r="DC37" s="639"/>
      <c r="DD37" s="633">
        <v>415577</v>
      </c>
      <c r="DE37" s="636"/>
      <c r="DF37" s="636"/>
      <c r="DG37" s="636"/>
      <c r="DH37" s="636"/>
      <c r="DI37" s="636"/>
      <c r="DJ37" s="636"/>
      <c r="DK37" s="637"/>
      <c r="DL37" s="633">
        <v>395445</v>
      </c>
      <c r="DM37" s="636"/>
      <c r="DN37" s="636"/>
      <c r="DO37" s="636"/>
      <c r="DP37" s="636"/>
      <c r="DQ37" s="636"/>
      <c r="DR37" s="636"/>
      <c r="DS37" s="636"/>
      <c r="DT37" s="636"/>
      <c r="DU37" s="636"/>
      <c r="DV37" s="637"/>
      <c r="DW37" s="630">
        <v>11.3</v>
      </c>
      <c r="DX37" s="638"/>
      <c r="DY37" s="638"/>
      <c r="DZ37" s="638"/>
      <c r="EA37" s="638"/>
      <c r="EB37" s="638"/>
      <c r="EC37" s="652"/>
    </row>
    <row r="38" spans="2:133" ht="11.25" customHeight="1" x14ac:dyDescent="0.15">
      <c r="B38" s="624" t="s">
        <v>342</v>
      </c>
      <c r="C38" s="625"/>
      <c r="D38" s="625"/>
      <c r="E38" s="625"/>
      <c r="F38" s="625"/>
      <c r="G38" s="625"/>
      <c r="H38" s="625"/>
      <c r="I38" s="625"/>
      <c r="J38" s="625"/>
      <c r="K38" s="625"/>
      <c r="L38" s="625"/>
      <c r="M38" s="625"/>
      <c r="N38" s="625"/>
      <c r="O38" s="625"/>
      <c r="P38" s="625"/>
      <c r="Q38" s="626"/>
      <c r="R38" s="627">
        <v>460200</v>
      </c>
      <c r="S38" s="628"/>
      <c r="T38" s="628"/>
      <c r="U38" s="628"/>
      <c r="V38" s="628"/>
      <c r="W38" s="628"/>
      <c r="X38" s="628"/>
      <c r="Y38" s="629"/>
      <c r="Z38" s="663">
        <v>7.2</v>
      </c>
      <c r="AA38" s="663"/>
      <c r="AB38" s="663"/>
      <c r="AC38" s="663"/>
      <c r="AD38" s="664" t="s">
        <v>236</v>
      </c>
      <c r="AE38" s="664"/>
      <c r="AF38" s="664"/>
      <c r="AG38" s="664"/>
      <c r="AH38" s="664"/>
      <c r="AI38" s="664"/>
      <c r="AJ38" s="664"/>
      <c r="AK38" s="664"/>
      <c r="AL38" s="630" t="s">
        <v>236</v>
      </c>
      <c r="AM38" s="631"/>
      <c r="AN38" s="631"/>
      <c r="AO38" s="665"/>
      <c r="AQ38" s="658" t="s">
        <v>343</v>
      </c>
      <c r="AR38" s="659"/>
      <c r="AS38" s="659"/>
      <c r="AT38" s="659"/>
      <c r="AU38" s="659"/>
      <c r="AV38" s="659"/>
      <c r="AW38" s="659"/>
      <c r="AX38" s="659"/>
      <c r="AY38" s="660"/>
      <c r="AZ38" s="627">
        <v>158979</v>
      </c>
      <c r="BA38" s="628"/>
      <c r="BB38" s="628"/>
      <c r="BC38" s="628"/>
      <c r="BD38" s="636"/>
      <c r="BE38" s="636"/>
      <c r="BF38" s="661"/>
      <c r="BG38" s="624" t="s">
        <v>344</v>
      </c>
      <c r="BH38" s="625"/>
      <c r="BI38" s="625"/>
      <c r="BJ38" s="625"/>
      <c r="BK38" s="625"/>
      <c r="BL38" s="625"/>
      <c r="BM38" s="625"/>
      <c r="BN38" s="625"/>
      <c r="BO38" s="625"/>
      <c r="BP38" s="625"/>
      <c r="BQ38" s="625"/>
      <c r="BR38" s="625"/>
      <c r="BS38" s="625"/>
      <c r="BT38" s="625"/>
      <c r="BU38" s="626"/>
      <c r="BV38" s="627">
        <v>1149</v>
      </c>
      <c r="BW38" s="628"/>
      <c r="BX38" s="628"/>
      <c r="BY38" s="628"/>
      <c r="BZ38" s="628"/>
      <c r="CA38" s="628"/>
      <c r="CB38" s="662"/>
      <c r="CD38" s="624" t="s">
        <v>345</v>
      </c>
      <c r="CE38" s="625"/>
      <c r="CF38" s="625"/>
      <c r="CG38" s="625"/>
      <c r="CH38" s="625"/>
      <c r="CI38" s="625"/>
      <c r="CJ38" s="625"/>
      <c r="CK38" s="625"/>
      <c r="CL38" s="625"/>
      <c r="CM38" s="625"/>
      <c r="CN38" s="625"/>
      <c r="CO38" s="625"/>
      <c r="CP38" s="625"/>
      <c r="CQ38" s="626"/>
      <c r="CR38" s="627">
        <v>655739</v>
      </c>
      <c r="CS38" s="628"/>
      <c r="CT38" s="628"/>
      <c r="CU38" s="628"/>
      <c r="CV38" s="628"/>
      <c r="CW38" s="628"/>
      <c r="CX38" s="628"/>
      <c r="CY38" s="629"/>
      <c r="CZ38" s="630">
        <v>11.1</v>
      </c>
      <c r="DA38" s="638"/>
      <c r="DB38" s="638"/>
      <c r="DC38" s="639"/>
      <c r="DD38" s="633">
        <v>525876</v>
      </c>
      <c r="DE38" s="628"/>
      <c r="DF38" s="628"/>
      <c r="DG38" s="628"/>
      <c r="DH38" s="628"/>
      <c r="DI38" s="628"/>
      <c r="DJ38" s="628"/>
      <c r="DK38" s="629"/>
      <c r="DL38" s="633">
        <v>522744</v>
      </c>
      <c r="DM38" s="628"/>
      <c r="DN38" s="628"/>
      <c r="DO38" s="628"/>
      <c r="DP38" s="628"/>
      <c r="DQ38" s="628"/>
      <c r="DR38" s="628"/>
      <c r="DS38" s="628"/>
      <c r="DT38" s="628"/>
      <c r="DU38" s="628"/>
      <c r="DV38" s="629"/>
      <c r="DW38" s="630">
        <v>14.9</v>
      </c>
      <c r="DX38" s="638"/>
      <c r="DY38" s="638"/>
      <c r="DZ38" s="638"/>
      <c r="EA38" s="638"/>
      <c r="EB38" s="638"/>
      <c r="EC38" s="652"/>
    </row>
    <row r="39" spans="2:133" ht="11.25" customHeight="1" x14ac:dyDescent="0.15">
      <c r="B39" s="624" t="s">
        <v>346</v>
      </c>
      <c r="C39" s="625"/>
      <c r="D39" s="625"/>
      <c r="E39" s="625"/>
      <c r="F39" s="625"/>
      <c r="G39" s="625"/>
      <c r="H39" s="625"/>
      <c r="I39" s="625"/>
      <c r="J39" s="625"/>
      <c r="K39" s="625"/>
      <c r="L39" s="625"/>
      <c r="M39" s="625"/>
      <c r="N39" s="625"/>
      <c r="O39" s="625"/>
      <c r="P39" s="625"/>
      <c r="Q39" s="626"/>
      <c r="R39" s="627" t="s">
        <v>236</v>
      </c>
      <c r="S39" s="628"/>
      <c r="T39" s="628"/>
      <c r="U39" s="628"/>
      <c r="V39" s="628"/>
      <c r="W39" s="628"/>
      <c r="X39" s="628"/>
      <c r="Y39" s="629"/>
      <c r="Z39" s="663" t="s">
        <v>186</v>
      </c>
      <c r="AA39" s="663"/>
      <c r="AB39" s="663"/>
      <c r="AC39" s="663"/>
      <c r="AD39" s="664" t="s">
        <v>186</v>
      </c>
      <c r="AE39" s="664"/>
      <c r="AF39" s="664"/>
      <c r="AG39" s="664"/>
      <c r="AH39" s="664"/>
      <c r="AI39" s="664"/>
      <c r="AJ39" s="664"/>
      <c r="AK39" s="664"/>
      <c r="AL39" s="630" t="s">
        <v>236</v>
      </c>
      <c r="AM39" s="631"/>
      <c r="AN39" s="631"/>
      <c r="AO39" s="665"/>
      <c r="AQ39" s="658" t="s">
        <v>347</v>
      </c>
      <c r="AR39" s="659"/>
      <c r="AS39" s="659"/>
      <c r="AT39" s="659"/>
      <c r="AU39" s="659"/>
      <c r="AV39" s="659"/>
      <c r="AW39" s="659"/>
      <c r="AX39" s="659"/>
      <c r="AY39" s="660"/>
      <c r="AZ39" s="627">
        <v>127862</v>
      </c>
      <c r="BA39" s="628"/>
      <c r="BB39" s="628"/>
      <c r="BC39" s="628"/>
      <c r="BD39" s="636"/>
      <c r="BE39" s="636"/>
      <c r="BF39" s="661"/>
      <c r="BG39" s="624" t="s">
        <v>348</v>
      </c>
      <c r="BH39" s="625"/>
      <c r="BI39" s="625"/>
      <c r="BJ39" s="625"/>
      <c r="BK39" s="625"/>
      <c r="BL39" s="625"/>
      <c r="BM39" s="625"/>
      <c r="BN39" s="625"/>
      <c r="BO39" s="625"/>
      <c r="BP39" s="625"/>
      <c r="BQ39" s="625"/>
      <c r="BR39" s="625"/>
      <c r="BS39" s="625"/>
      <c r="BT39" s="625"/>
      <c r="BU39" s="626"/>
      <c r="BV39" s="627">
        <v>1802</v>
      </c>
      <c r="BW39" s="628"/>
      <c r="BX39" s="628"/>
      <c r="BY39" s="628"/>
      <c r="BZ39" s="628"/>
      <c r="CA39" s="628"/>
      <c r="CB39" s="662"/>
      <c r="CD39" s="624" t="s">
        <v>349</v>
      </c>
      <c r="CE39" s="625"/>
      <c r="CF39" s="625"/>
      <c r="CG39" s="625"/>
      <c r="CH39" s="625"/>
      <c r="CI39" s="625"/>
      <c r="CJ39" s="625"/>
      <c r="CK39" s="625"/>
      <c r="CL39" s="625"/>
      <c r="CM39" s="625"/>
      <c r="CN39" s="625"/>
      <c r="CO39" s="625"/>
      <c r="CP39" s="625"/>
      <c r="CQ39" s="626"/>
      <c r="CR39" s="627">
        <v>501692</v>
      </c>
      <c r="CS39" s="636"/>
      <c r="CT39" s="636"/>
      <c r="CU39" s="636"/>
      <c r="CV39" s="636"/>
      <c r="CW39" s="636"/>
      <c r="CX39" s="636"/>
      <c r="CY39" s="637"/>
      <c r="CZ39" s="630">
        <v>8.5</v>
      </c>
      <c r="DA39" s="638"/>
      <c r="DB39" s="638"/>
      <c r="DC39" s="639"/>
      <c r="DD39" s="633">
        <v>460096</v>
      </c>
      <c r="DE39" s="636"/>
      <c r="DF39" s="636"/>
      <c r="DG39" s="636"/>
      <c r="DH39" s="636"/>
      <c r="DI39" s="636"/>
      <c r="DJ39" s="636"/>
      <c r="DK39" s="637"/>
      <c r="DL39" s="633" t="s">
        <v>236</v>
      </c>
      <c r="DM39" s="636"/>
      <c r="DN39" s="636"/>
      <c r="DO39" s="636"/>
      <c r="DP39" s="636"/>
      <c r="DQ39" s="636"/>
      <c r="DR39" s="636"/>
      <c r="DS39" s="636"/>
      <c r="DT39" s="636"/>
      <c r="DU39" s="636"/>
      <c r="DV39" s="637"/>
      <c r="DW39" s="630" t="s">
        <v>236</v>
      </c>
      <c r="DX39" s="638"/>
      <c r="DY39" s="638"/>
      <c r="DZ39" s="638"/>
      <c r="EA39" s="638"/>
      <c r="EB39" s="638"/>
      <c r="EC39" s="652"/>
    </row>
    <row r="40" spans="2:133" ht="11.25" customHeight="1" x14ac:dyDescent="0.15">
      <c r="B40" s="624" t="s">
        <v>350</v>
      </c>
      <c r="C40" s="625"/>
      <c r="D40" s="625"/>
      <c r="E40" s="625"/>
      <c r="F40" s="625"/>
      <c r="G40" s="625"/>
      <c r="H40" s="625"/>
      <c r="I40" s="625"/>
      <c r="J40" s="625"/>
      <c r="K40" s="625"/>
      <c r="L40" s="625"/>
      <c r="M40" s="625"/>
      <c r="N40" s="625"/>
      <c r="O40" s="625"/>
      <c r="P40" s="625"/>
      <c r="Q40" s="626"/>
      <c r="R40" s="627">
        <v>32000</v>
      </c>
      <c r="S40" s="628"/>
      <c r="T40" s="628"/>
      <c r="U40" s="628"/>
      <c r="V40" s="628"/>
      <c r="W40" s="628"/>
      <c r="X40" s="628"/>
      <c r="Y40" s="629"/>
      <c r="Z40" s="663">
        <v>0.5</v>
      </c>
      <c r="AA40" s="663"/>
      <c r="AB40" s="663"/>
      <c r="AC40" s="663"/>
      <c r="AD40" s="664" t="s">
        <v>186</v>
      </c>
      <c r="AE40" s="664"/>
      <c r="AF40" s="664"/>
      <c r="AG40" s="664"/>
      <c r="AH40" s="664"/>
      <c r="AI40" s="664"/>
      <c r="AJ40" s="664"/>
      <c r="AK40" s="664"/>
      <c r="AL40" s="630" t="s">
        <v>236</v>
      </c>
      <c r="AM40" s="631"/>
      <c r="AN40" s="631"/>
      <c r="AO40" s="665"/>
      <c r="AQ40" s="658" t="s">
        <v>351</v>
      </c>
      <c r="AR40" s="659"/>
      <c r="AS40" s="659"/>
      <c r="AT40" s="659"/>
      <c r="AU40" s="659"/>
      <c r="AV40" s="659"/>
      <c r="AW40" s="659"/>
      <c r="AX40" s="659"/>
      <c r="AY40" s="660"/>
      <c r="AZ40" s="627" t="s">
        <v>186</v>
      </c>
      <c r="BA40" s="628"/>
      <c r="BB40" s="628"/>
      <c r="BC40" s="628"/>
      <c r="BD40" s="636"/>
      <c r="BE40" s="636"/>
      <c r="BF40" s="661"/>
      <c r="BG40" s="666" t="s">
        <v>352</v>
      </c>
      <c r="BH40" s="667"/>
      <c r="BI40" s="667"/>
      <c r="BJ40" s="667"/>
      <c r="BK40" s="667"/>
      <c r="BL40" s="223"/>
      <c r="BM40" s="625" t="s">
        <v>353</v>
      </c>
      <c r="BN40" s="625"/>
      <c r="BO40" s="625"/>
      <c r="BP40" s="625"/>
      <c r="BQ40" s="625"/>
      <c r="BR40" s="625"/>
      <c r="BS40" s="625"/>
      <c r="BT40" s="625"/>
      <c r="BU40" s="626"/>
      <c r="BV40" s="627">
        <v>100</v>
      </c>
      <c r="BW40" s="628"/>
      <c r="BX40" s="628"/>
      <c r="BY40" s="628"/>
      <c r="BZ40" s="628"/>
      <c r="CA40" s="628"/>
      <c r="CB40" s="662"/>
      <c r="CD40" s="624" t="s">
        <v>354</v>
      </c>
      <c r="CE40" s="625"/>
      <c r="CF40" s="625"/>
      <c r="CG40" s="625"/>
      <c r="CH40" s="625"/>
      <c r="CI40" s="625"/>
      <c r="CJ40" s="625"/>
      <c r="CK40" s="625"/>
      <c r="CL40" s="625"/>
      <c r="CM40" s="625"/>
      <c r="CN40" s="625"/>
      <c r="CO40" s="625"/>
      <c r="CP40" s="625"/>
      <c r="CQ40" s="626"/>
      <c r="CR40" s="627">
        <v>5275</v>
      </c>
      <c r="CS40" s="628"/>
      <c r="CT40" s="628"/>
      <c r="CU40" s="628"/>
      <c r="CV40" s="628"/>
      <c r="CW40" s="628"/>
      <c r="CX40" s="628"/>
      <c r="CY40" s="629"/>
      <c r="CZ40" s="630">
        <v>0.1</v>
      </c>
      <c r="DA40" s="638"/>
      <c r="DB40" s="638"/>
      <c r="DC40" s="639"/>
      <c r="DD40" s="633">
        <v>1140</v>
      </c>
      <c r="DE40" s="628"/>
      <c r="DF40" s="628"/>
      <c r="DG40" s="628"/>
      <c r="DH40" s="628"/>
      <c r="DI40" s="628"/>
      <c r="DJ40" s="628"/>
      <c r="DK40" s="629"/>
      <c r="DL40" s="633" t="s">
        <v>186</v>
      </c>
      <c r="DM40" s="628"/>
      <c r="DN40" s="628"/>
      <c r="DO40" s="628"/>
      <c r="DP40" s="628"/>
      <c r="DQ40" s="628"/>
      <c r="DR40" s="628"/>
      <c r="DS40" s="628"/>
      <c r="DT40" s="628"/>
      <c r="DU40" s="628"/>
      <c r="DV40" s="629"/>
      <c r="DW40" s="630" t="s">
        <v>236</v>
      </c>
      <c r="DX40" s="638"/>
      <c r="DY40" s="638"/>
      <c r="DZ40" s="638"/>
      <c r="EA40" s="638"/>
      <c r="EB40" s="638"/>
      <c r="EC40" s="652"/>
    </row>
    <row r="41" spans="2:133" ht="11.25" customHeight="1" x14ac:dyDescent="0.15">
      <c r="B41" s="608" t="s">
        <v>355</v>
      </c>
      <c r="C41" s="609"/>
      <c r="D41" s="609"/>
      <c r="E41" s="609"/>
      <c r="F41" s="609"/>
      <c r="G41" s="609"/>
      <c r="H41" s="609"/>
      <c r="I41" s="609"/>
      <c r="J41" s="609"/>
      <c r="K41" s="609"/>
      <c r="L41" s="609"/>
      <c r="M41" s="609"/>
      <c r="N41" s="609"/>
      <c r="O41" s="609"/>
      <c r="P41" s="609"/>
      <c r="Q41" s="610"/>
      <c r="R41" s="611">
        <v>6402587</v>
      </c>
      <c r="S41" s="649"/>
      <c r="T41" s="649"/>
      <c r="U41" s="649"/>
      <c r="V41" s="649"/>
      <c r="W41" s="649"/>
      <c r="X41" s="649"/>
      <c r="Y41" s="653"/>
      <c r="Z41" s="654">
        <v>100</v>
      </c>
      <c r="AA41" s="654"/>
      <c r="AB41" s="654"/>
      <c r="AC41" s="654"/>
      <c r="AD41" s="655">
        <v>3480500</v>
      </c>
      <c r="AE41" s="655"/>
      <c r="AF41" s="655"/>
      <c r="AG41" s="655"/>
      <c r="AH41" s="655"/>
      <c r="AI41" s="655"/>
      <c r="AJ41" s="655"/>
      <c r="AK41" s="655"/>
      <c r="AL41" s="614">
        <v>100</v>
      </c>
      <c r="AM41" s="656"/>
      <c r="AN41" s="656"/>
      <c r="AO41" s="657"/>
      <c r="AQ41" s="658" t="s">
        <v>356</v>
      </c>
      <c r="AR41" s="659"/>
      <c r="AS41" s="659"/>
      <c r="AT41" s="659"/>
      <c r="AU41" s="659"/>
      <c r="AV41" s="659"/>
      <c r="AW41" s="659"/>
      <c r="AX41" s="659"/>
      <c r="AY41" s="660"/>
      <c r="AZ41" s="627">
        <v>88166</v>
      </c>
      <c r="BA41" s="628"/>
      <c r="BB41" s="628"/>
      <c r="BC41" s="628"/>
      <c r="BD41" s="636"/>
      <c r="BE41" s="636"/>
      <c r="BF41" s="661"/>
      <c r="BG41" s="666"/>
      <c r="BH41" s="667"/>
      <c r="BI41" s="667"/>
      <c r="BJ41" s="667"/>
      <c r="BK41" s="667"/>
      <c r="BL41" s="223"/>
      <c r="BM41" s="625" t="s">
        <v>357</v>
      </c>
      <c r="BN41" s="625"/>
      <c r="BO41" s="625"/>
      <c r="BP41" s="625"/>
      <c r="BQ41" s="625"/>
      <c r="BR41" s="625"/>
      <c r="BS41" s="625"/>
      <c r="BT41" s="625"/>
      <c r="BU41" s="626"/>
      <c r="BV41" s="627" t="s">
        <v>236</v>
      </c>
      <c r="BW41" s="628"/>
      <c r="BX41" s="628"/>
      <c r="BY41" s="628"/>
      <c r="BZ41" s="628"/>
      <c r="CA41" s="628"/>
      <c r="CB41" s="662"/>
      <c r="CD41" s="624" t="s">
        <v>358</v>
      </c>
      <c r="CE41" s="625"/>
      <c r="CF41" s="625"/>
      <c r="CG41" s="625"/>
      <c r="CH41" s="625"/>
      <c r="CI41" s="625"/>
      <c r="CJ41" s="625"/>
      <c r="CK41" s="625"/>
      <c r="CL41" s="625"/>
      <c r="CM41" s="625"/>
      <c r="CN41" s="625"/>
      <c r="CO41" s="625"/>
      <c r="CP41" s="625"/>
      <c r="CQ41" s="626"/>
      <c r="CR41" s="627" t="s">
        <v>186</v>
      </c>
      <c r="CS41" s="636"/>
      <c r="CT41" s="636"/>
      <c r="CU41" s="636"/>
      <c r="CV41" s="636"/>
      <c r="CW41" s="636"/>
      <c r="CX41" s="636"/>
      <c r="CY41" s="637"/>
      <c r="CZ41" s="630" t="s">
        <v>236</v>
      </c>
      <c r="DA41" s="638"/>
      <c r="DB41" s="638"/>
      <c r="DC41" s="639"/>
      <c r="DD41" s="633" t="s">
        <v>236</v>
      </c>
      <c r="DE41" s="636"/>
      <c r="DF41" s="636"/>
      <c r="DG41" s="636"/>
      <c r="DH41" s="636"/>
      <c r="DI41" s="636"/>
      <c r="DJ41" s="636"/>
      <c r="DK41" s="637"/>
      <c r="DL41" s="605"/>
      <c r="DM41" s="606"/>
      <c r="DN41" s="606"/>
      <c r="DO41" s="606"/>
      <c r="DP41" s="606"/>
      <c r="DQ41" s="606"/>
      <c r="DR41" s="606"/>
      <c r="DS41" s="606"/>
      <c r="DT41" s="606"/>
      <c r="DU41" s="606"/>
      <c r="DV41" s="607"/>
      <c r="DW41" s="602"/>
      <c r="DX41" s="603"/>
      <c r="DY41" s="603"/>
      <c r="DZ41" s="603"/>
      <c r="EA41" s="603"/>
      <c r="EB41" s="603"/>
      <c r="EC41" s="604"/>
    </row>
    <row r="42" spans="2:133" ht="11.25" customHeight="1" x14ac:dyDescent="0.15">
      <c r="AQ42" s="646" t="s">
        <v>359</v>
      </c>
      <c r="AR42" s="647"/>
      <c r="AS42" s="647"/>
      <c r="AT42" s="647"/>
      <c r="AU42" s="647"/>
      <c r="AV42" s="647"/>
      <c r="AW42" s="647"/>
      <c r="AX42" s="647"/>
      <c r="AY42" s="648"/>
      <c r="AZ42" s="611">
        <v>408594</v>
      </c>
      <c r="BA42" s="649"/>
      <c r="BB42" s="649"/>
      <c r="BC42" s="649"/>
      <c r="BD42" s="612"/>
      <c r="BE42" s="612"/>
      <c r="BF42" s="650"/>
      <c r="BG42" s="668"/>
      <c r="BH42" s="669"/>
      <c r="BI42" s="669"/>
      <c r="BJ42" s="669"/>
      <c r="BK42" s="669"/>
      <c r="BL42" s="224"/>
      <c r="BM42" s="609" t="s">
        <v>360</v>
      </c>
      <c r="BN42" s="609"/>
      <c r="BO42" s="609"/>
      <c r="BP42" s="609"/>
      <c r="BQ42" s="609"/>
      <c r="BR42" s="609"/>
      <c r="BS42" s="609"/>
      <c r="BT42" s="609"/>
      <c r="BU42" s="610"/>
      <c r="BV42" s="611">
        <v>395</v>
      </c>
      <c r="BW42" s="649"/>
      <c r="BX42" s="649"/>
      <c r="BY42" s="649"/>
      <c r="BZ42" s="649"/>
      <c r="CA42" s="649"/>
      <c r="CB42" s="651"/>
      <c r="CD42" s="624" t="s">
        <v>361</v>
      </c>
      <c r="CE42" s="625"/>
      <c r="CF42" s="625"/>
      <c r="CG42" s="625"/>
      <c r="CH42" s="625"/>
      <c r="CI42" s="625"/>
      <c r="CJ42" s="625"/>
      <c r="CK42" s="625"/>
      <c r="CL42" s="625"/>
      <c r="CM42" s="625"/>
      <c r="CN42" s="625"/>
      <c r="CO42" s="625"/>
      <c r="CP42" s="625"/>
      <c r="CQ42" s="626"/>
      <c r="CR42" s="627">
        <v>528867</v>
      </c>
      <c r="CS42" s="636"/>
      <c r="CT42" s="636"/>
      <c r="CU42" s="636"/>
      <c r="CV42" s="636"/>
      <c r="CW42" s="636"/>
      <c r="CX42" s="636"/>
      <c r="CY42" s="637"/>
      <c r="CZ42" s="630">
        <v>8.9</v>
      </c>
      <c r="DA42" s="638"/>
      <c r="DB42" s="638"/>
      <c r="DC42" s="639"/>
      <c r="DD42" s="633">
        <v>75672</v>
      </c>
      <c r="DE42" s="636"/>
      <c r="DF42" s="636"/>
      <c r="DG42" s="636"/>
      <c r="DH42" s="636"/>
      <c r="DI42" s="636"/>
      <c r="DJ42" s="636"/>
      <c r="DK42" s="637"/>
      <c r="DL42" s="605"/>
      <c r="DM42" s="606"/>
      <c r="DN42" s="606"/>
      <c r="DO42" s="606"/>
      <c r="DP42" s="606"/>
      <c r="DQ42" s="606"/>
      <c r="DR42" s="606"/>
      <c r="DS42" s="606"/>
      <c r="DT42" s="606"/>
      <c r="DU42" s="606"/>
      <c r="DV42" s="607"/>
      <c r="DW42" s="602"/>
      <c r="DX42" s="603"/>
      <c r="DY42" s="603"/>
      <c r="DZ42" s="603"/>
      <c r="EA42" s="603"/>
      <c r="EB42" s="603"/>
      <c r="EC42" s="604"/>
    </row>
    <row r="43" spans="2:133" ht="11.25" customHeight="1" x14ac:dyDescent="0.15">
      <c r="B43" s="214" t="s">
        <v>362</v>
      </c>
      <c r="CD43" s="624" t="s">
        <v>363</v>
      </c>
      <c r="CE43" s="625"/>
      <c r="CF43" s="625"/>
      <c r="CG43" s="625"/>
      <c r="CH43" s="625"/>
      <c r="CI43" s="625"/>
      <c r="CJ43" s="625"/>
      <c r="CK43" s="625"/>
      <c r="CL43" s="625"/>
      <c r="CM43" s="625"/>
      <c r="CN43" s="625"/>
      <c r="CO43" s="625"/>
      <c r="CP43" s="625"/>
      <c r="CQ43" s="626"/>
      <c r="CR43" s="627">
        <v>24065</v>
      </c>
      <c r="CS43" s="636"/>
      <c r="CT43" s="636"/>
      <c r="CU43" s="636"/>
      <c r="CV43" s="636"/>
      <c r="CW43" s="636"/>
      <c r="CX43" s="636"/>
      <c r="CY43" s="637"/>
      <c r="CZ43" s="630">
        <v>0.4</v>
      </c>
      <c r="DA43" s="638"/>
      <c r="DB43" s="638"/>
      <c r="DC43" s="639"/>
      <c r="DD43" s="633">
        <v>24065</v>
      </c>
      <c r="DE43" s="636"/>
      <c r="DF43" s="636"/>
      <c r="DG43" s="636"/>
      <c r="DH43" s="636"/>
      <c r="DI43" s="636"/>
      <c r="DJ43" s="636"/>
      <c r="DK43" s="637"/>
      <c r="DL43" s="605"/>
      <c r="DM43" s="606"/>
      <c r="DN43" s="606"/>
      <c r="DO43" s="606"/>
      <c r="DP43" s="606"/>
      <c r="DQ43" s="606"/>
      <c r="DR43" s="606"/>
      <c r="DS43" s="606"/>
      <c r="DT43" s="606"/>
      <c r="DU43" s="606"/>
      <c r="DV43" s="607"/>
      <c r="DW43" s="602"/>
      <c r="DX43" s="603"/>
      <c r="DY43" s="603"/>
      <c r="DZ43" s="603"/>
      <c r="EA43" s="603"/>
      <c r="EB43" s="603"/>
      <c r="EC43" s="604"/>
    </row>
    <row r="44" spans="2:133" ht="11.25" customHeight="1" x14ac:dyDescent="0.15">
      <c r="B44" s="634" t="s">
        <v>364</v>
      </c>
      <c r="C44" s="634"/>
      <c r="D44" s="634"/>
      <c r="E44" s="634"/>
      <c r="F44" s="634"/>
      <c r="G44" s="634"/>
      <c r="H44" s="634"/>
      <c r="I44" s="634"/>
      <c r="J44" s="634"/>
      <c r="K44" s="634"/>
      <c r="L44" s="634"/>
      <c r="M44" s="634"/>
      <c r="N44" s="634"/>
      <c r="O44" s="634"/>
      <c r="P44" s="634"/>
      <c r="Q44" s="634"/>
      <c r="R44" s="634"/>
      <c r="S44" s="634"/>
      <c r="T44" s="634"/>
      <c r="U44" s="634"/>
      <c r="V44" s="634"/>
      <c r="W44" s="634"/>
      <c r="X44" s="634"/>
      <c r="Y44" s="634"/>
      <c r="Z44" s="634"/>
      <c r="AA44" s="634"/>
      <c r="AB44" s="634"/>
      <c r="AC44" s="634"/>
      <c r="AD44" s="634"/>
      <c r="AE44" s="634"/>
      <c r="AF44" s="634"/>
      <c r="AG44" s="634"/>
      <c r="AH44" s="634"/>
      <c r="AI44" s="634"/>
      <c r="AJ44" s="634"/>
      <c r="AK44" s="634"/>
      <c r="AL44" s="634"/>
      <c r="AM44" s="634"/>
      <c r="AN44" s="634"/>
      <c r="AO44" s="634"/>
      <c r="AP44" s="634"/>
      <c r="AQ44" s="634"/>
      <c r="AR44" s="634"/>
      <c r="AS44" s="634"/>
      <c r="AT44" s="634"/>
      <c r="AU44" s="634"/>
      <c r="AV44" s="634"/>
      <c r="AW44" s="634"/>
      <c r="AX44" s="634"/>
      <c r="AY44" s="634"/>
      <c r="AZ44" s="634"/>
      <c r="BA44" s="634"/>
      <c r="BB44" s="634"/>
      <c r="BC44" s="634"/>
      <c r="BD44" s="634"/>
      <c r="BE44" s="634"/>
      <c r="BF44" s="634"/>
      <c r="BG44" s="634"/>
      <c r="BH44" s="634"/>
      <c r="BI44" s="634"/>
      <c r="BJ44" s="634"/>
      <c r="BK44" s="634"/>
      <c r="BL44" s="634"/>
      <c r="BM44" s="634"/>
      <c r="BN44" s="634"/>
      <c r="BO44" s="634"/>
      <c r="BP44" s="634"/>
      <c r="BQ44" s="634"/>
      <c r="BR44" s="634"/>
      <c r="BS44" s="634"/>
      <c r="BT44" s="634"/>
      <c r="BU44" s="634"/>
      <c r="BV44" s="634"/>
      <c r="BW44" s="634"/>
      <c r="BX44" s="634"/>
      <c r="BY44" s="634"/>
      <c r="BZ44" s="634"/>
      <c r="CA44" s="634"/>
      <c r="CB44" s="634"/>
      <c r="CC44" s="635"/>
      <c r="CD44" s="640" t="s">
        <v>312</v>
      </c>
      <c r="CE44" s="641"/>
      <c r="CF44" s="624" t="s">
        <v>365</v>
      </c>
      <c r="CG44" s="625"/>
      <c r="CH44" s="625"/>
      <c r="CI44" s="625"/>
      <c r="CJ44" s="625"/>
      <c r="CK44" s="625"/>
      <c r="CL44" s="625"/>
      <c r="CM44" s="625"/>
      <c r="CN44" s="625"/>
      <c r="CO44" s="625"/>
      <c r="CP44" s="625"/>
      <c r="CQ44" s="626"/>
      <c r="CR44" s="627">
        <v>510381</v>
      </c>
      <c r="CS44" s="628"/>
      <c r="CT44" s="628"/>
      <c r="CU44" s="628"/>
      <c r="CV44" s="628"/>
      <c r="CW44" s="628"/>
      <c r="CX44" s="628"/>
      <c r="CY44" s="629"/>
      <c r="CZ44" s="630">
        <v>8.6</v>
      </c>
      <c r="DA44" s="631"/>
      <c r="DB44" s="631"/>
      <c r="DC44" s="632"/>
      <c r="DD44" s="633">
        <v>59429</v>
      </c>
      <c r="DE44" s="628"/>
      <c r="DF44" s="628"/>
      <c r="DG44" s="628"/>
      <c r="DH44" s="628"/>
      <c r="DI44" s="628"/>
      <c r="DJ44" s="628"/>
      <c r="DK44" s="629"/>
      <c r="DL44" s="605"/>
      <c r="DM44" s="606"/>
      <c r="DN44" s="606"/>
      <c r="DO44" s="606"/>
      <c r="DP44" s="606"/>
      <c r="DQ44" s="606"/>
      <c r="DR44" s="606"/>
      <c r="DS44" s="606"/>
      <c r="DT44" s="606"/>
      <c r="DU44" s="606"/>
      <c r="DV44" s="607"/>
      <c r="DW44" s="602"/>
      <c r="DX44" s="603"/>
      <c r="DY44" s="603"/>
      <c r="DZ44" s="603"/>
      <c r="EA44" s="603"/>
      <c r="EB44" s="603"/>
      <c r="EC44" s="604"/>
    </row>
    <row r="45" spans="2:133" ht="11.25" customHeight="1" x14ac:dyDescent="0.15">
      <c r="B45" s="634" t="s">
        <v>366</v>
      </c>
      <c r="C45" s="634"/>
      <c r="D45" s="634"/>
      <c r="E45" s="634"/>
      <c r="F45" s="634"/>
      <c r="G45" s="634"/>
      <c r="H45" s="634"/>
      <c r="I45" s="634"/>
      <c r="J45" s="634"/>
      <c r="K45" s="634"/>
      <c r="L45" s="634"/>
      <c r="M45" s="634"/>
      <c r="N45" s="634"/>
      <c r="O45" s="634"/>
      <c r="P45" s="634"/>
      <c r="Q45" s="634"/>
      <c r="R45" s="634"/>
      <c r="S45" s="634"/>
      <c r="T45" s="634"/>
      <c r="U45" s="634"/>
      <c r="V45" s="634"/>
      <c r="W45" s="634"/>
      <c r="X45" s="634"/>
      <c r="Y45" s="634"/>
      <c r="Z45" s="634"/>
      <c r="AA45" s="634"/>
      <c r="AB45" s="634"/>
      <c r="AC45" s="634"/>
      <c r="AD45" s="634"/>
      <c r="AE45" s="634"/>
      <c r="AF45" s="634"/>
      <c r="AG45" s="634"/>
      <c r="AH45" s="634"/>
      <c r="AI45" s="634"/>
      <c r="AJ45" s="634"/>
      <c r="AK45" s="634"/>
      <c r="AL45" s="634"/>
      <c r="AM45" s="634"/>
      <c r="AN45" s="634"/>
      <c r="AO45" s="634"/>
      <c r="AP45" s="634"/>
      <c r="AQ45" s="634"/>
      <c r="AR45" s="634"/>
      <c r="AS45" s="634"/>
      <c r="AT45" s="634"/>
      <c r="AU45" s="634"/>
      <c r="AV45" s="634"/>
      <c r="AW45" s="634"/>
      <c r="AX45" s="634"/>
      <c r="AY45" s="634"/>
      <c r="AZ45" s="634"/>
      <c r="BA45" s="634"/>
      <c r="BB45" s="634"/>
      <c r="BC45" s="634"/>
      <c r="BD45" s="634"/>
      <c r="BE45" s="634"/>
      <c r="BF45" s="634"/>
      <c r="BG45" s="634"/>
      <c r="BH45" s="634"/>
      <c r="BI45" s="634"/>
      <c r="BJ45" s="634"/>
      <c r="BK45" s="634"/>
      <c r="BL45" s="634"/>
      <c r="BM45" s="634"/>
      <c r="BN45" s="634"/>
      <c r="BO45" s="634"/>
      <c r="BP45" s="634"/>
      <c r="BQ45" s="634"/>
      <c r="BR45" s="634"/>
      <c r="BS45" s="634"/>
      <c r="BT45" s="634"/>
      <c r="BU45" s="634"/>
      <c r="BV45" s="634"/>
      <c r="BW45" s="634"/>
      <c r="BX45" s="634"/>
      <c r="BY45" s="634"/>
      <c r="BZ45" s="634"/>
      <c r="CA45" s="634"/>
      <c r="CB45" s="634"/>
      <c r="CC45" s="635"/>
      <c r="CD45" s="642"/>
      <c r="CE45" s="643"/>
      <c r="CF45" s="624" t="s">
        <v>367</v>
      </c>
      <c r="CG45" s="625"/>
      <c r="CH45" s="625"/>
      <c r="CI45" s="625"/>
      <c r="CJ45" s="625"/>
      <c r="CK45" s="625"/>
      <c r="CL45" s="625"/>
      <c r="CM45" s="625"/>
      <c r="CN45" s="625"/>
      <c r="CO45" s="625"/>
      <c r="CP45" s="625"/>
      <c r="CQ45" s="626"/>
      <c r="CR45" s="627">
        <v>100898</v>
      </c>
      <c r="CS45" s="636"/>
      <c r="CT45" s="636"/>
      <c r="CU45" s="636"/>
      <c r="CV45" s="636"/>
      <c r="CW45" s="636"/>
      <c r="CX45" s="636"/>
      <c r="CY45" s="637"/>
      <c r="CZ45" s="630">
        <v>1.7</v>
      </c>
      <c r="DA45" s="638"/>
      <c r="DB45" s="638"/>
      <c r="DC45" s="639"/>
      <c r="DD45" s="633">
        <v>22868</v>
      </c>
      <c r="DE45" s="636"/>
      <c r="DF45" s="636"/>
      <c r="DG45" s="636"/>
      <c r="DH45" s="636"/>
      <c r="DI45" s="636"/>
      <c r="DJ45" s="636"/>
      <c r="DK45" s="637"/>
      <c r="DL45" s="605"/>
      <c r="DM45" s="606"/>
      <c r="DN45" s="606"/>
      <c r="DO45" s="606"/>
      <c r="DP45" s="606"/>
      <c r="DQ45" s="606"/>
      <c r="DR45" s="606"/>
      <c r="DS45" s="606"/>
      <c r="DT45" s="606"/>
      <c r="DU45" s="606"/>
      <c r="DV45" s="607"/>
      <c r="DW45" s="602"/>
      <c r="DX45" s="603"/>
      <c r="DY45" s="603"/>
      <c r="DZ45" s="603"/>
      <c r="EA45" s="603"/>
      <c r="EB45" s="603"/>
      <c r="EC45" s="604"/>
    </row>
    <row r="46" spans="2:133" ht="11.25" customHeight="1" x14ac:dyDescent="0.15">
      <c r="B46" s="225"/>
      <c r="CD46" s="642"/>
      <c r="CE46" s="643"/>
      <c r="CF46" s="624" t="s">
        <v>368</v>
      </c>
      <c r="CG46" s="625"/>
      <c r="CH46" s="625"/>
      <c r="CI46" s="625"/>
      <c r="CJ46" s="625"/>
      <c r="CK46" s="625"/>
      <c r="CL46" s="625"/>
      <c r="CM46" s="625"/>
      <c r="CN46" s="625"/>
      <c r="CO46" s="625"/>
      <c r="CP46" s="625"/>
      <c r="CQ46" s="626"/>
      <c r="CR46" s="627">
        <v>409483</v>
      </c>
      <c r="CS46" s="628"/>
      <c r="CT46" s="628"/>
      <c r="CU46" s="628"/>
      <c r="CV46" s="628"/>
      <c r="CW46" s="628"/>
      <c r="CX46" s="628"/>
      <c r="CY46" s="629"/>
      <c r="CZ46" s="630">
        <v>6.9</v>
      </c>
      <c r="DA46" s="631"/>
      <c r="DB46" s="631"/>
      <c r="DC46" s="632"/>
      <c r="DD46" s="633">
        <v>36561</v>
      </c>
      <c r="DE46" s="628"/>
      <c r="DF46" s="628"/>
      <c r="DG46" s="628"/>
      <c r="DH46" s="628"/>
      <c r="DI46" s="628"/>
      <c r="DJ46" s="628"/>
      <c r="DK46" s="629"/>
      <c r="DL46" s="605"/>
      <c r="DM46" s="606"/>
      <c r="DN46" s="606"/>
      <c r="DO46" s="606"/>
      <c r="DP46" s="606"/>
      <c r="DQ46" s="606"/>
      <c r="DR46" s="606"/>
      <c r="DS46" s="606"/>
      <c r="DT46" s="606"/>
      <c r="DU46" s="606"/>
      <c r="DV46" s="607"/>
      <c r="DW46" s="602"/>
      <c r="DX46" s="603"/>
      <c r="DY46" s="603"/>
      <c r="DZ46" s="603"/>
      <c r="EA46" s="603"/>
      <c r="EB46" s="603"/>
      <c r="EC46" s="604"/>
    </row>
    <row r="47" spans="2:133" ht="11.25" customHeight="1" x14ac:dyDescent="0.15">
      <c r="B47" s="225"/>
      <c r="CD47" s="642"/>
      <c r="CE47" s="643"/>
      <c r="CF47" s="624" t="s">
        <v>369</v>
      </c>
      <c r="CG47" s="625"/>
      <c r="CH47" s="625"/>
      <c r="CI47" s="625"/>
      <c r="CJ47" s="625"/>
      <c r="CK47" s="625"/>
      <c r="CL47" s="625"/>
      <c r="CM47" s="625"/>
      <c r="CN47" s="625"/>
      <c r="CO47" s="625"/>
      <c r="CP47" s="625"/>
      <c r="CQ47" s="626"/>
      <c r="CR47" s="627">
        <v>18486</v>
      </c>
      <c r="CS47" s="636"/>
      <c r="CT47" s="636"/>
      <c r="CU47" s="636"/>
      <c r="CV47" s="636"/>
      <c r="CW47" s="636"/>
      <c r="CX47" s="636"/>
      <c r="CY47" s="637"/>
      <c r="CZ47" s="630">
        <v>0.3</v>
      </c>
      <c r="DA47" s="638"/>
      <c r="DB47" s="638"/>
      <c r="DC47" s="639"/>
      <c r="DD47" s="633">
        <v>16243</v>
      </c>
      <c r="DE47" s="636"/>
      <c r="DF47" s="636"/>
      <c r="DG47" s="636"/>
      <c r="DH47" s="636"/>
      <c r="DI47" s="636"/>
      <c r="DJ47" s="636"/>
      <c r="DK47" s="637"/>
      <c r="DL47" s="605"/>
      <c r="DM47" s="606"/>
      <c r="DN47" s="606"/>
      <c r="DO47" s="606"/>
      <c r="DP47" s="606"/>
      <c r="DQ47" s="606"/>
      <c r="DR47" s="606"/>
      <c r="DS47" s="606"/>
      <c r="DT47" s="606"/>
      <c r="DU47" s="606"/>
      <c r="DV47" s="607"/>
      <c r="DW47" s="602"/>
      <c r="DX47" s="603"/>
      <c r="DY47" s="603"/>
      <c r="DZ47" s="603"/>
      <c r="EA47" s="603"/>
      <c r="EB47" s="603"/>
      <c r="EC47" s="604"/>
    </row>
    <row r="48" spans="2:133" x14ac:dyDescent="0.15">
      <c r="B48" s="225"/>
      <c r="CD48" s="644"/>
      <c r="CE48" s="645"/>
      <c r="CF48" s="624" t="s">
        <v>370</v>
      </c>
      <c r="CG48" s="625"/>
      <c r="CH48" s="625"/>
      <c r="CI48" s="625"/>
      <c r="CJ48" s="625"/>
      <c r="CK48" s="625"/>
      <c r="CL48" s="625"/>
      <c r="CM48" s="625"/>
      <c r="CN48" s="625"/>
      <c r="CO48" s="625"/>
      <c r="CP48" s="625"/>
      <c r="CQ48" s="626"/>
      <c r="CR48" s="627" t="s">
        <v>186</v>
      </c>
      <c r="CS48" s="628"/>
      <c r="CT48" s="628"/>
      <c r="CU48" s="628"/>
      <c r="CV48" s="628"/>
      <c r="CW48" s="628"/>
      <c r="CX48" s="628"/>
      <c r="CY48" s="629"/>
      <c r="CZ48" s="630" t="s">
        <v>186</v>
      </c>
      <c r="DA48" s="631"/>
      <c r="DB48" s="631"/>
      <c r="DC48" s="632"/>
      <c r="DD48" s="633" t="s">
        <v>186</v>
      </c>
      <c r="DE48" s="628"/>
      <c r="DF48" s="628"/>
      <c r="DG48" s="628"/>
      <c r="DH48" s="628"/>
      <c r="DI48" s="628"/>
      <c r="DJ48" s="628"/>
      <c r="DK48" s="629"/>
      <c r="DL48" s="605"/>
      <c r="DM48" s="606"/>
      <c r="DN48" s="606"/>
      <c r="DO48" s="606"/>
      <c r="DP48" s="606"/>
      <c r="DQ48" s="606"/>
      <c r="DR48" s="606"/>
      <c r="DS48" s="606"/>
      <c r="DT48" s="606"/>
      <c r="DU48" s="606"/>
      <c r="DV48" s="607"/>
      <c r="DW48" s="602"/>
      <c r="DX48" s="603"/>
      <c r="DY48" s="603"/>
      <c r="DZ48" s="603"/>
      <c r="EA48" s="603"/>
      <c r="EB48" s="603"/>
      <c r="EC48" s="604"/>
    </row>
    <row r="49" spans="2:133" ht="11.25" customHeight="1" x14ac:dyDescent="0.15">
      <c r="B49" s="225"/>
      <c r="CD49" s="608" t="s">
        <v>371</v>
      </c>
      <c r="CE49" s="609"/>
      <c r="CF49" s="609"/>
      <c r="CG49" s="609"/>
      <c r="CH49" s="609"/>
      <c r="CI49" s="609"/>
      <c r="CJ49" s="609"/>
      <c r="CK49" s="609"/>
      <c r="CL49" s="609"/>
      <c r="CM49" s="609"/>
      <c r="CN49" s="609"/>
      <c r="CO49" s="609"/>
      <c r="CP49" s="609"/>
      <c r="CQ49" s="610"/>
      <c r="CR49" s="611">
        <v>5921416</v>
      </c>
      <c r="CS49" s="612"/>
      <c r="CT49" s="612"/>
      <c r="CU49" s="612"/>
      <c r="CV49" s="612"/>
      <c r="CW49" s="612"/>
      <c r="CX49" s="612"/>
      <c r="CY49" s="613"/>
      <c r="CZ49" s="614">
        <v>100</v>
      </c>
      <c r="DA49" s="615"/>
      <c r="DB49" s="615"/>
      <c r="DC49" s="616"/>
      <c r="DD49" s="617">
        <v>4304136</v>
      </c>
      <c r="DE49" s="612"/>
      <c r="DF49" s="612"/>
      <c r="DG49" s="612"/>
      <c r="DH49" s="612"/>
      <c r="DI49" s="612"/>
      <c r="DJ49" s="612"/>
      <c r="DK49" s="613"/>
      <c r="DL49" s="618"/>
      <c r="DM49" s="619"/>
      <c r="DN49" s="619"/>
      <c r="DO49" s="619"/>
      <c r="DP49" s="619"/>
      <c r="DQ49" s="619"/>
      <c r="DR49" s="619"/>
      <c r="DS49" s="619"/>
      <c r="DT49" s="619"/>
      <c r="DU49" s="619"/>
      <c r="DV49" s="620"/>
      <c r="DW49" s="621"/>
      <c r="DX49" s="622"/>
      <c r="DY49" s="622"/>
      <c r="DZ49" s="622"/>
      <c r="EA49" s="622"/>
      <c r="EB49" s="622"/>
      <c r="EC49" s="623"/>
    </row>
  </sheetData>
  <sheetProtection algorithmName="SHA-512" hashValue="wEKRpQvUrUCaPtcCoAT/VOb9lPcA/cat8pjYOLavMv1wZO+dgvuGkMmFE3LVRV/CzHYQQGoOOjmjDRBVSeu64A==" saltValue="xZ3ODdTmQprb6IZd4e78e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AQ42:AY42"/>
    <mergeCell ref="AZ42:BF42"/>
    <mergeCell ref="BM42:BU42"/>
    <mergeCell ref="BV42:CB42"/>
    <mergeCell ref="CD42:CQ42"/>
    <mergeCell ref="CR42:CY42"/>
    <mergeCell ref="CD41:CQ41"/>
    <mergeCell ref="CR41:CY41"/>
    <mergeCell ref="CZ41:DC41"/>
    <mergeCell ref="CZ42:DC42"/>
    <mergeCell ref="DD42:DK42"/>
    <mergeCell ref="DL42:DV42"/>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106" t="s">
        <v>372</v>
      </c>
      <c r="B2" s="1106"/>
      <c r="C2" s="1106"/>
      <c r="D2" s="1106"/>
      <c r="E2" s="1106"/>
      <c r="F2" s="1106"/>
      <c r="G2" s="1106"/>
      <c r="H2" s="1106"/>
      <c r="I2" s="1106"/>
      <c r="J2" s="1106"/>
      <c r="K2" s="1106"/>
      <c r="L2" s="1106"/>
      <c r="M2" s="1106"/>
      <c r="N2" s="1106"/>
      <c r="O2" s="1106"/>
      <c r="P2" s="1106"/>
      <c r="Q2" s="1106"/>
      <c r="R2" s="1106"/>
      <c r="S2" s="1106"/>
      <c r="T2" s="1106"/>
      <c r="U2" s="1106"/>
      <c r="V2" s="1106"/>
      <c r="W2" s="1106"/>
      <c r="X2" s="1106"/>
      <c r="Y2" s="1106"/>
      <c r="Z2" s="1106"/>
      <c r="AA2" s="1106"/>
      <c r="AB2" s="1106"/>
      <c r="AC2" s="1106"/>
      <c r="AD2" s="1106"/>
      <c r="AE2" s="1106"/>
      <c r="AF2" s="1106"/>
      <c r="AG2" s="1106"/>
      <c r="AH2" s="1106"/>
      <c r="AI2" s="1106"/>
      <c r="AJ2" s="1106"/>
      <c r="AK2" s="1106"/>
      <c r="AL2" s="1106"/>
      <c r="AM2" s="1106"/>
      <c r="AN2" s="1106"/>
      <c r="AO2" s="1106"/>
      <c r="AP2" s="1106"/>
      <c r="AQ2" s="1106"/>
      <c r="AR2" s="1106"/>
      <c r="AS2" s="1106"/>
      <c r="AT2" s="1106"/>
      <c r="AU2" s="1106"/>
      <c r="AV2" s="1106"/>
      <c r="AW2" s="1106"/>
      <c r="AX2" s="1106"/>
      <c r="AY2" s="1106"/>
      <c r="AZ2" s="1106"/>
      <c r="BA2" s="1106"/>
      <c r="BB2" s="1106"/>
      <c r="BC2" s="1106"/>
      <c r="BD2" s="1106"/>
      <c r="BE2" s="1106"/>
      <c r="BF2" s="1106"/>
      <c r="BG2" s="1106"/>
      <c r="BH2" s="1106"/>
      <c r="BI2" s="110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07" t="s">
        <v>373</v>
      </c>
      <c r="DK2" s="1108"/>
      <c r="DL2" s="1108"/>
      <c r="DM2" s="1108"/>
      <c r="DN2" s="1108"/>
      <c r="DO2" s="1109"/>
      <c r="DP2" s="228"/>
      <c r="DQ2" s="1107" t="s">
        <v>374</v>
      </c>
      <c r="DR2" s="1108"/>
      <c r="DS2" s="1108"/>
      <c r="DT2" s="1108"/>
      <c r="DU2" s="1108"/>
      <c r="DV2" s="1108"/>
      <c r="DW2" s="1108"/>
      <c r="DX2" s="1108"/>
      <c r="DY2" s="1108"/>
      <c r="DZ2" s="1109"/>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59" t="s">
        <v>375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376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15">
      <c r="A5" s="995" t="s">
        <v>377</v>
      </c>
      <c r="B5" s="996"/>
      <c r="C5" s="996"/>
      <c r="D5" s="996"/>
      <c r="E5" s="996"/>
      <c r="F5" s="996"/>
      <c r="G5" s="996"/>
      <c r="H5" s="996"/>
      <c r="I5" s="996"/>
      <c r="J5" s="996"/>
      <c r="K5" s="996"/>
      <c r="L5" s="996"/>
      <c r="M5" s="996"/>
      <c r="N5" s="996"/>
      <c r="O5" s="996"/>
      <c r="P5" s="997"/>
      <c r="Q5" s="1001" t="s">
        <v>378</v>
      </c>
      <c r="R5" s="1002"/>
      <c r="S5" s="1002"/>
      <c r="T5" s="1002"/>
      <c r="U5" s="1003"/>
      <c r="V5" s="1001" t="s">
        <v>379</v>
      </c>
      <c r="W5" s="1002"/>
      <c r="X5" s="1002"/>
      <c r="Y5" s="1002"/>
      <c r="Z5" s="1003"/>
      <c r="AA5" s="1001" t="s">
        <v>380</v>
      </c>
      <c r="AB5" s="1002"/>
      <c r="AC5" s="1002"/>
      <c r="AD5" s="1002"/>
      <c r="AE5" s="1002"/>
      <c r="AF5" s="1110" t="s">
        <v>381</v>
      </c>
      <c r="AG5" s="1002"/>
      <c r="AH5" s="1002"/>
      <c r="AI5" s="1002"/>
      <c r="AJ5" s="1015"/>
      <c r="AK5" s="1002" t="s">
        <v>382</v>
      </c>
      <c r="AL5" s="1002"/>
      <c r="AM5" s="1002"/>
      <c r="AN5" s="1002"/>
      <c r="AO5" s="1003"/>
      <c r="AP5" s="1001" t="s">
        <v>383</v>
      </c>
      <c r="AQ5" s="1002"/>
      <c r="AR5" s="1002"/>
      <c r="AS5" s="1002"/>
      <c r="AT5" s="1003"/>
      <c r="AU5" s="1001" t="s">
        <v>384</v>
      </c>
      <c r="AV5" s="1002"/>
      <c r="AW5" s="1002"/>
      <c r="AX5" s="1002"/>
      <c r="AY5" s="1015"/>
      <c r="AZ5" s="232"/>
      <c r="BA5" s="232"/>
      <c r="BB5" s="232"/>
      <c r="BC5" s="232"/>
      <c r="BD5" s="232"/>
      <c r="BE5" s="233"/>
      <c r="BF5" s="233"/>
      <c r="BG5" s="233"/>
      <c r="BH5" s="233"/>
      <c r="BI5" s="233"/>
      <c r="BJ5" s="233"/>
      <c r="BK5" s="233"/>
      <c r="BL5" s="233"/>
      <c r="BM5" s="233"/>
      <c r="BN5" s="233"/>
      <c r="BO5" s="233"/>
      <c r="BP5" s="233"/>
      <c r="BQ5" s="995" t="s">
        <v>385</v>
      </c>
      <c r="BR5" s="996"/>
      <c r="BS5" s="996"/>
      <c r="BT5" s="996"/>
      <c r="BU5" s="996"/>
      <c r="BV5" s="996"/>
      <c r="BW5" s="996"/>
      <c r="BX5" s="996"/>
      <c r="BY5" s="996"/>
      <c r="BZ5" s="996"/>
      <c r="CA5" s="996"/>
      <c r="CB5" s="996"/>
      <c r="CC5" s="996"/>
      <c r="CD5" s="996"/>
      <c r="CE5" s="996"/>
      <c r="CF5" s="996"/>
      <c r="CG5" s="997"/>
      <c r="CH5" s="1001" t="s">
        <v>386</v>
      </c>
      <c r="CI5" s="1002"/>
      <c r="CJ5" s="1002"/>
      <c r="CK5" s="1002"/>
      <c r="CL5" s="1003"/>
      <c r="CM5" s="1001" t="s">
        <v>387</v>
      </c>
      <c r="CN5" s="1002"/>
      <c r="CO5" s="1002"/>
      <c r="CP5" s="1002"/>
      <c r="CQ5" s="1003"/>
      <c r="CR5" s="1001" t="s">
        <v>388</v>
      </c>
      <c r="CS5" s="1002"/>
      <c r="CT5" s="1002"/>
      <c r="CU5" s="1002"/>
      <c r="CV5" s="1003"/>
      <c r="CW5" s="1001" t="s">
        <v>389</v>
      </c>
      <c r="CX5" s="1002"/>
      <c r="CY5" s="1002"/>
      <c r="CZ5" s="1002"/>
      <c r="DA5" s="1003"/>
      <c r="DB5" s="1001" t="s">
        <v>390</v>
      </c>
      <c r="DC5" s="1002"/>
      <c r="DD5" s="1002"/>
      <c r="DE5" s="1002"/>
      <c r="DF5" s="1003"/>
      <c r="DG5" s="1100" t="s">
        <v>391</v>
      </c>
      <c r="DH5" s="1101"/>
      <c r="DI5" s="1101"/>
      <c r="DJ5" s="1101"/>
      <c r="DK5" s="1102"/>
      <c r="DL5" s="1100" t="s">
        <v>392</v>
      </c>
      <c r="DM5" s="1101"/>
      <c r="DN5" s="1101"/>
      <c r="DO5" s="1101"/>
      <c r="DP5" s="1102"/>
      <c r="DQ5" s="1001" t="s">
        <v>393</v>
      </c>
      <c r="DR5" s="1002"/>
      <c r="DS5" s="1002"/>
      <c r="DT5" s="1002"/>
      <c r="DU5" s="1003"/>
      <c r="DV5" s="1001" t="s">
        <v>384</v>
      </c>
      <c r="DW5" s="1002"/>
      <c r="DX5" s="1002"/>
      <c r="DY5" s="1002"/>
      <c r="DZ5" s="1015"/>
      <c r="EA5" s="234"/>
    </row>
    <row r="6" spans="1:131" s="235"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111"/>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103"/>
      <c r="DH6" s="1104"/>
      <c r="DI6" s="1104"/>
      <c r="DJ6" s="1104"/>
      <c r="DK6" s="1105"/>
      <c r="DL6" s="1103"/>
      <c r="DM6" s="1104"/>
      <c r="DN6" s="1104"/>
      <c r="DO6" s="1104"/>
      <c r="DP6" s="1105"/>
      <c r="DQ6" s="1004"/>
      <c r="DR6" s="1005"/>
      <c r="DS6" s="1005"/>
      <c r="DT6" s="1005"/>
      <c r="DU6" s="1006"/>
      <c r="DV6" s="1004"/>
      <c r="DW6" s="1005"/>
      <c r="DX6" s="1005"/>
      <c r="DY6" s="1005"/>
      <c r="DZ6" s="1016"/>
      <c r="EA6" s="234"/>
    </row>
    <row r="7" spans="1:131" s="235" customFormat="1" ht="26.25" customHeight="1" thickTop="1" x14ac:dyDescent="0.15">
      <c r="A7" s="236">
        <v>1</v>
      </c>
      <c r="B7" s="1047" t="s">
        <v>394</v>
      </c>
      <c r="C7" s="1048"/>
      <c r="D7" s="1048"/>
      <c r="E7" s="1048"/>
      <c r="F7" s="1048"/>
      <c r="G7" s="1048"/>
      <c r="H7" s="1048"/>
      <c r="I7" s="1048"/>
      <c r="J7" s="1048"/>
      <c r="K7" s="1048"/>
      <c r="L7" s="1048"/>
      <c r="M7" s="1048"/>
      <c r="N7" s="1048"/>
      <c r="O7" s="1048"/>
      <c r="P7" s="1049"/>
      <c r="Q7" s="1087">
        <v>6402</v>
      </c>
      <c r="R7" s="1088"/>
      <c r="S7" s="1088"/>
      <c r="T7" s="1088"/>
      <c r="U7" s="1088"/>
      <c r="V7" s="1088">
        <v>5921</v>
      </c>
      <c r="W7" s="1088"/>
      <c r="X7" s="1088"/>
      <c r="Y7" s="1088"/>
      <c r="Z7" s="1088"/>
      <c r="AA7" s="1088">
        <v>481</v>
      </c>
      <c r="AB7" s="1088"/>
      <c r="AC7" s="1088"/>
      <c r="AD7" s="1088"/>
      <c r="AE7" s="1089"/>
      <c r="AF7" s="1090">
        <v>475</v>
      </c>
      <c r="AG7" s="1091"/>
      <c r="AH7" s="1091"/>
      <c r="AI7" s="1091"/>
      <c r="AJ7" s="1092"/>
      <c r="AK7" s="1093">
        <v>84</v>
      </c>
      <c r="AL7" s="1094"/>
      <c r="AM7" s="1094"/>
      <c r="AN7" s="1094"/>
      <c r="AO7" s="1094"/>
      <c r="AP7" s="1094">
        <v>6319</v>
      </c>
      <c r="AQ7" s="1094"/>
      <c r="AR7" s="1094"/>
      <c r="AS7" s="1094"/>
      <c r="AT7" s="1094"/>
      <c r="AU7" s="1095"/>
      <c r="AV7" s="1095"/>
      <c r="AW7" s="1095"/>
      <c r="AX7" s="1095"/>
      <c r="AY7" s="1096"/>
      <c r="AZ7" s="232"/>
      <c r="BA7" s="232"/>
      <c r="BB7" s="232"/>
      <c r="BC7" s="232"/>
      <c r="BD7" s="232"/>
      <c r="BE7" s="233"/>
      <c r="BF7" s="233"/>
      <c r="BG7" s="233"/>
      <c r="BH7" s="233"/>
      <c r="BI7" s="233"/>
      <c r="BJ7" s="233"/>
      <c r="BK7" s="233"/>
      <c r="BL7" s="233"/>
      <c r="BM7" s="233"/>
      <c r="BN7" s="233"/>
      <c r="BO7" s="233"/>
      <c r="BP7" s="233"/>
      <c r="BQ7" s="236">
        <v>1</v>
      </c>
      <c r="BR7" s="237"/>
      <c r="BS7" s="1097" t="s">
        <v>595</v>
      </c>
      <c r="BT7" s="1098"/>
      <c r="BU7" s="1098"/>
      <c r="BV7" s="1098"/>
      <c r="BW7" s="1098"/>
      <c r="BX7" s="1098"/>
      <c r="BY7" s="1098"/>
      <c r="BZ7" s="1098"/>
      <c r="CA7" s="1098"/>
      <c r="CB7" s="1098"/>
      <c r="CC7" s="1098"/>
      <c r="CD7" s="1098"/>
      <c r="CE7" s="1098"/>
      <c r="CF7" s="1098"/>
      <c r="CG7" s="1099"/>
      <c r="CH7" s="1084">
        <v>0</v>
      </c>
      <c r="CI7" s="1085"/>
      <c r="CJ7" s="1085"/>
      <c r="CK7" s="1085"/>
      <c r="CL7" s="1086"/>
      <c r="CM7" s="1084" t="s">
        <v>522</v>
      </c>
      <c r="CN7" s="1085"/>
      <c r="CO7" s="1085"/>
      <c r="CP7" s="1085"/>
      <c r="CQ7" s="1086"/>
      <c r="CR7" s="1084">
        <v>5</v>
      </c>
      <c r="CS7" s="1085"/>
      <c r="CT7" s="1085"/>
      <c r="CU7" s="1085"/>
      <c r="CV7" s="1086"/>
      <c r="CW7" s="1084" t="s">
        <v>522</v>
      </c>
      <c r="CX7" s="1085"/>
      <c r="CY7" s="1085"/>
      <c r="CZ7" s="1085"/>
      <c r="DA7" s="1086"/>
      <c r="DB7" s="1084">
        <v>87</v>
      </c>
      <c r="DC7" s="1085"/>
      <c r="DD7" s="1085"/>
      <c r="DE7" s="1085"/>
      <c r="DF7" s="1086"/>
      <c r="DG7" s="1084" t="s">
        <v>522</v>
      </c>
      <c r="DH7" s="1085"/>
      <c r="DI7" s="1085"/>
      <c r="DJ7" s="1085"/>
      <c r="DK7" s="1086"/>
      <c r="DL7" s="1084" t="s">
        <v>522</v>
      </c>
      <c r="DM7" s="1085"/>
      <c r="DN7" s="1085"/>
      <c r="DO7" s="1085"/>
      <c r="DP7" s="1086"/>
      <c r="DQ7" s="1084" t="s">
        <v>522</v>
      </c>
      <c r="DR7" s="1085"/>
      <c r="DS7" s="1085"/>
      <c r="DT7" s="1085"/>
      <c r="DU7" s="1086"/>
      <c r="DV7" s="1097"/>
      <c r="DW7" s="1098"/>
      <c r="DX7" s="1098"/>
      <c r="DY7" s="1098"/>
      <c r="DZ7" s="1112"/>
      <c r="EA7" s="234"/>
    </row>
    <row r="8" spans="1:131" s="235" customFormat="1" ht="26.25" customHeight="1" x14ac:dyDescent="0.15">
      <c r="A8" s="238">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34"/>
    </row>
    <row r="9" spans="1:131" s="235" customFormat="1" ht="26.25" customHeight="1" x14ac:dyDescent="0.15">
      <c r="A9" s="238">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34"/>
    </row>
    <row r="10" spans="1:131" s="235" customFormat="1" ht="26.25" customHeight="1" x14ac:dyDescent="0.15">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34"/>
    </row>
    <row r="11" spans="1:131" s="235" customFormat="1" ht="26.25" customHeight="1" x14ac:dyDescent="0.15">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34"/>
    </row>
    <row r="12" spans="1:131" s="235" customFormat="1" ht="26.25" customHeight="1" x14ac:dyDescent="0.15">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34"/>
    </row>
    <row r="13" spans="1:131" s="235" customFormat="1" ht="26.25" customHeight="1" x14ac:dyDescent="0.15">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34"/>
    </row>
    <row r="14" spans="1:131" s="235" customFormat="1" ht="26.25" customHeight="1" x14ac:dyDescent="0.15">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34"/>
    </row>
    <row r="15" spans="1:131" s="235" customFormat="1" ht="26.25" customHeight="1" x14ac:dyDescent="0.15">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34"/>
    </row>
    <row r="16" spans="1:131" s="235" customFormat="1" ht="26.25" customHeight="1" x14ac:dyDescent="0.15">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34"/>
    </row>
    <row r="17" spans="1:131" s="235" customFormat="1" ht="26.25" customHeight="1" x14ac:dyDescent="0.15">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34"/>
    </row>
    <row r="18" spans="1:131" s="235" customFormat="1" ht="26.25" customHeight="1" x14ac:dyDescent="0.15">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4"/>
    </row>
    <row r="19" spans="1:131" s="235" customFormat="1" ht="26.25" customHeight="1" x14ac:dyDescent="0.15">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4"/>
    </row>
    <row r="20" spans="1:131" s="235" customFormat="1" ht="26.25" customHeight="1" x14ac:dyDescent="0.15">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x14ac:dyDescent="0.2">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x14ac:dyDescent="0.15">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395</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x14ac:dyDescent="0.2">
      <c r="A23" s="240" t="s">
        <v>396</v>
      </c>
      <c r="B23" s="937" t="s">
        <v>397</v>
      </c>
      <c r="C23" s="938"/>
      <c r="D23" s="938"/>
      <c r="E23" s="938"/>
      <c r="F23" s="938"/>
      <c r="G23" s="938"/>
      <c r="H23" s="938"/>
      <c r="I23" s="938"/>
      <c r="J23" s="938"/>
      <c r="K23" s="938"/>
      <c r="L23" s="938"/>
      <c r="M23" s="938"/>
      <c r="N23" s="938"/>
      <c r="O23" s="938"/>
      <c r="P23" s="948"/>
      <c r="Q23" s="1067">
        <v>6402</v>
      </c>
      <c r="R23" s="1061"/>
      <c r="S23" s="1061"/>
      <c r="T23" s="1061"/>
      <c r="U23" s="1061"/>
      <c r="V23" s="1061">
        <v>5921</v>
      </c>
      <c r="W23" s="1061"/>
      <c r="X23" s="1061"/>
      <c r="Y23" s="1061"/>
      <c r="Z23" s="1061"/>
      <c r="AA23" s="1061">
        <v>481</v>
      </c>
      <c r="AB23" s="1061"/>
      <c r="AC23" s="1061"/>
      <c r="AD23" s="1061"/>
      <c r="AE23" s="1068"/>
      <c r="AF23" s="1069">
        <v>475</v>
      </c>
      <c r="AG23" s="1061"/>
      <c r="AH23" s="1061"/>
      <c r="AI23" s="1061"/>
      <c r="AJ23" s="1070"/>
      <c r="AK23" s="1071"/>
      <c r="AL23" s="1072"/>
      <c r="AM23" s="1072"/>
      <c r="AN23" s="1072"/>
      <c r="AO23" s="1072"/>
      <c r="AP23" s="1061">
        <v>6319</v>
      </c>
      <c r="AQ23" s="1061"/>
      <c r="AR23" s="1061"/>
      <c r="AS23" s="1061"/>
      <c r="AT23" s="1061"/>
      <c r="AU23" s="1062"/>
      <c r="AV23" s="1062"/>
      <c r="AW23" s="1062"/>
      <c r="AX23" s="1062"/>
      <c r="AY23" s="1063"/>
      <c r="AZ23" s="1064" t="s">
        <v>398</v>
      </c>
      <c r="BA23" s="1065"/>
      <c r="BB23" s="1065"/>
      <c r="BC23" s="1065"/>
      <c r="BD23" s="1066"/>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x14ac:dyDescent="0.15">
      <c r="A24" s="1060" t="s">
        <v>399</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x14ac:dyDescent="0.2">
      <c r="A25" s="1059" t="s">
        <v>400</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x14ac:dyDescent="0.15">
      <c r="A26" s="995" t="s">
        <v>377</v>
      </c>
      <c r="B26" s="996"/>
      <c r="C26" s="996"/>
      <c r="D26" s="996"/>
      <c r="E26" s="996"/>
      <c r="F26" s="996"/>
      <c r="G26" s="996"/>
      <c r="H26" s="996"/>
      <c r="I26" s="996"/>
      <c r="J26" s="996"/>
      <c r="K26" s="996"/>
      <c r="L26" s="996"/>
      <c r="M26" s="996"/>
      <c r="N26" s="996"/>
      <c r="O26" s="996"/>
      <c r="P26" s="997"/>
      <c r="Q26" s="1001" t="s">
        <v>401</v>
      </c>
      <c r="R26" s="1002"/>
      <c r="S26" s="1002"/>
      <c r="T26" s="1002"/>
      <c r="U26" s="1003"/>
      <c r="V26" s="1001" t="s">
        <v>402</v>
      </c>
      <c r="W26" s="1002"/>
      <c r="X26" s="1002"/>
      <c r="Y26" s="1002"/>
      <c r="Z26" s="1003"/>
      <c r="AA26" s="1001" t="s">
        <v>403</v>
      </c>
      <c r="AB26" s="1002"/>
      <c r="AC26" s="1002"/>
      <c r="AD26" s="1002"/>
      <c r="AE26" s="1002"/>
      <c r="AF26" s="1055" t="s">
        <v>404</v>
      </c>
      <c r="AG26" s="1008"/>
      <c r="AH26" s="1008"/>
      <c r="AI26" s="1008"/>
      <c r="AJ26" s="1056"/>
      <c r="AK26" s="1002" t="s">
        <v>405</v>
      </c>
      <c r="AL26" s="1002"/>
      <c r="AM26" s="1002"/>
      <c r="AN26" s="1002"/>
      <c r="AO26" s="1003"/>
      <c r="AP26" s="1001" t="s">
        <v>406</v>
      </c>
      <c r="AQ26" s="1002"/>
      <c r="AR26" s="1002"/>
      <c r="AS26" s="1002"/>
      <c r="AT26" s="1003"/>
      <c r="AU26" s="1001" t="s">
        <v>407</v>
      </c>
      <c r="AV26" s="1002"/>
      <c r="AW26" s="1002"/>
      <c r="AX26" s="1002"/>
      <c r="AY26" s="1003"/>
      <c r="AZ26" s="1001" t="s">
        <v>408</v>
      </c>
      <c r="BA26" s="1002"/>
      <c r="BB26" s="1002"/>
      <c r="BC26" s="1002"/>
      <c r="BD26" s="1003"/>
      <c r="BE26" s="1001" t="s">
        <v>384</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x14ac:dyDescent="0.15">
      <c r="A28" s="242">
        <v>1</v>
      </c>
      <c r="B28" s="1047" t="s">
        <v>409</v>
      </c>
      <c r="C28" s="1048"/>
      <c r="D28" s="1048"/>
      <c r="E28" s="1048"/>
      <c r="F28" s="1048"/>
      <c r="G28" s="1048"/>
      <c r="H28" s="1048"/>
      <c r="I28" s="1048"/>
      <c r="J28" s="1048"/>
      <c r="K28" s="1048"/>
      <c r="L28" s="1048"/>
      <c r="M28" s="1048"/>
      <c r="N28" s="1048"/>
      <c r="O28" s="1048"/>
      <c r="P28" s="1049"/>
      <c r="Q28" s="1050">
        <v>1123</v>
      </c>
      <c r="R28" s="1051"/>
      <c r="S28" s="1051"/>
      <c r="T28" s="1051"/>
      <c r="U28" s="1051"/>
      <c r="V28" s="1051">
        <v>1021</v>
      </c>
      <c r="W28" s="1051"/>
      <c r="X28" s="1051"/>
      <c r="Y28" s="1051"/>
      <c r="Z28" s="1051"/>
      <c r="AA28" s="1051">
        <v>102</v>
      </c>
      <c r="AB28" s="1051"/>
      <c r="AC28" s="1051"/>
      <c r="AD28" s="1051"/>
      <c r="AE28" s="1052"/>
      <c r="AF28" s="1053">
        <v>102</v>
      </c>
      <c r="AG28" s="1051"/>
      <c r="AH28" s="1051"/>
      <c r="AI28" s="1051"/>
      <c r="AJ28" s="1054"/>
      <c r="AK28" s="1042">
        <v>75</v>
      </c>
      <c r="AL28" s="1043"/>
      <c r="AM28" s="1043"/>
      <c r="AN28" s="1043"/>
      <c r="AO28" s="1043"/>
      <c r="AP28" s="1043" t="s">
        <v>522</v>
      </c>
      <c r="AQ28" s="1043"/>
      <c r="AR28" s="1043"/>
      <c r="AS28" s="1043"/>
      <c r="AT28" s="1043"/>
      <c r="AU28" s="1043" t="s">
        <v>522</v>
      </c>
      <c r="AV28" s="1043"/>
      <c r="AW28" s="1043"/>
      <c r="AX28" s="1043"/>
      <c r="AY28" s="1043"/>
      <c r="AZ28" s="1044"/>
      <c r="BA28" s="1044"/>
      <c r="BB28" s="1044"/>
      <c r="BC28" s="1044"/>
      <c r="BD28" s="1044"/>
      <c r="BE28" s="1045"/>
      <c r="BF28" s="1045"/>
      <c r="BG28" s="1045"/>
      <c r="BH28" s="1045"/>
      <c r="BI28" s="1046"/>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x14ac:dyDescent="0.15">
      <c r="A29" s="242">
        <v>2</v>
      </c>
      <c r="B29" s="1030" t="s">
        <v>410</v>
      </c>
      <c r="C29" s="1031"/>
      <c r="D29" s="1031"/>
      <c r="E29" s="1031"/>
      <c r="F29" s="1031"/>
      <c r="G29" s="1031"/>
      <c r="H29" s="1031"/>
      <c r="I29" s="1031"/>
      <c r="J29" s="1031"/>
      <c r="K29" s="1031"/>
      <c r="L29" s="1031"/>
      <c r="M29" s="1031"/>
      <c r="N29" s="1031"/>
      <c r="O29" s="1031"/>
      <c r="P29" s="1032"/>
      <c r="Q29" s="1038">
        <v>1245</v>
      </c>
      <c r="R29" s="1039"/>
      <c r="S29" s="1039"/>
      <c r="T29" s="1039"/>
      <c r="U29" s="1039"/>
      <c r="V29" s="1039">
        <v>1192</v>
      </c>
      <c r="W29" s="1039"/>
      <c r="X29" s="1039"/>
      <c r="Y29" s="1039"/>
      <c r="Z29" s="1039"/>
      <c r="AA29" s="1039">
        <v>53</v>
      </c>
      <c r="AB29" s="1039"/>
      <c r="AC29" s="1039"/>
      <c r="AD29" s="1039"/>
      <c r="AE29" s="1040"/>
      <c r="AF29" s="1035">
        <v>53</v>
      </c>
      <c r="AG29" s="1036"/>
      <c r="AH29" s="1036"/>
      <c r="AI29" s="1036"/>
      <c r="AJ29" s="1037"/>
      <c r="AK29" s="980">
        <v>181</v>
      </c>
      <c r="AL29" s="971"/>
      <c r="AM29" s="971"/>
      <c r="AN29" s="971"/>
      <c r="AO29" s="971"/>
      <c r="AP29" s="971" t="s">
        <v>522</v>
      </c>
      <c r="AQ29" s="971"/>
      <c r="AR29" s="971"/>
      <c r="AS29" s="971"/>
      <c r="AT29" s="971"/>
      <c r="AU29" s="971" t="s">
        <v>522</v>
      </c>
      <c r="AV29" s="971"/>
      <c r="AW29" s="971"/>
      <c r="AX29" s="971"/>
      <c r="AY29" s="971"/>
      <c r="AZ29" s="1041"/>
      <c r="BA29" s="1041"/>
      <c r="BB29" s="1041"/>
      <c r="BC29" s="1041"/>
      <c r="BD29" s="1041"/>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x14ac:dyDescent="0.15">
      <c r="A30" s="242">
        <v>3</v>
      </c>
      <c r="B30" s="1030" t="s">
        <v>411</v>
      </c>
      <c r="C30" s="1031"/>
      <c r="D30" s="1031"/>
      <c r="E30" s="1031"/>
      <c r="F30" s="1031"/>
      <c r="G30" s="1031"/>
      <c r="H30" s="1031"/>
      <c r="I30" s="1031"/>
      <c r="J30" s="1031"/>
      <c r="K30" s="1031"/>
      <c r="L30" s="1031"/>
      <c r="M30" s="1031"/>
      <c r="N30" s="1031"/>
      <c r="O30" s="1031"/>
      <c r="P30" s="1032"/>
      <c r="Q30" s="1038">
        <v>3</v>
      </c>
      <c r="R30" s="1039"/>
      <c r="S30" s="1039"/>
      <c r="T30" s="1039"/>
      <c r="U30" s="1039"/>
      <c r="V30" s="1039">
        <v>3</v>
      </c>
      <c r="W30" s="1039"/>
      <c r="X30" s="1039"/>
      <c r="Y30" s="1039"/>
      <c r="Z30" s="1039"/>
      <c r="AA30" s="1039" t="s">
        <v>522</v>
      </c>
      <c r="AB30" s="1039"/>
      <c r="AC30" s="1039"/>
      <c r="AD30" s="1039"/>
      <c r="AE30" s="1040"/>
      <c r="AF30" s="1035" t="s">
        <v>398</v>
      </c>
      <c r="AG30" s="1036"/>
      <c r="AH30" s="1036"/>
      <c r="AI30" s="1036"/>
      <c r="AJ30" s="1037"/>
      <c r="AK30" s="980">
        <v>2</v>
      </c>
      <c r="AL30" s="971"/>
      <c r="AM30" s="971"/>
      <c r="AN30" s="971"/>
      <c r="AO30" s="971"/>
      <c r="AP30" s="971" t="s">
        <v>522</v>
      </c>
      <c r="AQ30" s="971"/>
      <c r="AR30" s="971"/>
      <c r="AS30" s="971"/>
      <c r="AT30" s="971"/>
      <c r="AU30" s="971" t="s">
        <v>522</v>
      </c>
      <c r="AV30" s="971"/>
      <c r="AW30" s="971"/>
      <c r="AX30" s="971"/>
      <c r="AY30" s="971"/>
      <c r="AZ30" s="1041"/>
      <c r="BA30" s="1041"/>
      <c r="BB30" s="1041"/>
      <c r="BC30" s="1041"/>
      <c r="BD30" s="1041"/>
      <c r="BE30" s="972"/>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x14ac:dyDescent="0.15">
      <c r="A31" s="242">
        <v>4</v>
      </c>
      <c r="B31" s="1030" t="s">
        <v>412</v>
      </c>
      <c r="C31" s="1031"/>
      <c r="D31" s="1031"/>
      <c r="E31" s="1031"/>
      <c r="F31" s="1031"/>
      <c r="G31" s="1031"/>
      <c r="H31" s="1031"/>
      <c r="I31" s="1031"/>
      <c r="J31" s="1031"/>
      <c r="K31" s="1031"/>
      <c r="L31" s="1031"/>
      <c r="M31" s="1031"/>
      <c r="N31" s="1031"/>
      <c r="O31" s="1031"/>
      <c r="P31" s="1032"/>
      <c r="Q31" s="1038">
        <v>169</v>
      </c>
      <c r="R31" s="1039"/>
      <c r="S31" s="1039"/>
      <c r="T31" s="1039"/>
      <c r="U31" s="1039"/>
      <c r="V31" s="1039">
        <v>169</v>
      </c>
      <c r="W31" s="1039"/>
      <c r="X31" s="1039"/>
      <c r="Y31" s="1039"/>
      <c r="Z31" s="1039"/>
      <c r="AA31" s="1039">
        <v>0</v>
      </c>
      <c r="AB31" s="1039"/>
      <c r="AC31" s="1039"/>
      <c r="AD31" s="1039"/>
      <c r="AE31" s="1040"/>
      <c r="AF31" s="1035">
        <v>0</v>
      </c>
      <c r="AG31" s="1036"/>
      <c r="AH31" s="1036"/>
      <c r="AI31" s="1036"/>
      <c r="AJ31" s="1037"/>
      <c r="AK31" s="980"/>
      <c r="AL31" s="971"/>
      <c r="AM31" s="971"/>
      <c r="AN31" s="971"/>
      <c r="AO31" s="971"/>
      <c r="AP31" s="971" t="s">
        <v>522</v>
      </c>
      <c r="AQ31" s="971"/>
      <c r="AR31" s="971"/>
      <c r="AS31" s="971"/>
      <c r="AT31" s="971"/>
      <c r="AU31" s="971" t="s">
        <v>522</v>
      </c>
      <c r="AV31" s="971"/>
      <c r="AW31" s="971"/>
      <c r="AX31" s="971"/>
      <c r="AY31" s="971"/>
      <c r="AZ31" s="1041"/>
      <c r="BA31" s="1041"/>
      <c r="BB31" s="1041"/>
      <c r="BC31" s="1041"/>
      <c r="BD31" s="1041"/>
      <c r="BE31" s="972"/>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x14ac:dyDescent="0.15">
      <c r="A32" s="242">
        <v>5</v>
      </c>
      <c r="B32" s="1030" t="s">
        <v>413</v>
      </c>
      <c r="C32" s="1031"/>
      <c r="D32" s="1031"/>
      <c r="E32" s="1031"/>
      <c r="F32" s="1031"/>
      <c r="G32" s="1031"/>
      <c r="H32" s="1031"/>
      <c r="I32" s="1031"/>
      <c r="J32" s="1031"/>
      <c r="K32" s="1031"/>
      <c r="L32" s="1031"/>
      <c r="M32" s="1031"/>
      <c r="N32" s="1031"/>
      <c r="O32" s="1031"/>
      <c r="P32" s="1032"/>
      <c r="Q32" s="1038">
        <v>299</v>
      </c>
      <c r="R32" s="1039"/>
      <c r="S32" s="1039"/>
      <c r="T32" s="1039"/>
      <c r="U32" s="1039"/>
      <c r="V32" s="1039">
        <v>353</v>
      </c>
      <c r="W32" s="1039"/>
      <c r="X32" s="1039"/>
      <c r="Y32" s="1039"/>
      <c r="Z32" s="1039"/>
      <c r="AA32" s="1039">
        <v>-54</v>
      </c>
      <c r="AB32" s="1039"/>
      <c r="AC32" s="1039"/>
      <c r="AD32" s="1039"/>
      <c r="AE32" s="1040"/>
      <c r="AF32" s="1035">
        <v>225</v>
      </c>
      <c r="AG32" s="1036"/>
      <c r="AH32" s="1036"/>
      <c r="AI32" s="1036"/>
      <c r="AJ32" s="1037"/>
      <c r="AK32" s="980">
        <v>44</v>
      </c>
      <c r="AL32" s="971"/>
      <c r="AM32" s="971"/>
      <c r="AN32" s="971"/>
      <c r="AO32" s="971"/>
      <c r="AP32" s="971">
        <v>2099</v>
      </c>
      <c r="AQ32" s="971"/>
      <c r="AR32" s="971"/>
      <c r="AS32" s="971"/>
      <c r="AT32" s="971"/>
      <c r="AU32" s="971">
        <v>510</v>
      </c>
      <c r="AV32" s="971"/>
      <c r="AW32" s="971"/>
      <c r="AX32" s="971"/>
      <c r="AY32" s="971"/>
      <c r="AZ32" s="1041"/>
      <c r="BA32" s="1041"/>
      <c r="BB32" s="1041"/>
      <c r="BC32" s="1041"/>
      <c r="BD32" s="1041"/>
      <c r="BE32" s="972" t="s">
        <v>414</v>
      </c>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x14ac:dyDescent="0.15">
      <c r="A33" s="242">
        <v>6</v>
      </c>
      <c r="B33" s="1030" t="s">
        <v>415</v>
      </c>
      <c r="C33" s="1031"/>
      <c r="D33" s="1031"/>
      <c r="E33" s="1031"/>
      <c r="F33" s="1031"/>
      <c r="G33" s="1031"/>
      <c r="H33" s="1031"/>
      <c r="I33" s="1031"/>
      <c r="J33" s="1031"/>
      <c r="K33" s="1031"/>
      <c r="L33" s="1031"/>
      <c r="M33" s="1031"/>
      <c r="N33" s="1031"/>
      <c r="O33" s="1031"/>
      <c r="P33" s="1032"/>
      <c r="Q33" s="1038">
        <v>251</v>
      </c>
      <c r="R33" s="1039"/>
      <c r="S33" s="1039"/>
      <c r="T33" s="1039"/>
      <c r="U33" s="1039"/>
      <c r="V33" s="1039">
        <v>251</v>
      </c>
      <c r="W33" s="1039"/>
      <c r="X33" s="1039"/>
      <c r="Y33" s="1039"/>
      <c r="Z33" s="1039"/>
      <c r="AA33" s="1039" t="s">
        <v>522</v>
      </c>
      <c r="AB33" s="1039"/>
      <c r="AC33" s="1039"/>
      <c r="AD33" s="1039"/>
      <c r="AE33" s="1040"/>
      <c r="AF33" s="1035" t="s">
        <v>186</v>
      </c>
      <c r="AG33" s="1036"/>
      <c r="AH33" s="1036"/>
      <c r="AI33" s="1036"/>
      <c r="AJ33" s="1037"/>
      <c r="AK33" s="980">
        <v>144</v>
      </c>
      <c r="AL33" s="971"/>
      <c r="AM33" s="971"/>
      <c r="AN33" s="971"/>
      <c r="AO33" s="971"/>
      <c r="AP33" s="971">
        <v>1423</v>
      </c>
      <c r="AQ33" s="971"/>
      <c r="AR33" s="971"/>
      <c r="AS33" s="971"/>
      <c r="AT33" s="971"/>
      <c r="AU33" s="971">
        <v>1410</v>
      </c>
      <c r="AV33" s="971"/>
      <c r="AW33" s="971"/>
      <c r="AX33" s="971"/>
      <c r="AY33" s="971"/>
      <c r="AZ33" s="1041"/>
      <c r="BA33" s="1041"/>
      <c r="BB33" s="1041"/>
      <c r="BC33" s="1041"/>
      <c r="BD33" s="1041"/>
      <c r="BE33" s="972" t="s">
        <v>416</v>
      </c>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x14ac:dyDescent="0.15">
      <c r="A34" s="242">
        <v>7</v>
      </c>
      <c r="B34" s="1030" t="s">
        <v>417</v>
      </c>
      <c r="C34" s="1031"/>
      <c r="D34" s="1031"/>
      <c r="E34" s="1031"/>
      <c r="F34" s="1031"/>
      <c r="G34" s="1031"/>
      <c r="H34" s="1031"/>
      <c r="I34" s="1031"/>
      <c r="J34" s="1031"/>
      <c r="K34" s="1031"/>
      <c r="L34" s="1031"/>
      <c r="M34" s="1031"/>
      <c r="N34" s="1031"/>
      <c r="O34" s="1031"/>
      <c r="P34" s="1032"/>
      <c r="Q34" s="1038">
        <v>30</v>
      </c>
      <c r="R34" s="1039"/>
      <c r="S34" s="1039"/>
      <c r="T34" s="1039"/>
      <c r="U34" s="1039"/>
      <c r="V34" s="1039">
        <v>29</v>
      </c>
      <c r="W34" s="1039"/>
      <c r="X34" s="1039"/>
      <c r="Y34" s="1039"/>
      <c r="Z34" s="1039"/>
      <c r="AA34" s="1039">
        <v>1</v>
      </c>
      <c r="AB34" s="1039"/>
      <c r="AC34" s="1039"/>
      <c r="AD34" s="1039"/>
      <c r="AE34" s="1040"/>
      <c r="AF34" s="1035">
        <v>1</v>
      </c>
      <c r="AG34" s="1036"/>
      <c r="AH34" s="1036"/>
      <c r="AI34" s="1036"/>
      <c r="AJ34" s="1037"/>
      <c r="AK34" s="980">
        <v>14</v>
      </c>
      <c r="AL34" s="971"/>
      <c r="AM34" s="971"/>
      <c r="AN34" s="971"/>
      <c r="AO34" s="971"/>
      <c r="AP34" s="971">
        <v>104</v>
      </c>
      <c r="AQ34" s="971"/>
      <c r="AR34" s="971"/>
      <c r="AS34" s="971"/>
      <c r="AT34" s="971"/>
      <c r="AU34" s="971">
        <v>103</v>
      </c>
      <c r="AV34" s="971"/>
      <c r="AW34" s="971"/>
      <c r="AX34" s="971"/>
      <c r="AY34" s="971"/>
      <c r="AZ34" s="1041"/>
      <c r="BA34" s="1041"/>
      <c r="BB34" s="1041"/>
      <c r="BC34" s="1041"/>
      <c r="BD34" s="1041"/>
      <c r="BE34" s="972" t="s">
        <v>418</v>
      </c>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x14ac:dyDescent="0.15">
      <c r="A35" s="242">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x14ac:dyDescent="0.15">
      <c r="A36" s="242">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x14ac:dyDescent="0.15">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x14ac:dyDescent="0.15">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x14ac:dyDescent="0.15">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x14ac:dyDescent="0.15">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x14ac:dyDescent="0.15">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x14ac:dyDescent="0.15">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x14ac:dyDescent="0.15">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x14ac:dyDescent="0.15">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x14ac:dyDescent="0.15">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x14ac:dyDescent="0.15">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x14ac:dyDescent="0.15">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x14ac:dyDescent="0.15">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x14ac:dyDescent="0.15">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x14ac:dyDescent="0.15">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x14ac:dyDescent="0.15">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x14ac:dyDescent="0.15">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x14ac:dyDescent="0.15">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x14ac:dyDescent="0.15">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x14ac:dyDescent="0.15">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x14ac:dyDescent="0.15">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x14ac:dyDescent="0.15">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x14ac:dyDescent="0.15">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x14ac:dyDescent="0.15">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x14ac:dyDescent="0.15">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x14ac:dyDescent="0.2">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x14ac:dyDescent="0.15">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419</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x14ac:dyDescent="0.2">
      <c r="A63" s="240" t="s">
        <v>396</v>
      </c>
      <c r="B63" s="937" t="s">
        <v>420</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382</v>
      </c>
      <c r="AG63" s="959"/>
      <c r="AH63" s="959"/>
      <c r="AI63" s="959"/>
      <c r="AJ63" s="1022"/>
      <c r="AK63" s="1023"/>
      <c r="AL63" s="963"/>
      <c r="AM63" s="963"/>
      <c r="AN63" s="963"/>
      <c r="AO63" s="963"/>
      <c r="AP63" s="959">
        <v>3626</v>
      </c>
      <c r="AQ63" s="959"/>
      <c r="AR63" s="959"/>
      <c r="AS63" s="959"/>
      <c r="AT63" s="959"/>
      <c r="AU63" s="959">
        <v>2023</v>
      </c>
      <c r="AV63" s="959"/>
      <c r="AW63" s="959"/>
      <c r="AX63" s="959"/>
      <c r="AY63" s="959"/>
      <c r="AZ63" s="1017"/>
      <c r="BA63" s="1017"/>
      <c r="BB63" s="1017"/>
      <c r="BC63" s="1017"/>
      <c r="BD63" s="1017"/>
      <c r="BE63" s="960"/>
      <c r="BF63" s="960"/>
      <c r="BG63" s="960"/>
      <c r="BH63" s="960"/>
      <c r="BI63" s="961"/>
      <c r="BJ63" s="1018" t="s">
        <v>421</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x14ac:dyDescent="0.2">
      <c r="A65" s="232" t="s">
        <v>422</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x14ac:dyDescent="0.15">
      <c r="A66" s="995" t="s">
        <v>423</v>
      </c>
      <c r="B66" s="996"/>
      <c r="C66" s="996"/>
      <c r="D66" s="996"/>
      <c r="E66" s="996"/>
      <c r="F66" s="996"/>
      <c r="G66" s="996"/>
      <c r="H66" s="996"/>
      <c r="I66" s="996"/>
      <c r="J66" s="996"/>
      <c r="K66" s="996"/>
      <c r="L66" s="996"/>
      <c r="M66" s="996"/>
      <c r="N66" s="996"/>
      <c r="O66" s="996"/>
      <c r="P66" s="997"/>
      <c r="Q66" s="1001" t="s">
        <v>424</v>
      </c>
      <c r="R66" s="1002"/>
      <c r="S66" s="1002"/>
      <c r="T66" s="1002"/>
      <c r="U66" s="1003"/>
      <c r="V66" s="1001" t="s">
        <v>425</v>
      </c>
      <c r="W66" s="1002"/>
      <c r="X66" s="1002"/>
      <c r="Y66" s="1002"/>
      <c r="Z66" s="1003"/>
      <c r="AA66" s="1001" t="s">
        <v>426</v>
      </c>
      <c r="AB66" s="1002"/>
      <c r="AC66" s="1002"/>
      <c r="AD66" s="1002"/>
      <c r="AE66" s="1003"/>
      <c r="AF66" s="1007" t="s">
        <v>427</v>
      </c>
      <c r="AG66" s="1008"/>
      <c r="AH66" s="1008"/>
      <c r="AI66" s="1008"/>
      <c r="AJ66" s="1009"/>
      <c r="AK66" s="1001" t="s">
        <v>428</v>
      </c>
      <c r="AL66" s="996"/>
      <c r="AM66" s="996"/>
      <c r="AN66" s="996"/>
      <c r="AO66" s="997"/>
      <c r="AP66" s="1001" t="s">
        <v>429</v>
      </c>
      <c r="AQ66" s="1002"/>
      <c r="AR66" s="1002"/>
      <c r="AS66" s="1002"/>
      <c r="AT66" s="1003"/>
      <c r="AU66" s="1001" t="s">
        <v>430</v>
      </c>
      <c r="AV66" s="1002"/>
      <c r="AW66" s="1002"/>
      <c r="AX66" s="1002"/>
      <c r="AY66" s="1003"/>
      <c r="AZ66" s="1001" t="s">
        <v>384</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15">
      <c r="A68" s="236">
        <v>1</v>
      </c>
      <c r="B68" s="985" t="s">
        <v>588</v>
      </c>
      <c r="C68" s="986"/>
      <c r="D68" s="986"/>
      <c r="E68" s="986"/>
      <c r="F68" s="986"/>
      <c r="G68" s="986"/>
      <c r="H68" s="986"/>
      <c r="I68" s="986"/>
      <c r="J68" s="986"/>
      <c r="K68" s="986"/>
      <c r="L68" s="986"/>
      <c r="M68" s="986"/>
      <c r="N68" s="986"/>
      <c r="O68" s="986"/>
      <c r="P68" s="987"/>
      <c r="Q68" s="988">
        <v>4286</v>
      </c>
      <c r="R68" s="982"/>
      <c r="S68" s="982"/>
      <c r="T68" s="982"/>
      <c r="U68" s="982"/>
      <c r="V68" s="982">
        <v>4270</v>
      </c>
      <c r="W68" s="982"/>
      <c r="X68" s="982"/>
      <c r="Y68" s="982"/>
      <c r="Z68" s="982"/>
      <c r="AA68" s="982">
        <v>16</v>
      </c>
      <c r="AB68" s="982"/>
      <c r="AC68" s="982"/>
      <c r="AD68" s="982"/>
      <c r="AE68" s="982"/>
      <c r="AF68" s="982">
        <v>16</v>
      </c>
      <c r="AG68" s="982"/>
      <c r="AH68" s="982"/>
      <c r="AI68" s="982"/>
      <c r="AJ68" s="982"/>
      <c r="AK68" s="982">
        <v>103</v>
      </c>
      <c r="AL68" s="982"/>
      <c r="AM68" s="982"/>
      <c r="AN68" s="982"/>
      <c r="AO68" s="982"/>
      <c r="AP68" s="982" t="s">
        <v>522</v>
      </c>
      <c r="AQ68" s="982"/>
      <c r="AR68" s="982"/>
      <c r="AS68" s="982"/>
      <c r="AT68" s="982"/>
      <c r="AU68" s="982" t="s">
        <v>522</v>
      </c>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15">
      <c r="A69" s="238">
        <v>2</v>
      </c>
      <c r="B69" s="974" t="s">
        <v>589</v>
      </c>
      <c r="C69" s="975"/>
      <c r="D69" s="975"/>
      <c r="E69" s="975"/>
      <c r="F69" s="975"/>
      <c r="G69" s="975"/>
      <c r="H69" s="975"/>
      <c r="I69" s="975"/>
      <c r="J69" s="975"/>
      <c r="K69" s="975"/>
      <c r="L69" s="975"/>
      <c r="M69" s="975"/>
      <c r="N69" s="975"/>
      <c r="O69" s="975"/>
      <c r="P69" s="976"/>
      <c r="Q69" s="977">
        <v>427</v>
      </c>
      <c r="R69" s="971"/>
      <c r="S69" s="971"/>
      <c r="T69" s="971"/>
      <c r="U69" s="971"/>
      <c r="V69" s="971">
        <v>365</v>
      </c>
      <c r="W69" s="971"/>
      <c r="X69" s="971"/>
      <c r="Y69" s="971"/>
      <c r="Z69" s="971"/>
      <c r="AA69" s="971">
        <v>62</v>
      </c>
      <c r="AB69" s="971"/>
      <c r="AC69" s="971"/>
      <c r="AD69" s="971"/>
      <c r="AE69" s="971"/>
      <c r="AF69" s="971">
        <v>62</v>
      </c>
      <c r="AG69" s="971"/>
      <c r="AH69" s="971"/>
      <c r="AI69" s="971"/>
      <c r="AJ69" s="971"/>
      <c r="AK69" s="971">
        <v>28</v>
      </c>
      <c r="AL69" s="971"/>
      <c r="AM69" s="971"/>
      <c r="AN69" s="971"/>
      <c r="AO69" s="971"/>
      <c r="AP69" s="971">
        <v>27</v>
      </c>
      <c r="AQ69" s="971"/>
      <c r="AR69" s="971"/>
      <c r="AS69" s="971"/>
      <c r="AT69" s="971"/>
      <c r="AU69" s="971" t="s">
        <v>522</v>
      </c>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15">
      <c r="A70" s="238">
        <v>3</v>
      </c>
      <c r="B70" s="974" t="s">
        <v>590</v>
      </c>
      <c r="C70" s="975"/>
      <c r="D70" s="975"/>
      <c r="E70" s="975"/>
      <c r="F70" s="975"/>
      <c r="G70" s="975"/>
      <c r="H70" s="975"/>
      <c r="I70" s="975"/>
      <c r="J70" s="975"/>
      <c r="K70" s="975"/>
      <c r="L70" s="975"/>
      <c r="M70" s="975"/>
      <c r="N70" s="975"/>
      <c r="O70" s="975"/>
      <c r="P70" s="976"/>
      <c r="Q70" s="977">
        <v>119</v>
      </c>
      <c r="R70" s="971"/>
      <c r="S70" s="971"/>
      <c r="T70" s="971"/>
      <c r="U70" s="971"/>
      <c r="V70" s="971">
        <v>113</v>
      </c>
      <c r="W70" s="971"/>
      <c r="X70" s="971"/>
      <c r="Y70" s="971"/>
      <c r="Z70" s="971"/>
      <c r="AA70" s="971">
        <v>6</v>
      </c>
      <c r="AB70" s="971"/>
      <c r="AC70" s="971"/>
      <c r="AD70" s="971"/>
      <c r="AE70" s="971"/>
      <c r="AF70" s="971">
        <v>6</v>
      </c>
      <c r="AG70" s="971"/>
      <c r="AH70" s="971"/>
      <c r="AI70" s="971"/>
      <c r="AJ70" s="971"/>
      <c r="AK70" s="971">
        <v>20</v>
      </c>
      <c r="AL70" s="971"/>
      <c r="AM70" s="971"/>
      <c r="AN70" s="971"/>
      <c r="AO70" s="971"/>
      <c r="AP70" s="971" t="s">
        <v>522</v>
      </c>
      <c r="AQ70" s="971"/>
      <c r="AR70" s="971"/>
      <c r="AS70" s="971"/>
      <c r="AT70" s="971"/>
      <c r="AU70" s="971" t="s">
        <v>522</v>
      </c>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15">
      <c r="A71" s="238">
        <v>4</v>
      </c>
      <c r="B71" s="974" t="s">
        <v>591</v>
      </c>
      <c r="C71" s="975"/>
      <c r="D71" s="975"/>
      <c r="E71" s="975"/>
      <c r="F71" s="975"/>
      <c r="G71" s="975"/>
      <c r="H71" s="975"/>
      <c r="I71" s="975"/>
      <c r="J71" s="975"/>
      <c r="K71" s="975"/>
      <c r="L71" s="975"/>
      <c r="M71" s="975"/>
      <c r="N71" s="975"/>
      <c r="O71" s="975"/>
      <c r="P71" s="976"/>
      <c r="Q71" s="977">
        <v>128</v>
      </c>
      <c r="R71" s="971"/>
      <c r="S71" s="971"/>
      <c r="T71" s="971"/>
      <c r="U71" s="971"/>
      <c r="V71" s="971">
        <v>124</v>
      </c>
      <c r="W71" s="971"/>
      <c r="X71" s="971"/>
      <c r="Y71" s="971"/>
      <c r="Z71" s="971"/>
      <c r="AA71" s="971">
        <v>4</v>
      </c>
      <c r="AB71" s="971"/>
      <c r="AC71" s="971"/>
      <c r="AD71" s="971"/>
      <c r="AE71" s="971"/>
      <c r="AF71" s="971">
        <v>4</v>
      </c>
      <c r="AG71" s="971"/>
      <c r="AH71" s="971"/>
      <c r="AI71" s="971"/>
      <c r="AJ71" s="971"/>
      <c r="AK71" s="971" t="s">
        <v>522</v>
      </c>
      <c r="AL71" s="971"/>
      <c r="AM71" s="971"/>
      <c r="AN71" s="971"/>
      <c r="AO71" s="971"/>
      <c r="AP71" s="971" t="s">
        <v>522</v>
      </c>
      <c r="AQ71" s="971"/>
      <c r="AR71" s="971"/>
      <c r="AS71" s="971"/>
      <c r="AT71" s="971"/>
      <c r="AU71" s="971" t="s">
        <v>522</v>
      </c>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15">
      <c r="A72" s="238">
        <v>5</v>
      </c>
      <c r="B72" s="974" t="s">
        <v>592</v>
      </c>
      <c r="C72" s="975"/>
      <c r="D72" s="975"/>
      <c r="E72" s="975"/>
      <c r="F72" s="975"/>
      <c r="G72" s="975"/>
      <c r="H72" s="975"/>
      <c r="I72" s="975"/>
      <c r="J72" s="975"/>
      <c r="K72" s="975"/>
      <c r="L72" s="975"/>
      <c r="M72" s="975"/>
      <c r="N72" s="975"/>
      <c r="O72" s="975"/>
      <c r="P72" s="976"/>
      <c r="Q72" s="977">
        <v>401</v>
      </c>
      <c r="R72" s="971"/>
      <c r="S72" s="971"/>
      <c r="T72" s="971"/>
      <c r="U72" s="971"/>
      <c r="V72" s="971">
        <v>376</v>
      </c>
      <c r="W72" s="971"/>
      <c r="X72" s="971"/>
      <c r="Y72" s="971"/>
      <c r="Z72" s="971"/>
      <c r="AA72" s="971">
        <v>25</v>
      </c>
      <c r="AB72" s="971"/>
      <c r="AC72" s="971"/>
      <c r="AD72" s="971"/>
      <c r="AE72" s="971"/>
      <c r="AF72" s="971">
        <v>25</v>
      </c>
      <c r="AG72" s="971"/>
      <c r="AH72" s="971"/>
      <c r="AI72" s="971"/>
      <c r="AJ72" s="971"/>
      <c r="AK72" s="971">
        <v>239</v>
      </c>
      <c r="AL72" s="971"/>
      <c r="AM72" s="971"/>
      <c r="AN72" s="971"/>
      <c r="AO72" s="971"/>
      <c r="AP72" s="971" t="s">
        <v>522</v>
      </c>
      <c r="AQ72" s="971"/>
      <c r="AR72" s="971"/>
      <c r="AS72" s="971"/>
      <c r="AT72" s="971"/>
      <c r="AU72" s="971" t="s">
        <v>522</v>
      </c>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15">
      <c r="A73" s="238">
        <v>6</v>
      </c>
      <c r="B73" s="974" t="s">
        <v>593</v>
      </c>
      <c r="C73" s="975"/>
      <c r="D73" s="975"/>
      <c r="E73" s="975"/>
      <c r="F73" s="975"/>
      <c r="G73" s="975"/>
      <c r="H73" s="975"/>
      <c r="I73" s="975"/>
      <c r="J73" s="975"/>
      <c r="K73" s="975"/>
      <c r="L73" s="975"/>
      <c r="M73" s="975"/>
      <c r="N73" s="975"/>
      <c r="O73" s="975"/>
      <c r="P73" s="976"/>
      <c r="Q73" s="977">
        <v>11633</v>
      </c>
      <c r="R73" s="971"/>
      <c r="S73" s="971"/>
      <c r="T73" s="971"/>
      <c r="U73" s="971"/>
      <c r="V73" s="971">
        <v>10968</v>
      </c>
      <c r="W73" s="971"/>
      <c r="X73" s="971"/>
      <c r="Y73" s="971"/>
      <c r="Z73" s="971"/>
      <c r="AA73" s="971">
        <v>665</v>
      </c>
      <c r="AB73" s="971"/>
      <c r="AC73" s="971"/>
      <c r="AD73" s="971"/>
      <c r="AE73" s="971"/>
      <c r="AF73" s="971">
        <v>4004</v>
      </c>
      <c r="AG73" s="971"/>
      <c r="AH73" s="971"/>
      <c r="AI73" s="971"/>
      <c r="AJ73" s="971"/>
      <c r="AK73" s="971">
        <v>943</v>
      </c>
      <c r="AL73" s="971"/>
      <c r="AM73" s="971"/>
      <c r="AN73" s="971"/>
      <c r="AO73" s="971"/>
      <c r="AP73" s="971">
        <v>4264</v>
      </c>
      <c r="AQ73" s="971"/>
      <c r="AR73" s="971"/>
      <c r="AS73" s="971"/>
      <c r="AT73" s="971"/>
      <c r="AU73" s="971">
        <v>455</v>
      </c>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15">
      <c r="A74" s="238">
        <v>7</v>
      </c>
      <c r="B74" s="974" t="s">
        <v>594</v>
      </c>
      <c r="C74" s="975"/>
      <c r="D74" s="975"/>
      <c r="E74" s="975"/>
      <c r="F74" s="975"/>
      <c r="G74" s="975"/>
      <c r="H74" s="975"/>
      <c r="I74" s="975"/>
      <c r="J74" s="975"/>
      <c r="K74" s="975"/>
      <c r="L74" s="975"/>
      <c r="M74" s="975"/>
      <c r="N74" s="975"/>
      <c r="O74" s="975"/>
      <c r="P74" s="976"/>
      <c r="Q74" s="977">
        <v>14719</v>
      </c>
      <c r="R74" s="971"/>
      <c r="S74" s="971"/>
      <c r="T74" s="971"/>
      <c r="U74" s="971"/>
      <c r="V74" s="971">
        <v>14004</v>
      </c>
      <c r="W74" s="971"/>
      <c r="X74" s="971"/>
      <c r="Y74" s="971"/>
      <c r="Z74" s="971"/>
      <c r="AA74" s="971">
        <v>715</v>
      </c>
      <c r="AB74" s="971"/>
      <c r="AC74" s="971"/>
      <c r="AD74" s="971"/>
      <c r="AE74" s="971"/>
      <c r="AF74" s="971">
        <v>707</v>
      </c>
      <c r="AG74" s="971"/>
      <c r="AH74" s="971"/>
      <c r="AI74" s="971"/>
      <c r="AJ74" s="971"/>
      <c r="AK74" s="971">
        <v>256</v>
      </c>
      <c r="AL74" s="971"/>
      <c r="AM74" s="971"/>
      <c r="AN74" s="971"/>
      <c r="AO74" s="971"/>
      <c r="AP74" s="971">
        <v>4831</v>
      </c>
      <c r="AQ74" s="971"/>
      <c r="AR74" s="971"/>
      <c r="AS74" s="971"/>
      <c r="AT74" s="971"/>
      <c r="AU74" s="971">
        <v>89</v>
      </c>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15">
      <c r="A75" s="238">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15">
      <c r="A76" s="238">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15">
      <c r="A77" s="238">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15">
      <c r="A78" s="238">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15">
      <c r="A79" s="238">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15">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15">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15">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15">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15">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15">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15">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15">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
      <c r="A88" s="240" t="s">
        <v>396</v>
      </c>
      <c r="B88" s="937" t="s">
        <v>431</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4824</v>
      </c>
      <c r="AG88" s="959"/>
      <c r="AH88" s="959"/>
      <c r="AI88" s="959"/>
      <c r="AJ88" s="959"/>
      <c r="AK88" s="963"/>
      <c r="AL88" s="963"/>
      <c r="AM88" s="963"/>
      <c r="AN88" s="963"/>
      <c r="AO88" s="963"/>
      <c r="AP88" s="959">
        <v>9122</v>
      </c>
      <c r="AQ88" s="959"/>
      <c r="AR88" s="959"/>
      <c r="AS88" s="959"/>
      <c r="AT88" s="959"/>
      <c r="AU88" s="959">
        <v>544</v>
      </c>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396</v>
      </c>
      <c r="BR102" s="937" t="s">
        <v>432</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5</v>
      </c>
      <c r="CS102" s="953"/>
      <c r="CT102" s="953"/>
      <c r="CU102" s="953"/>
      <c r="CV102" s="954"/>
      <c r="CW102" s="952" t="s">
        <v>596</v>
      </c>
      <c r="CX102" s="953"/>
      <c r="CY102" s="953"/>
      <c r="CZ102" s="953"/>
      <c r="DA102" s="954"/>
      <c r="DB102" s="952">
        <v>87</v>
      </c>
      <c r="DC102" s="953"/>
      <c r="DD102" s="953"/>
      <c r="DE102" s="953"/>
      <c r="DF102" s="954"/>
      <c r="DG102" s="952" t="s">
        <v>596</v>
      </c>
      <c r="DH102" s="953"/>
      <c r="DI102" s="953"/>
      <c r="DJ102" s="953"/>
      <c r="DK102" s="954"/>
      <c r="DL102" s="952" t="s">
        <v>596</v>
      </c>
      <c r="DM102" s="953"/>
      <c r="DN102" s="953"/>
      <c r="DO102" s="953"/>
      <c r="DP102" s="954"/>
      <c r="DQ102" s="952" t="s">
        <v>596</v>
      </c>
      <c r="DR102" s="953"/>
      <c r="DS102" s="953"/>
      <c r="DT102" s="953"/>
      <c r="DU102" s="954"/>
      <c r="DV102" s="937"/>
      <c r="DW102" s="938"/>
      <c r="DX102" s="938"/>
      <c r="DY102" s="938"/>
      <c r="DZ102" s="939"/>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433</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434</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435</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436</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42" t="s">
        <v>437</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438</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15">
      <c r="A109" s="895" t="s">
        <v>439</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440</v>
      </c>
      <c r="AB109" s="896"/>
      <c r="AC109" s="896"/>
      <c r="AD109" s="896"/>
      <c r="AE109" s="897"/>
      <c r="AF109" s="898" t="s">
        <v>441</v>
      </c>
      <c r="AG109" s="896"/>
      <c r="AH109" s="896"/>
      <c r="AI109" s="896"/>
      <c r="AJ109" s="897"/>
      <c r="AK109" s="898" t="s">
        <v>314</v>
      </c>
      <c r="AL109" s="896"/>
      <c r="AM109" s="896"/>
      <c r="AN109" s="896"/>
      <c r="AO109" s="897"/>
      <c r="AP109" s="898" t="s">
        <v>442</v>
      </c>
      <c r="AQ109" s="896"/>
      <c r="AR109" s="896"/>
      <c r="AS109" s="896"/>
      <c r="AT109" s="929"/>
      <c r="AU109" s="895" t="s">
        <v>439</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440</v>
      </c>
      <c r="BR109" s="896"/>
      <c r="BS109" s="896"/>
      <c r="BT109" s="896"/>
      <c r="BU109" s="897"/>
      <c r="BV109" s="898" t="s">
        <v>441</v>
      </c>
      <c r="BW109" s="896"/>
      <c r="BX109" s="896"/>
      <c r="BY109" s="896"/>
      <c r="BZ109" s="897"/>
      <c r="CA109" s="898" t="s">
        <v>314</v>
      </c>
      <c r="CB109" s="896"/>
      <c r="CC109" s="896"/>
      <c r="CD109" s="896"/>
      <c r="CE109" s="897"/>
      <c r="CF109" s="936" t="s">
        <v>442</v>
      </c>
      <c r="CG109" s="936"/>
      <c r="CH109" s="936"/>
      <c r="CI109" s="936"/>
      <c r="CJ109" s="936"/>
      <c r="CK109" s="898" t="s">
        <v>443</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440</v>
      </c>
      <c r="DH109" s="896"/>
      <c r="DI109" s="896"/>
      <c r="DJ109" s="896"/>
      <c r="DK109" s="897"/>
      <c r="DL109" s="898" t="s">
        <v>441</v>
      </c>
      <c r="DM109" s="896"/>
      <c r="DN109" s="896"/>
      <c r="DO109" s="896"/>
      <c r="DP109" s="897"/>
      <c r="DQ109" s="898" t="s">
        <v>314</v>
      </c>
      <c r="DR109" s="896"/>
      <c r="DS109" s="896"/>
      <c r="DT109" s="896"/>
      <c r="DU109" s="897"/>
      <c r="DV109" s="898" t="s">
        <v>442</v>
      </c>
      <c r="DW109" s="896"/>
      <c r="DX109" s="896"/>
      <c r="DY109" s="896"/>
      <c r="DZ109" s="929"/>
    </row>
    <row r="110" spans="1:131" s="230" customFormat="1" ht="26.25" customHeight="1" x14ac:dyDescent="0.15">
      <c r="A110" s="809" t="s">
        <v>444</v>
      </c>
      <c r="B110" s="810"/>
      <c r="C110" s="810"/>
      <c r="D110" s="810"/>
      <c r="E110" s="810"/>
      <c r="F110" s="810"/>
      <c r="G110" s="810"/>
      <c r="H110" s="810"/>
      <c r="I110" s="810"/>
      <c r="J110" s="810"/>
      <c r="K110" s="810"/>
      <c r="L110" s="810"/>
      <c r="M110" s="810"/>
      <c r="N110" s="810"/>
      <c r="O110" s="810"/>
      <c r="P110" s="810"/>
      <c r="Q110" s="810"/>
      <c r="R110" s="810"/>
      <c r="S110" s="810"/>
      <c r="T110" s="810"/>
      <c r="U110" s="810"/>
      <c r="V110" s="810"/>
      <c r="W110" s="810"/>
      <c r="X110" s="810"/>
      <c r="Y110" s="810"/>
      <c r="Z110" s="811"/>
      <c r="AA110" s="888">
        <v>614505</v>
      </c>
      <c r="AB110" s="889"/>
      <c r="AC110" s="889"/>
      <c r="AD110" s="889"/>
      <c r="AE110" s="890"/>
      <c r="AF110" s="891">
        <v>541609</v>
      </c>
      <c r="AG110" s="889"/>
      <c r="AH110" s="889"/>
      <c r="AI110" s="889"/>
      <c r="AJ110" s="890"/>
      <c r="AK110" s="891">
        <v>498408</v>
      </c>
      <c r="AL110" s="889"/>
      <c r="AM110" s="889"/>
      <c r="AN110" s="889"/>
      <c r="AO110" s="890"/>
      <c r="AP110" s="892">
        <v>17.100000000000001</v>
      </c>
      <c r="AQ110" s="893"/>
      <c r="AR110" s="893"/>
      <c r="AS110" s="893"/>
      <c r="AT110" s="894"/>
      <c r="AU110" s="930" t="s">
        <v>75</v>
      </c>
      <c r="AV110" s="931"/>
      <c r="AW110" s="931"/>
      <c r="AX110" s="931"/>
      <c r="AY110" s="931"/>
      <c r="AZ110" s="860" t="s">
        <v>445</v>
      </c>
      <c r="BA110" s="810"/>
      <c r="BB110" s="810"/>
      <c r="BC110" s="810"/>
      <c r="BD110" s="810"/>
      <c r="BE110" s="810"/>
      <c r="BF110" s="810"/>
      <c r="BG110" s="810"/>
      <c r="BH110" s="810"/>
      <c r="BI110" s="810"/>
      <c r="BJ110" s="810"/>
      <c r="BK110" s="810"/>
      <c r="BL110" s="810"/>
      <c r="BM110" s="810"/>
      <c r="BN110" s="810"/>
      <c r="BO110" s="810"/>
      <c r="BP110" s="811"/>
      <c r="BQ110" s="861">
        <v>6065016</v>
      </c>
      <c r="BR110" s="842"/>
      <c r="BS110" s="842"/>
      <c r="BT110" s="842"/>
      <c r="BU110" s="842"/>
      <c r="BV110" s="842">
        <v>6364848</v>
      </c>
      <c r="BW110" s="842"/>
      <c r="BX110" s="842"/>
      <c r="BY110" s="842"/>
      <c r="BZ110" s="842"/>
      <c r="CA110" s="842">
        <v>6318998</v>
      </c>
      <c r="CB110" s="842"/>
      <c r="CC110" s="842"/>
      <c r="CD110" s="842"/>
      <c r="CE110" s="842"/>
      <c r="CF110" s="866">
        <v>216.9</v>
      </c>
      <c r="CG110" s="867"/>
      <c r="CH110" s="867"/>
      <c r="CI110" s="867"/>
      <c r="CJ110" s="867"/>
      <c r="CK110" s="926" t="s">
        <v>446</v>
      </c>
      <c r="CL110" s="819"/>
      <c r="CM110" s="860" t="s">
        <v>447</v>
      </c>
      <c r="CN110" s="810"/>
      <c r="CO110" s="810"/>
      <c r="CP110" s="810"/>
      <c r="CQ110" s="810"/>
      <c r="CR110" s="810"/>
      <c r="CS110" s="810"/>
      <c r="CT110" s="810"/>
      <c r="CU110" s="810"/>
      <c r="CV110" s="810"/>
      <c r="CW110" s="810"/>
      <c r="CX110" s="810"/>
      <c r="CY110" s="810"/>
      <c r="CZ110" s="810"/>
      <c r="DA110" s="810"/>
      <c r="DB110" s="810"/>
      <c r="DC110" s="810"/>
      <c r="DD110" s="810"/>
      <c r="DE110" s="810"/>
      <c r="DF110" s="811"/>
      <c r="DG110" s="861" t="s">
        <v>398</v>
      </c>
      <c r="DH110" s="842"/>
      <c r="DI110" s="842"/>
      <c r="DJ110" s="842"/>
      <c r="DK110" s="842"/>
      <c r="DL110" s="842" t="s">
        <v>448</v>
      </c>
      <c r="DM110" s="842"/>
      <c r="DN110" s="842"/>
      <c r="DO110" s="842"/>
      <c r="DP110" s="842"/>
      <c r="DQ110" s="842" t="s">
        <v>186</v>
      </c>
      <c r="DR110" s="842"/>
      <c r="DS110" s="842"/>
      <c r="DT110" s="842"/>
      <c r="DU110" s="842"/>
      <c r="DV110" s="843" t="s">
        <v>186</v>
      </c>
      <c r="DW110" s="843"/>
      <c r="DX110" s="843"/>
      <c r="DY110" s="843"/>
      <c r="DZ110" s="844"/>
    </row>
    <row r="111" spans="1:131" s="230" customFormat="1" ht="26.25" customHeight="1" x14ac:dyDescent="0.15">
      <c r="A111" s="774" t="s">
        <v>449</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448</v>
      </c>
      <c r="AB111" s="919"/>
      <c r="AC111" s="919"/>
      <c r="AD111" s="919"/>
      <c r="AE111" s="920"/>
      <c r="AF111" s="921" t="s">
        <v>448</v>
      </c>
      <c r="AG111" s="919"/>
      <c r="AH111" s="919"/>
      <c r="AI111" s="919"/>
      <c r="AJ111" s="920"/>
      <c r="AK111" s="921" t="s">
        <v>448</v>
      </c>
      <c r="AL111" s="919"/>
      <c r="AM111" s="919"/>
      <c r="AN111" s="919"/>
      <c r="AO111" s="920"/>
      <c r="AP111" s="922" t="s">
        <v>398</v>
      </c>
      <c r="AQ111" s="923"/>
      <c r="AR111" s="923"/>
      <c r="AS111" s="923"/>
      <c r="AT111" s="924"/>
      <c r="AU111" s="932"/>
      <c r="AV111" s="933"/>
      <c r="AW111" s="933"/>
      <c r="AX111" s="933"/>
      <c r="AY111" s="933"/>
      <c r="AZ111" s="817" t="s">
        <v>450</v>
      </c>
      <c r="BA111" s="752"/>
      <c r="BB111" s="752"/>
      <c r="BC111" s="752"/>
      <c r="BD111" s="752"/>
      <c r="BE111" s="752"/>
      <c r="BF111" s="752"/>
      <c r="BG111" s="752"/>
      <c r="BH111" s="752"/>
      <c r="BI111" s="752"/>
      <c r="BJ111" s="752"/>
      <c r="BK111" s="752"/>
      <c r="BL111" s="752"/>
      <c r="BM111" s="752"/>
      <c r="BN111" s="752"/>
      <c r="BO111" s="752"/>
      <c r="BP111" s="753"/>
      <c r="BQ111" s="789" t="s">
        <v>448</v>
      </c>
      <c r="BR111" s="790"/>
      <c r="BS111" s="790"/>
      <c r="BT111" s="790"/>
      <c r="BU111" s="790"/>
      <c r="BV111" s="790" t="s">
        <v>448</v>
      </c>
      <c r="BW111" s="790"/>
      <c r="BX111" s="790"/>
      <c r="BY111" s="790"/>
      <c r="BZ111" s="790"/>
      <c r="CA111" s="790" t="s">
        <v>398</v>
      </c>
      <c r="CB111" s="790"/>
      <c r="CC111" s="790"/>
      <c r="CD111" s="790"/>
      <c r="CE111" s="790"/>
      <c r="CF111" s="875" t="s">
        <v>398</v>
      </c>
      <c r="CG111" s="876"/>
      <c r="CH111" s="876"/>
      <c r="CI111" s="876"/>
      <c r="CJ111" s="876"/>
      <c r="CK111" s="927"/>
      <c r="CL111" s="821"/>
      <c r="CM111" s="817" t="s">
        <v>451</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789" t="s">
        <v>448</v>
      </c>
      <c r="DH111" s="790"/>
      <c r="DI111" s="790"/>
      <c r="DJ111" s="790"/>
      <c r="DK111" s="790"/>
      <c r="DL111" s="790" t="s">
        <v>398</v>
      </c>
      <c r="DM111" s="790"/>
      <c r="DN111" s="790"/>
      <c r="DO111" s="790"/>
      <c r="DP111" s="790"/>
      <c r="DQ111" s="790" t="s">
        <v>398</v>
      </c>
      <c r="DR111" s="790"/>
      <c r="DS111" s="790"/>
      <c r="DT111" s="790"/>
      <c r="DU111" s="790"/>
      <c r="DV111" s="796" t="s">
        <v>448</v>
      </c>
      <c r="DW111" s="796"/>
      <c r="DX111" s="796"/>
      <c r="DY111" s="796"/>
      <c r="DZ111" s="797"/>
    </row>
    <row r="112" spans="1:131" s="230" customFormat="1" ht="26.25" customHeight="1" x14ac:dyDescent="0.15">
      <c r="A112" s="912" t="s">
        <v>452</v>
      </c>
      <c r="B112" s="913"/>
      <c r="C112" s="752" t="s">
        <v>453</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448</v>
      </c>
      <c r="AB112" s="780"/>
      <c r="AC112" s="780"/>
      <c r="AD112" s="780"/>
      <c r="AE112" s="781"/>
      <c r="AF112" s="782" t="s">
        <v>448</v>
      </c>
      <c r="AG112" s="780"/>
      <c r="AH112" s="780"/>
      <c r="AI112" s="780"/>
      <c r="AJ112" s="781"/>
      <c r="AK112" s="782" t="s">
        <v>448</v>
      </c>
      <c r="AL112" s="780"/>
      <c r="AM112" s="780"/>
      <c r="AN112" s="780"/>
      <c r="AO112" s="781"/>
      <c r="AP112" s="824" t="s">
        <v>448</v>
      </c>
      <c r="AQ112" s="825"/>
      <c r="AR112" s="825"/>
      <c r="AS112" s="825"/>
      <c r="AT112" s="826"/>
      <c r="AU112" s="932"/>
      <c r="AV112" s="933"/>
      <c r="AW112" s="933"/>
      <c r="AX112" s="933"/>
      <c r="AY112" s="933"/>
      <c r="AZ112" s="817" t="s">
        <v>454</v>
      </c>
      <c r="BA112" s="752"/>
      <c r="BB112" s="752"/>
      <c r="BC112" s="752"/>
      <c r="BD112" s="752"/>
      <c r="BE112" s="752"/>
      <c r="BF112" s="752"/>
      <c r="BG112" s="752"/>
      <c r="BH112" s="752"/>
      <c r="BI112" s="752"/>
      <c r="BJ112" s="752"/>
      <c r="BK112" s="752"/>
      <c r="BL112" s="752"/>
      <c r="BM112" s="752"/>
      <c r="BN112" s="752"/>
      <c r="BO112" s="752"/>
      <c r="BP112" s="753"/>
      <c r="BQ112" s="789">
        <v>2133434</v>
      </c>
      <c r="BR112" s="790"/>
      <c r="BS112" s="790"/>
      <c r="BT112" s="790"/>
      <c r="BU112" s="790"/>
      <c r="BV112" s="790">
        <v>2213607</v>
      </c>
      <c r="BW112" s="790"/>
      <c r="BX112" s="790"/>
      <c r="BY112" s="790"/>
      <c r="BZ112" s="790"/>
      <c r="CA112" s="790">
        <v>2022971</v>
      </c>
      <c r="CB112" s="790"/>
      <c r="CC112" s="790"/>
      <c r="CD112" s="790"/>
      <c r="CE112" s="790"/>
      <c r="CF112" s="875">
        <v>69.400000000000006</v>
      </c>
      <c r="CG112" s="876"/>
      <c r="CH112" s="876"/>
      <c r="CI112" s="876"/>
      <c r="CJ112" s="876"/>
      <c r="CK112" s="927"/>
      <c r="CL112" s="821"/>
      <c r="CM112" s="817" t="s">
        <v>455</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789" t="s">
        <v>448</v>
      </c>
      <c r="DH112" s="790"/>
      <c r="DI112" s="790"/>
      <c r="DJ112" s="790"/>
      <c r="DK112" s="790"/>
      <c r="DL112" s="790" t="s">
        <v>448</v>
      </c>
      <c r="DM112" s="790"/>
      <c r="DN112" s="790"/>
      <c r="DO112" s="790"/>
      <c r="DP112" s="790"/>
      <c r="DQ112" s="790" t="s">
        <v>398</v>
      </c>
      <c r="DR112" s="790"/>
      <c r="DS112" s="790"/>
      <c r="DT112" s="790"/>
      <c r="DU112" s="790"/>
      <c r="DV112" s="796" t="s">
        <v>448</v>
      </c>
      <c r="DW112" s="796"/>
      <c r="DX112" s="796"/>
      <c r="DY112" s="796"/>
      <c r="DZ112" s="797"/>
    </row>
    <row r="113" spans="1:130" s="230" customFormat="1" ht="26.25" customHeight="1" x14ac:dyDescent="0.15">
      <c r="A113" s="914"/>
      <c r="B113" s="915"/>
      <c r="C113" s="752" t="s">
        <v>456</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183647</v>
      </c>
      <c r="AB113" s="919"/>
      <c r="AC113" s="919"/>
      <c r="AD113" s="919"/>
      <c r="AE113" s="920"/>
      <c r="AF113" s="921">
        <v>226621</v>
      </c>
      <c r="AG113" s="919"/>
      <c r="AH113" s="919"/>
      <c r="AI113" s="919"/>
      <c r="AJ113" s="920"/>
      <c r="AK113" s="921">
        <v>194261</v>
      </c>
      <c r="AL113" s="919"/>
      <c r="AM113" s="919"/>
      <c r="AN113" s="919"/>
      <c r="AO113" s="920"/>
      <c r="AP113" s="922">
        <v>6.7</v>
      </c>
      <c r="AQ113" s="923"/>
      <c r="AR113" s="923"/>
      <c r="AS113" s="923"/>
      <c r="AT113" s="924"/>
      <c r="AU113" s="932"/>
      <c r="AV113" s="933"/>
      <c r="AW113" s="933"/>
      <c r="AX113" s="933"/>
      <c r="AY113" s="933"/>
      <c r="AZ113" s="817" t="s">
        <v>457</v>
      </c>
      <c r="BA113" s="752"/>
      <c r="BB113" s="752"/>
      <c r="BC113" s="752"/>
      <c r="BD113" s="752"/>
      <c r="BE113" s="752"/>
      <c r="BF113" s="752"/>
      <c r="BG113" s="752"/>
      <c r="BH113" s="752"/>
      <c r="BI113" s="752"/>
      <c r="BJ113" s="752"/>
      <c r="BK113" s="752"/>
      <c r="BL113" s="752"/>
      <c r="BM113" s="752"/>
      <c r="BN113" s="752"/>
      <c r="BO113" s="752"/>
      <c r="BP113" s="753"/>
      <c r="BQ113" s="789">
        <v>623820</v>
      </c>
      <c r="BR113" s="790"/>
      <c r="BS113" s="790"/>
      <c r="BT113" s="790"/>
      <c r="BU113" s="790"/>
      <c r="BV113" s="790">
        <v>587439</v>
      </c>
      <c r="BW113" s="790"/>
      <c r="BX113" s="790"/>
      <c r="BY113" s="790"/>
      <c r="BZ113" s="790"/>
      <c r="CA113" s="790">
        <v>560911</v>
      </c>
      <c r="CB113" s="790"/>
      <c r="CC113" s="790"/>
      <c r="CD113" s="790"/>
      <c r="CE113" s="790"/>
      <c r="CF113" s="875">
        <v>19.2</v>
      </c>
      <c r="CG113" s="876"/>
      <c r="CH113" s="876"/>
      <c r="CI113" s="876"/>
      <c r="CJ113" s="876"/>
      <c r="CK113" s="927"/>
      <c r="CL113" s="821"/>
      <c r="CM113" s="817" t="s">
        <v>458</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448</v>
      </c>
      <c r="DH113" s="780"/>
      <c r="DI113" s="780"/>
      <c r="DJ113" s="780"/>
      <c r="DK113" s="781"/>
      <c r="DL113" s="782" t="s">
        <v>448</v>
      </c>
      <c r="DM113" s="780"/>
      <c r="DN113" s="780"/>
      <c r="DO113" s="780"/>
      <c r="DP113" s="781"/>
      <c r="DQ113" s="782" t="s">
        <v>398</v>
      </c>
      <c r="DR113" s="780"/>
      <c r="DS113" s="780"/>
      <c r="DT113" s="780"/>
      <c r="DU113" s="781"/>
      <c r="DV113" s="824" t="s">
        <v>448</v>
      </c>
      <c r="DW113" s="825"/>
      <c r="DX113" s="825"/>
      <c r="DY113" s="825"/>
      <c r="DZ113" s="826"/>
    </row>
    <row r="114" spans="1:130" s="230" customFormat="1" ht="26.25" customHeight="1" x14ac:dyDescent="0.15">
      <c r="A114" s="914"/>
      <c r="B114" s="915"/>
      <c r="C114" s="752" t="s">
        <v>459</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94398</v>
      </c>
      <c r="AB114" s="780"/>
      <c r="AC114" s="780"/>
      <c r="AD114" s="780"/>
      <c r="AE114" s="781"/>
      <c r="AF114" s="782">
        <v>72924</v>
      </c>
      <c r="AG114" s="780"/>
      <c r="AH114" s="780"/>
      <c r="AI114" s="780"/>
      <c r="AJ114" s="781"/>
      <c r="AK114" s="782">
        <v>49037</v>
      </c>
      <c r="AL114" s="780"/>
      <c r="AM114" s="780"/>
      <c r="AN114" s="780"/>
      <c r="AO114" s="781"/>
      <c r="AP114" s="824">
        <v>1.7</v>
      </c>
      <c r="AQ114" s="825"/>
      <c r="AR114" s="825"/>
      <c r="AS114" s="825"/>
      <c r="AT114" s="826"/>
      <c r="AU114" s="932"/>
      <c r="AV114" s="933"/>
      <c r="AW114" s="933"/>
      <c r="AX114" s="933"/>
      <c r="AY114" s="933"/>
      <c r="AZ114" s="817" t="s">
        <v>460</v>
      </c>
      <c r="BA114" s="752"/>
      <c r="BB114" s="752"/>
      <c r="BC114" s="752"/>
      <c r="BD114" s="752"/>
      <c r="BE114" s="752"/>
      <c r="BF114" s="752"/>
      <c r="BG114" s="752"/>
      <c r="BH114" s="752"/>
      <c r="BI114" s="752"/>
      <c r="BJ114" s="752"/>
      <c r="BK114" s="752"/>
      <c r="BL114" s="752"/>
      <c r="BM114" s="752"/>
      <c r="BN114" s="752"/>
      <c r="BO114" s="752"/>
      <c r="BP114" s="753"/>
      <c r="BQ114" s="789">
        <v>1199916</v>
      </c>
      <c r="BR114" s="790"/>
      <c r="BS114" s="790"/>
      <c r="BT114" s="790"/>
      <c r="BU114" s="790"/>
      <c r="BV114" s="790">
        <v>1134278</v>
      </c>
      <c r="BW114" s="790"/>
      <c r="BX114" s="790"/>
      <c r="BY114" s="790"/>
      <c r="BZ114" s="790"/>
      <c r="CA114" s="790">
        <v>1072897</v>
      </c>
      <c r="CB114" s="790"/>
      <c r="CC114" s="790"/>
      <c r="CD114" s="790"/>
      <c r="CE114" s="790"/>
      <c r="CF114" s="875">
        <v>36.799999999999997</v>
      </c>
      <c r="CG114" s="876"/>
      <c r="CH114" s="876"/>
      <c r="CI114" s="876"/>
      <c r="CJ114" s="876"/>
      <c r="CK114" s="927"/>
      <c r="CL114" s="821"/>
      <c r="CM114" s="817" t="s">
        <v>461</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448</v>
      </c>
      <c r="DH114" s="780"/>
      <c r="DI114" s="780"/>
      <c r="DJ114" s="780"/>
      <c r="DK114" s="781"/>
      <c r="DL114" s="782" t="s">
        <v>448</v>
      </c>
      <c r="DM114" s="780"/>
      <c r="DN114" s="780"/>
      <c r="DO114" s="780"/>
      <c r="DP114" s="781"/>
      <c r="DQ114" s="782" t="s">
        <v>448</v>
      </c>
      <c r="DR114" s="780"/>
      <c r="DS114" s="780"/>
      <c r="DT114" s="780"/>
      <c r="DU114" s="781"/>
      <c r="DV114" s="824" t="s">
        <v>448</v>
      </c>
      <c r="DW114" s="825"/>
      <c r="DX114" s="825"/>
      <c r="DY114" s="825"/>
      <c r="DZ114" s="826"/>
    </row>
    <row r="115" spans="1:130" s="230" customFormat="1" ht="26.25" customHeight="1" x14ac:dyDescent="0.15">
      <c r="A115" s="914"/>
      <c r="B115" s="915"/>
      <c r="C115" s="752" t="s">
        <v>462</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448</v>
      </c>
      <c r="AB115" s="919"/>
      <c r="AC115" s="919"/>
      <c r="AD115" s="919"/>
      <c r="AE115" s="920"/>
      <c r="AF115" s="921" t="s">
        <v>448</v>
      </c>
      <c r="AG115" s="919"/>
      <c r="AH115" s="919"/>
      <c r="AI115" s="919"/>
      <c r="AJ115" s="920"/>
      <c r="AK115" s="921" t="s">
        <v>448</v>
      </c>
      <c r="AL115" s="919"/>
      <c r="AM115" s="919"/>
      <c r="AN115" s="919"/>
      <c r="AO115" s="920"/>
      <c r="AP115" s="922" t="s">
        <v>448</v>
      </c>
      <c r="AQ115" s="923"/>
      <c r="AR115" s="923"/>
      <c r="AS115" s="923"/>
      <c r="AT115" s="924"/>
      <c r="AU115" s="932"/>
      <c r="AV115" s="933"/>
      <c r="AW115" s="933"/>
      <c r="AX115" s="933"/>
      <c r="AY115" s="933"/>
      <c r="AZ115" s="817" t="s">
        <v>463</v>
      </c>
      <c r="BA115" s="752"/>
      <c r="BB115" s="752"/>
      <c r="BC115" s="752"/>
      <c r="BD115" s="752"/>
      <c r="BE115" s="752"/>
      <c r="BF115" s="752"/>
      <c r="BG115" s="752"/>
      <c r="BH115" s="752"/>
      <c r="BI115" s="752"/>
      <c r="BJ115" s="752"/>
      <c r="BK115" s="752"/>
      <c r="BL115" s="752"/>
      <c r="BM115" s="752"/>
      <c r="BN115" s="752"/>
      <c r="BO115" s="752"/>
      <c r="BP115" s="753"/>
      <c r="BQ115" s="789" t="s">
        <v>448</v>
      </c>
      <c r="BR115" s="790"/>
      <c r="BS115" s="790"/>
      <c r="BT115" s="790"/>
      <c r="BU115" s="790"/>
      <c r="BV115" s="790" t="s">
        <v>448</v>
      </c>
      <c r="BW115" s="790"/>
      <c r="BX115" s="790"/>
      <c r="BY115" s="790"/>
      <c r="BZ115" s="790"/>
      <c r="CA115" s="790" t="s">
        <v>448</v>
      </c>
      <c r="CB115" s="790"/>
      <c r="CC115" s="790"/>
      <c r="CD115" s="790"/>
      <c r="CE115" s="790"/>
      <c r="CF115" s="875" t="s">
        <v>448</v>
      </c>
      <c r="CG115" s="876"/>
      <c r="CH115" s="876"/>
      <c r="CI115" s="876"/>
      <c r="CJ115" s="876"/>
      <c r="CK115" s="927"/>
      <c r="CL115" s="821"/>
      <c r="CM115" s="817" t="s">
        <v>464</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448</v>
      </c>
      <c r="DH115" s="780"/>
      <c r="DI115" s="780"/>
      <c r="DJ115" s="780"/>
      <c r="DK115" s="781"/>
      <c r="DL115" s="782" t="s">
        <v>448</v>
      </c>
      <c r="DM115" s="780"/>
      <c r="DN115" s="780"/>
      <c r="DO115" s="780"/>
      <c r="DP115" s="781"/>
      <c r="DQ115" s="782" t="s">
        <v>448</v>
      </c>
      <c r="DR115" s="780"/>
      <c r="DS115" s="780"/>
      <c r="DT115" s="780"/>
      <c r="DU115" s="781"/>
      <c r="DV115" s="824" t="s">
        <v>448</v>
      </c>
      <c r="DW115" s="825"/>
      <c r="DX115" s="825"/>
      <c r="DY115" s="825"/>
      <c r="DZ115" s="826"/>
    </row>
    <row r="116" spans="1:130" s="230" customFormat="1" ht="26.25" customHeight="1" x14ac:dyDescent="0.15">
      <c r="A116" s="916"/>
      <c r="B116" s="917"/>
      <c r="C116" s="839" t="s">
        <v>465</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398</v>
      </c>
      <c r="AB116" s="780"/>
      <c r="AC116" s="780"/>
      <c r="AD116" s="780"/>
      <c r="AE116" s="781"/>
      <c r="AF116" s="782" t="s">
        <v>186</v>
      </c>
      <c r="AG116" s="780"/>
      <c r="AH116" s="780"/>
      <c r="AI116" s="780"/>
      <c r="AJ116" s="781"/>
      <c r="AK116" s="782" t="s">
        <v>448</v>
      </c>
      <c r="AL116" s="780"/>
      <c r="AM116" s="780"/>
      <c r="AN116" s="780"/>
      <c r="AO116" s="781"/>
      <c r="AP116" s="824" t="s">
        <v>398</v>
      </c>
      <c r="AQ116" s="825"/>
      <c r="AR116" s="825"/>
      <c r="AS116" s="825"/>
      <c r="AT116" s="826"/>
      <c r="AU116" s="932"/>
      <c r="AV116" s="933"/>
      <c r="AW116" s="933"/>
      <c r="AX116" s="933"/>
      <c r="AY116" s="933"/>
      <c r="AZ116" s="909" t="s">
        <v>466</v>
      </c>
      <c r="BA116" s="910"/>
      <c r="BB116" s="910"/>
      <c r="BC116" s="910"/>
      <c r="BD116" s="910"/>
      <c r="BE116" s="910"/>
      <c r="BF116" s="910"/>
      <c r="BG116" s="910"/>
      <c r="BH116" s="910"/>
      <c r="BI116" s="910"/>
      <c r="BJ116" s="910"/>
      <c r="BK116" s="910"/>
      <c r="BL116" s="910"/>
      <c r="BM116" s="910"/>
      <c r="BN116" s="910"/>
      <c r="BO116" s="910"/>
      <c r="BP116" s="911"/>
      <c r="BQ116" s="789" t="s">
        <v>448</v>
      </c>
      <c r="BR116" s="790"/>
      <c r="BS116" s="790"/>
      <c r="BT116" s="790"/>
      <c r="BU116" s="790"/>
      <c r="BV116" s="790" t="s">
        <v>448</v>
      </c>
      <c r="BW116" s="790"/>
      <c r="BX116" s="790"/>
      <c r="BY116" s="790"/>
      <c r="BZ116" s="790"/>
      <c r="CA116" s="790" t="s">
        <v>448</v>
      </c>
      <c r="CB116" s="790"/>
      <c r="CC116" s="790"/>
      <c r="CD116" s="790"/>
      <c r="CE116" s="790"/>
      <c r="CF116" s="875" t="s">
        <v>448</v>
      </c>
      <c r="CG116" s="876"/>
      <c r="CH116" s="876"/>
      <c r="CI116" s="876"/>
      <c r="CJ116" s="876"/>
      <c r="CK116" s="927"/>
      <c r="CL116" s="821"/>
      <c r="CM116" s="817" t="s">
        <v>467</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448</v>
      </c>
      <c r="DH116" s="780"/>
      <c r="DI116" s="780"/>
      <c r="DJ116" s="780"/>
      <c r="DK116" s="781"/>
      <c r="DL116" s="782" t="s">
        <v>448</v>
      </c>
      <c r="DM116" s="780"/>
      <c r="DN116" s="780"/>
      <c r="DO116" s="780"/>
      <c r="DP116" s="781"/>
      <c r="DQ116" s="782" t="s">
        <v>448</v>
      </c>
      <c r="DR116" s="780"/>
      <c r="DS116" s="780"/>
      <c r="DT116" s="780"/>
      <c r="DU116" s="781"/>
      <c r="DV116" s="824" t="s">
        <v>448</v>
      </c>
      <c r="DW116" s="825"/>
      <c r="DX116" s="825"/>
      <c r="DY116" s="825"/>
      <c r="DZ116" s="826"/>
    </row>
    <row r="117" spans="1:130" s="230" customFormat="1" ht="26.25" customHeight="1" x14ac:dyDescent="0.15">
      <c r="A117" s="895" t="s">
        <v>192</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468</v>
      </c>
      <c r="Z117" s="897"/>
      <c r="AA117" s="902">
        <v>892550</v>
      </c>
      <c r="AB117" s="903"/>
      <c r="AC117" s="903"/>
      <c r="AD117" s="903"/>
      <c r="AE117" s="904"/>
      <c r="AF117" s="905">
        <v>841154</v>
      </c>
      <c r="AG117" s="903"/>
      <c r="AH117" s="903"/>
      <c r="AI117" s="903"/>
      <c r="AJ117" s="904"/>
      <c r="AK117" s="905">
        <v>741706</v>
      </c>
      <c r="AL117" s="903"/>
      <c r="AM117" s="903"/>
      <c r="AN117" s="903"/>
      <c r="AO117" s="904"/>
      <c r="AP117" s="906"/>
      <c r="AQ117" s="907"/>
      <c r="AR117" s="907"/>
      <c r="AS117" s="907"/>
      <c r="AT117" s="908"/>
      <c r="AU117" s="932"/>
      <c r="AV117" s="933"/>
      <c r="AW117" s="933"/>
      <c r="AX117" s="933"/>
      <c r="AY117" s="933"/>
      <c r="AZ117" s="863" t="s">
        <v>469</v>
      </c>
      <c r="BA117" s="864"/>
      <c r="BB117" s="864"/>
      <c r="BC117" s="864"/>
      <c r="BD117" s="864"/>
      <c r="BE117" s="864"/>
      <c r="BF117" s="864"/>
      <c r="BG117" s="864"/>
      <c r="BH117" s="864"/>
      <c r="BI117" s="864"/>
      <c r="BJ117" s="864"/>
      <c r="BK117" s="864"/>
      <c r="BL117" s="864"/>
      <c r="BM117" s="864"/>
      <c r="BN117" s="864"/>
      <c r="BO117" s="864"/>
      <c r="BP117" s="865"/>
      <c r="BQ117" s="789" t="s">
        <v>186</v>
      </c>
      <c r="BR117" s="790"/>
      <c r="BS117" s="790"/>
      <c r="BT117" s="790"/>
      <c r="BU117" s="790"/>
      <c r="BV117" s="790" t="s">
        <v>186</v>
      </c>
      <c r="BW117" s="790"/>
      <c r="BX117" s="790"/>
      <c r="BY117" s="790"/>
      <c r="BZ117" s="790"/>
      <c r="CA117" s="790" t="s">
        <v>186</v>
      </c>
      <c r="CB117" s="790"/>
      <c r="CC117" s="790"/>
      <c r="CD117" s="790"/>
      <c r="CE117" s="790"/>
      <c r="CF117" s="875" t="s">
        <v>186</v>
      </c>
      <c r="CG117" s="876"/>
      <c r="CH117" s="876"/>
      <c r="CI117" s="876"/>
      <c r="CJ117" s="876"/>
      <c r="CK117" s="927"/>
      <c r="CL117" s="821"/>
      <c r="CM117" s="817" t="s">
        <v>470</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186</v>
      </c>
      <c r="DH117" s="780"/>
      <c r="DI117" s="780"/>
      <c r="DJ117" s="780"/>
      <c r="DK117" s="781"/>
      <c r="DL117" s="782" t="s">
        <v>471</v>
      </c>
      <c r="DM117" s="780"/>
      <c r="DN117" s="780"/>
      <c r="DO117" s="780"/>
      <c r="DP117" s="781"/>
      <c r="DQ117" s="782" t="s">
        <v>186</v>
      </c>
      <c r="DR117" s="780"/>
      <c r="DS117" s="780"/>
      <c r="DT117" s="780"/>
      <c r="DU117" s="781"/>
      <c r="DV117" s="824" t="s">
        <v>186</v>
      </c>
      <c r="DW117" s="825"/>
      <c r="DX117" s="825"/>
      <c r="DY117" s="825"/>
      <c r="DZ117" s="826"/>
    </row>
    <row r="118" spans="1:130" s="230" customFormat="1" ht="26.25" customHeight="1" x14ac:dyDescent="0.15">
      <c r="A118" s="895" t="s">
        <v>443</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440</v>
      </c>
      <c r="AB118" s="896"/>
      <c r="AC118" s="896"/>
      <c r="AD118" s="896"/>
      <c r="AE118" s="897"/>
      <c r="AF118" s="898" t="s">
        <v>441</v>
      </c>
      <c r="AG118" s="896"/>
      <c r="AH118" s="896"/>
      <c r="AI118" s="896"/>
      <c r="AJ118" s="897"/>
      <c r="AK118" s="898" t="s">
        <v>314</v>
      </c>
      <c r="AL118" s="896"/>
      <c r="AM118" s="896"/>
      <c r="AN118" s="896"/>
      <c r="AO118" s="897"/>
      <c r="AP118" s="899" t="s">
        <v>442</v>
      </c>
      <c r="AQ118" s="900"/>
      <c r="AR118" s="900"/>
      <c r="AS118" s="900"/>
      <c r="AT118" s="901"/>
      <c r="AU118" s="932"/>
      <c r="AV118" s="933"/>
      <c r="AW118" s="933"/>
      <c r="AX118" s="933"/>
      <c r="AY118" s="933"/>
      <c r="AZ118" s="838" t="s">
        <v>472</v>
      </c>
      <c r="BA118" s="839"/>
      <c r="BB118" s="839"/>
      <c r="BC118" s="839"/>
      <c r="BD118" s="839"/>
      <c r="BE118" s="839"/>
      <c r="BF118" s="839"/>
      <c r="BG118" s="839"/>
      <c r="BH118" s="839"/>
      <c r="BI118" s="839"/>
      <c r="BJ118" s="839"/>
      <c r="BK118" s="839"/>
      <c r="BL118" s="839"/>
      <c r="BM118" s="839"/>
      <c r="BN118" s="839"/>
      <c r="BO118" s="839"/>
      <c r="BP118" s="840"/>
      <c r="BQ118" s="879" t="s">
        <v>473</v>
      </c>
      <c r="BR118" s="845"/>
      <c r="BS118" s="845"/>
      <c r="BT118" s="845"/>
      <c r="BU118" s="845"/>
      <c r="BV118" s="845" t="s">
        <v>186</v>
      </c>
      <c r="BW118" s="845"/>
      <c r="BX118" s="845"/>
      <c r="BY118" s="845"/>
      <c r="BZ118" s="845"/>
      <c r="CA118" s="845" t="s">
        <v>471</v>
      </c>
      <c r="CB118" s="845"/>
      <c r="CC118" s="845"/>
      <c r="CD118" s="845"/>
      <c r="CE118" s="845"/>
      <c r="CF118" s="875" t="s">
        <v>186</v>
      </c>
      <c r="CG118" s="876"/>
      <c r="CH118" s="876"/>
      <c r="CI118" s="876"/>
      <c r="CJ118" s="876"/>
      <c r="CK118" s="927"/>
      <c r="CL118" s="821"/>
      <c r="CM118" s="817" t="s">
        <v>474</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186</v>
      </c>
      <c r="DH118" s="780"/>
      <c r="DI118" s="780"/>
      <c r="DJ118" s="780"/>
      <c r="DK118" s="781"/>
      <c r="DL118" s="782" t="s">
        <v>186</v>
      </c>
      <c r="DM118" s="780"/>
      <c r="DN118" s="780"/>
      <c r="DO118" s="780"/>
      <c r="DP118" s="781"/>
      <c r="DQ118" s="782" t="s">
        <v>186</v>
      </c>
      <c r="DR118" s="780"/>
      <c r="DS118" s="780"/>
      <c r="DT118" s="780"/>
      <c r="DU118" s="781"/>
      <c r="DV118" s="824" t="s">
        <v>186</v>
      </c>
      <c r="DW118" s="825"/>
      <c r="DX118" s="825"/>
      <c r="DY118" s="825"/>
      <c r="DZ118" s="826"/>
    </row>
    <row r="119" spans="1:130" s="230" customFormat="1" ht="26.25" customHeight="1" x14ac:dyDescent="0.15">
      <c r="A119" s="818" t="s">
        <v>446</v>
      </c>
      <c r="B119" s="819"/>
      <c r="C119" s="860" t="s">
        <v>447</v>
      </c>
      <c r="D119" s="810"/>
      <c r="E119" s="810"/>
      <c r="F119" s="810"/>
      <c r="G119" s="810"/>
      <c r="H119" s="810"/>
      <c r="I119" s="810"/>
      <c r="J119" s="810"/>
      <c r="K119" s="810"/>
      <c r="L119" s="810"/>
      <c r="M119" s="810"/>
      <c r="N119" s="810"/>
      <c r="O119" s="810"/>
      <c r="P119" s="810"/>
      <c r="Q119" s="810"/>
      <c r="R119" s="810"/>
      <c r="S119" s="810"/>
      <c r="T119" s="810"/>
      <c r="U119" s="810"/>
      <c r="V119" s="810"/>
      <c r="W119" s="810"/>
      <c r="X119" s="810"/>
      <c r="Y119" s="810"/>
      <c r="Z119" s="811"/>
      <c r="AA119" s="888" t="s">
        <v>186</v>
      </c>
      <c r="AB119" s="889"/>
      <c r="AC119" s="889"/>
      <c r="AD119" s="889"/>
      <c r="AE119" s="890"/>
      <c r="AF119" s="891" t="s">
        <v>186</v>
      </c>
      <c r="AG119" s="889"/>
      <c r="AH119" s="889"/>
      <c r="AI119" s="889"/>
      <c r="AJ119" s="890"/>
      <c r="AK119" s="891" t="s">
        <v>471</v>
      </c>
      <c r="AL119" s="889"/>
      <c r="AM119" s="889"/>
      <c r="AN119" s="889"/>
      <c r="AO119" s="890"/>
      <c r="AP119" s="892" t="s">
        <v>186</v>
      </c>
      <c r="AQ119" s="893"/>
      <c r="AR119" s="893"/>
      <c r="AS119" s="893"/>
      <c r="AT119" s="894"/>
      <c r="AU119" s="934"/>
      <c r="AV119" s="935"/>
      <c r="AW119" s="935"/>
      <c r="AX119" s="935"/>
      <c r="AY119" s="935"/>
      <c r="AZ119" s="251" t="s">
        <v>192</v>
      </c>
      <c r="BA119" s="251"/>
      <c r="BB119" s="251"/>
      <c r="BC119" s="251"/>
      <c r="BD119" s="251"/>
      <c r="BE119" s="251"/>
      <c r="BF119" s="251"/>
      <c r="BG119" s="251"/>
      <c r="BH119" s="251"/>
      <c r="BI119" s="251"/>
      <c r="BJ119" s="251"/>
      <c r="BK119" s="251"/>
      <c r="BL119" s="251"/>
      <c r="BM119" s="251"/>
      <c r="BN119" s="251"/>
      <c r="BO119" s="877" t="s">
        <v>475</v>
      </c>
      <c r="BP119" s="878"/>
      <c r="BQ119" s="879">
        <v>10022186</v>
      </c>
      <c r="BR119" s="845"/>
      <c r="BS119" s="845"/>
      <c r="BT119" s="845"/>
      <c r="BU119" s="845"/>
      <c r="BV119" s="845">
        <v>10300172</v>
      </c>
      <c r="BW119" s="845"/>
      <c r="BX119" s="845"/>
      <c r="BY119" s="845"/>
      <c r="BZ119" s="845"/>
      <c r="CA119" s="845">
        <v>9975777</v>
      </c>
      <c r="CB119" s="845"/>
      <c r="CC119" s="845"/>
      <c r="CD119" s="845"/>
      <c r="CE119" s="845"/>
      <c r="CF119" s="748"/>
      <c r="CG119" s="749"/>
      <c r="CH119" s="749"/>
      <c r="CI119" s="749"/>
      <c r="CJ119" s="834"/>
      <c r="CK119" s="928"/>
      <c r="CL119" s="823"/>
      <c r="CM119" s="838" t="s">
        <v>476</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471</v>
      </c>
      <c r="DH119" s="764"/>
      <c r="DI119" s="764"/>
      <c r="DJ119" s="764"/>
      <c r="DK119" s="765"/>
      <c r="DL119" s="766" t="s">
        <v>186</v>
      </c>
      <c r="DM119" s="764"/>
      <c r="DN119" s="764"/>
      <c r="DO119" s="764"/>
      <c r="DP119" s="765"/>
      <c r="DQ119" s="766" t="s">
        <v>186</v>
      </c>
      <c r="DR119" s="764"/>
      <c r="DS119" s="764"/>
      <c r="DT119" s="764"/>
      <c r="DU119" s="765"/>
      <c r="DV119" s="848" t="s">
        <v>471</v>
      </c>
      <c r="DW119" s="849"/>
      <c r="DX119" s="849"/>
      <c r="DY119" s="849"/>
      <c r="DZ119" s="850"/>
    </row>
    <row r="120" spans="1:130" s="230" customFormat="1" ht="26.25" customHeight="1" x14ac:dyDescent="0.15">
      <c r="A120" s="820"/>
      <c r="B120" s="821"/>
      <c r="C120" s="817" t="s">
        <v>451</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186</v>
      </c>
      <c r="AB120" s="780"/>
      <c r="AC120" s="780"/>
      <c r="AD120" s="780"/>
      <c r="AE120" s="781"/>
      <c r="AF120" s="782" t="s">
        <v>471</v>
      </c>
      <c r="AG120" s="780"/>
      <c r="AH120" s="780"/>
      <c r="AI120" s="780"/>
      <c r="AJ120" s="781"/>
      <c r="AK120" s="782" t="s">
        <v>473</v>
      </c>
      <c r="AL120" s="780"/>
      <c r="AM120" s="780"/>
      <c r="AN120" s="780"/>
      <c r="AO120" s="781"/>
      <c r="AP120" s="824" t="s">
        <v>186</v>
      </c>
      <c r="AQ120" s="825"/>
      <c r="AR120" s="825"/>
      <c r="AS120" s="825"/>
      <c r="AT120" s="826"/>
      <c r="AU120" s="880" t="s">
        <v>477</v>
      </c>
      <c r="AV120" s="881"/>
      <c r="AW120" s="881"/>
      <c r="AX120" s="881"/>
      <c r="AY120" s="882"/>
      <c r="AZ120" s="860" t="s">
        <v>478</v>
      </c>
      <c r="BA120" s="810"/>
      <c r="BB120" s="810"/>
      <c r="BC120" s="810"/>
      <c r="BD120" s="810"/>
      <c r="BE120" s="810"/>
      <c r="BF120" s="810"/>
      <c r="BG120" s="810"/>
      <c r="BH120" s="810"/>
      <c r="BI120" s="810"/>
      <c r="BJ120" s="810"/>
      <c r="BK120" s="810"/>
      <c r="BL120" s="810"/>
      <c r="BM120" s="810"/>
      <c r="BN120" s="810"/>
      <c r="BO120" s="810"/>
      <c r="BP120" s="811"/>
      <c r="BQ120" s="861">
        <v>1008005</v>
      </c>
      <c r="BR120" s="842"/>
      <c r="BS120" s="842"/>
      <c r="BT120" s="842"/>
      <c r="BU120" s="842"/>
      <c r="BV120" s="842">
        <v>1148969</v>
      </c>
      <c r="BW120" s="842"/>
      <c r="BX120" s="842"/>
      <c r="BY120" s="842"/>
      <c r="BZ120" s="842"/>
      <c r="CA120" s="842">
        <v>1567165</v>
      </c>
      <c r="CB120" s="842"/>
      <c r="CC120" s="842"/>
      <c r="CD120" s="842"/>
      <c r="CE120" s="842"/>
      <c r="CF120" s="866">
        <v>53.8</v>
      </c>
      <c r="CG120" s="867"/>
      <c r="CH120" s="867"/>
      <c r="CI120" s="867"/>
      <c r="CJ120" s="867"/>
      <c r="CK120" s="868" t="s">
        <v>479</v>
      </c>
      <c r="CL120" s="852"/>
      <c r="CM120" s="852"/>
      <c r="CN120" s="852"/>
      <c r="CO120" s="853"/>
      <c r="CP120" s="872" t="s">
        <v>415</v>
      </c>
      <c r="CQ120" s="873"/>
      <c r="CR120" s="873"/>
      <c r="CS120" s="873"/>
      <c r="CT120" s="873"/>
      <c r="CU120" s="873"/>
      <c r="CV120" s="873"/>
      <c r="CW120" s="873"/>
      <c r="CX120" s="873"/>
      <c r="CY120" s="873"/>
      <c r="CZ120" s="873"/>
      <c r="DA120" s="873"/>
      <c r="DB120" s="873"/>
      <c r="DC120" s="873"/>
      <c r="DD120" s="873"/>
      <c r="DE120" s="873"/>
      <c r="DF120" s="874"/>
      <c r="DG120" s="861">
        <v>1598185</v>
      </c>
      <c r="DH120" s="842"/>
      <c r="DI120" s="842"/>
      <c r="DJ120" s="842"/>
      <c r="DK120" s="842"/>
      <c r="DL120" s="842">
        <v>1501476</v>
      </c>
      <c r="DM120" s="842"/>
      <c r="DN120" s="842"/>
      <c r="DO120" s="842"/>
      <c r="DP120" s="842"/>
      <c r="DQ120" s="842">
        <v>1410059</v>
      </c>
      <c r="DR120" s="842"/>
      <c r="DS120" s="842"/>
      <c r="DT120" s="842"/>
      <c r="DU120" s="842"/>
      <c r="DV120" s="843">
        <v>48.4</v>
      </c>
      <c r="DW120" s="843"/>
      <c r="DX120" s="843"/>
      <c r="DY120" s="843"/>
      <c r="DZ120" s="844"/>
    </row>
    <row r="121" spans="1:130" s="230" customFormat="1" ht="26.25" customHeight="1" x14ac:dyDescent="0.15">
      <c r="A121" s="820"/>
      <c r="B121" s="821"/>
      <c r="C121" s="863" t="s">
        <v>480</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186</v>
      </c>
      <c r="AB121" s="780"/>
      <c r="AC121" s="780"/>
      <c r="AD121" s="780"/>
      <c r="AE121" s="781"/>
      <c r="AF121" s="782" t="s">
        <v>471</v>
      </c>
      <c r="AG121" s="780"/>
      <c r="AH121" s="780"/>
      <c r="AI121" s="780"/>
      <c r="AJ121" s="781"/>
      <c r="AK121" s="782" t="s">
        <v>186</v>
      </c>
      <c r="AL121" s="780"/>
      <c r="AM121" s="780"/>
      <c r="AN121" s="780"/>
      <c r="AO121" s="781"/>
      <c r="AP121" s="824" t="s">
        <v>471</v>
      </c>
      <c r="AQ121" s="825"/>
      <c r="AR121" s="825"/>
      <c r="AS121" s="825"/>
      <c r="AT121" s="826"/>
      <c r="AU121" s="883"/>
      <c r="AV121" s="884"/>
      <c r="AW121" s="884"/>
      <c r="AX121" s="884"/>
      <c r="AY121" s="885"/>
      <c r="AZ121" s="817" t="s">
        <v>481</v>
      </c>
      <c r="BA121" s="752"/>
      <c r="BB121" s="752"/>
      <c r="BC121" s="752"/>
      <c r="BD121" s="752"/>
      <c r="BE121" s="752"/>
      <c r="BF121" s="752"/>
      <c r="BG121" s="752"/>
      <c r="BH121" s="752"/>
      <c r="BI121" s="752"/>
      <c r="BJ121" s="752"/>
      <c r="BK121" s="752"/>
      <c r="BL121" s="752"/>
      <c r="BM121" s="752"/>
      <c r="BN121" s="752"/>
      <c r="BO121" s="752"/>
      <c r="BP121" s="753"/>
      <c r="BQ121" s="789">
        <v>87300</v>
      </c>
      <c r="BR121" s="790"/>
      <c r="BS121" s="790"/>
      <c r="BT121" s="790"/>
      <c r="BU121" s="790"/>
      <c r="BV121" s="790">
        <v>87300</v>
      </c>
      <c r="BW121" s="790"/>
      <c r="BX121" s="790"/>
      <c r="BY121" s="790"/>
      <c r="BZ121" s="790"/>
      <c r="CA121" s="790">
        <v>87300</v>
      </c>
      <c r="CB121" s="790"/>
      <c r="CC121" s="790"/>
      <c r="CD121" s="790"/>
      <c r="CE121" s="790"/>
      <c r="CF121" s="875">
        <v>3</v>
      </c>
      <c r="CG121" s="876"/>
      <c r="CH121" s="876"/>
      <c r="CI121" s="876"/>
      <c r="CJ121" s="876"/>
      <c r="CK121" s="869"/>
      <c r="CL121" s="855"/>
      <c r="CM121" s="855"/>
      <c r="CN121" s="855"/>
      <c r="CO121" s="856"/>
      <c r="CP121" s="835" t="s">
        <v>482</v>
      </c>
      <c r="CQ121" s="836"/>
      <c r="CR121" s="836"/>
      <c r="CS121" s="836"/>
      <c r="CT121" s="836"/>
      <c r="CU121" s="836"/>
      <c r="CV121" s="836"/>
      <c r="CW121" s="836"/>
      <c r="CX121" s="836"/>
      <c r="CY121" s="836"/>
      <c r="CZ121" s="836"/>
      <c r="DA121" s="836"/>
      <c r="DB121" s="836"/>
      <c r="DC121" s="836"/>
      <c r="DD121" s="836"/>
      <c r="DE121" s="836"/>
      <c r="DF121" s="837"/>
      <c r="DG121" s="789">
        <v>408899</v>
      </c>
      <c r="DH121" s="790"/>
      <c r="DI121" s="790"/>
      <c r="DJ121" s="790"/>
      <c r="DK121" s="790"/>
      <c r="DL121" s="790">
        <v>596651</v>
      </c>
      <c r="DM121" s="790"/>
      <c r="DN121" s="790"/>
      <c r="DO121" s="790"/>
      <c r="DP121" s="790"/>
      <c r="DQ121" s="790">
        <v>510018</v>
      </c>
      <c r="DR121" s="790"/>
      <c r="DS121" s="790"/>
      <c r="DT121" s="790"/>
      <c r="DU121" s="790"/>
      <c r="DV121" s="796">
        <v>17.5</v>
      </c>
      <c r="DW121" s="796"/>
      <c r="DX121" s="796"/>
      <c r="DY121" s="796"/>
      <c r="DZ121" s="797"/>
    </row>
    <row r="122" spans="1:130" s="230" customFormat="1" ht="26.25" customHeight="1" x14ac:dyDescent="0.15">
      <c r="A122" s="820"/>
      <c r="B122" s="821"/>
      <c r="C122" s="817" t="s">
        <v>461</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186</v>
      </c>
      <c r="AB122" s="780"/>
      <c r="AC122" s="780"/>
      <c r="AD122" s="780"/>
      <c r="AE122" s="781"/>
      <c r="AF122" s="782" t="s">
        <v>186</v>
      </c>
      <c r="AG122" s="780"/>
      <c r="AH122" s="780"/>
      <c r="AI122" s="780"/>
      <c r="AJ122" s="781"/>
      <c r="AK122" s="782" t="s">
        <v>186</v>
      </c>
      <c r="AL122" s="780"/>
      <c r="AM122" s="780"/>
      <c r="AN122" s="780"/>
      <c r="AO122" s="781"/>
      <c r="AP122" s="824" t="s">
        <v>186</v>
      </c>
      <c r="AQ122" s="825"/>
      <c r="AR122" s="825"/>
      <c r="AS122" s="825"/>
      <c r="AT122" s="826"/>
      <c r="AU122" s="883"/>
      <c r="AV122" s="884"/>
      <c r="AW122" s="884"/>
      <c r="AX122" s="884"/>
      <c r="AY122" s="885"/>
      <c r="AZ122" s="838" t="s">
        <v>483</v>
      </c>
      <c r="BA122" s="839"/>
      <c r="BB122" s="839"/>
      <c r="BC122" s="839"/>
      <c r="BD122" s="839"/>
      <c r="BE122" s="839"/>
      <c r="BF122" s="839"/>
      <c r="BG122" s="839"/>
      <c r="BH122" s="839"/>
      <c r="BI122" s="839"/>
      <c r="BJ122" s="839"/>
      <c r="BK122" s="839"/>
      <c r="BL122" s="839"/>
      <c r="BM122" s="839"/>
      <c r="BN122" s="839"/>
      <c r="BO122" s="839"/>
      <c r="BP122" s="840"/>
      <c r="BQ122" s="879">
        <v>6292177</v>
      </c>
      <c r="BR122" s="845"/>
      <c r="BS122" s="845"/>
      <c r="BT122" s="845"/>
      <c r="BU122" s="845"/>
      <c r="BV122" s="845">
        <v>6601015</v>
      </c>
      <c r="BW122" s="845"/>
      <c r="BX122" s="845"/>
      <c r="BY122" s="845"/>
      <c r="BZ122" s="845"/>
      <c r="CA122" s="845">
        <v>6259357</v>
      </c>
      <c r="CB122" s="845"/>
      <c r="CC122" s="845"/>
      <c r="CD122" s="845"/>
      <c r="CE122" s="845"/>
      <c r="CF122" s="846">
        <v>214.8</v>
      </c>
      <c r="CG122" s="847"/>
      <c r="CH122" s="847"/>
      <c r="CI122" s="847"/>
      <c r="CJ122" s="847"/>
      <c r="CK122" s="869"/>
      <c r="CL122" s="855"/>
      <c r="CM122" s="855"/>
      <c r="CN122" s="855"/>
      <c r="CO122" s="856"/>
      <c r="CP122" s="835" t="s">
        <v>417</v>
      </c>
      <c r="CQ122" s="836"/>
      <c r="CR122" s="836"/>
      <c r="CS122" s="836"/>
      <c r="CT122" s="836"/>
      <c r="CU122" s="836"/>
      <c r="CV122" s="836"/>
      <c r="CW122" s="836"/>
      <c r="CX122" s="836"/>
      <c r="CY122" s="836"/>
      <c r="CZ122" s="836"/>
      <c r="DA122" s="836"/>
      <c r="DB122" s="836"/>
      <c r="DC122" s="836"/>
      <c r="DD122" s="836"/>
      <c r="DE122" s="836"/>
      <c r="DF122" s="837"/>
      <c r="DG122" s="789">
        <v>126350</v>
      </c>
      <c r="DH122" s="790"/>
      <c r="DI122" s="790"/>
      <c r="DJ122" s="790"/>
      <c r="DK122" s="790"/>
      <c r="DL122" s="790">
        <v>115480</v>
      </c>
      <c r="DM122" s="790"/>
      <c r="DN122" s="790"/>
      <c r="DO122" s="790"/>
      <c r="DP122" s="790"/>
      <c r="DQ122" s="790">
        <v>102894</v>
      </c>
      <c r="DR122" s="790"/>
      <c r="DS122" s="790"/>
      <c r="DT122" s="790"/>
      <c r="DU122" s="790"/>
      <c r="DV122" s="796">
        <v>3.5</v>
      </c>
      <c r="DW122" s="796"/>
      <c r="DX122" s="796"/>
      <c r="DY122" s="796"/>
      <c r="DZ122" s="797"/>
    </row>
    <row r="123" spans="1:130" s="230" customFormat="1" ht="26.25" customHeight="1" x14ac:dyDescent="0.15">
      <c r="A123" s="820"/>
      <c r="B123" s="821"/>
      <c r="C123" s="817" t="s">
        <v>467</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186</v>
      </c>
      <c r="AB123" s="780"/>
      <c r="AC123" s="780"/>
      <c r="AD123" s="780"/>
      <c r="AE123" s="781"/>
      <c r="AF123" s="782" t="s">
        <v>186</v>
      </c>
      <c r="AG123" s="780"/>
      <c r="AH123" s="780"/>
      <c r="AI123" s="780"/>
      <c r="AJ123" s="781"/>
      <c r="AK123" s="782" t="s">
        <v>186</v>
      </c>
      <c r="AL123" s="780"/>
      <c r="AM123" s="780"/>
      <c r="AN123" s="780"/>
      <c r="AO123" s="781"/>
      <c r="AP123" s="824" t="s">
        <v>186</v>
      </c>
      <c r="AQ123" s="825"/>
      <c r="AR123" s="825"/>
      <c r="AS123" s="825"/>
      <c r="AT123" s="826"/>
      <c r="AU123" s="886"/>
      <c r="AV123" s="887"/>
      <c r="AW123" s="887"/>
      <c r="AX123" s="887"/>
      <c r="AY123" s="887"/>
      <c r="AZ123" s="251" t="s">
        <v>192</v>
      </c>
      <c r="BA123" s="251"/>
      <c r="BB123" s="251"/>
      <c r="BC123" s="251"/>
      <c r="BD123" s="251"/>
      <c r="BE123" s="251"/>
      <c r="BF123" s="251"/>
      <c r="BG123" s="251"/>
      <c r="BH123" s="251"/>
      <c r="BI123" s="251"/>
      <c r="BJ123" s="251"/>
      <c r="BK123" s="251"/>
      <c r="BL123" s="251"/>
      <c r="BM123" s="251"/>
      <c r="BN123" s="251"/>
      <c r="BO123" s="877" t="s">
        <v>484</v>
      </c>
      <c r="BP123" s="878"/>
      <c r="BQ123" s="832">
        <v>7387482</v>
      </c>
      <c r="BR123" s="833"/>
      <c r="BS123" s="833"/>
      <c r="BT123" s="833"/>
      <c r="BU123" s="833"/>
      <c r="BV123" s="833">
        <v>7837284</v>
      </c>
      <c r="BW123" s="833"/>
      <c r="BX123" s="833"/>
      <c r="BY123" s="833"/>
      <c r="BZ123" s="833"/>
      <c r="CA123" s="833">
        <v>7913822</v>
      </c>
      <c r="CB123" s="833"/>
      <c r="CC123" s="833"/>
      <c r="CD123" s="833"/>
      <c r="CE123" s="833"/>
      <c r="CF123" s="748"/>
      <c r="CG123" s="749"/>
      <c r="CH123" s="749"/>
      <c r="CI123" s="749"/>
      <c r="CJ123" s="834"/>
      <c r="CK123" s="869"/>
      <c r="CL123" s="855"/>
      <c r="CM123" s="855"/>
      <c r="CN123" s="855"/>
      <c r="CO123" s="856"/>
      <c r="CP123" s="835"/>
      <c r="CQ123" s="836"/>
      <c r="CR123" s="836"/>
      <c r="CS123" s="836"/>
      <c r="CT123" s="836"/>
      <c r="CU123" s="836"/>
      <c r="CV123" s="836"/>
      <c r="CW123" s="836"/>
      <c r="CX123" s="836"/>
      <c r="CY123" s="836"/>
      <c r="CZ123" s="836"/>
      <c r="DA123" s="836"/>
      <c r="DB123" s="836"/>
      <c r="DC123" s="836"/>
      <c r="DD123" s="836"/>
      <c r="DE123" s="836"/>
      <c r="DF123" s="837"/>
      <c r="DG123" s="779"/>
      <c r="DH123" s="780"/>
      <c r="DI123" s="780"/>
      <c r="DJ123" s="780"/>
      <c r="DK123" s="781"/>
      <c r="DL123" s="782"/>
      <c r="DM123" s="780"/>
      <c r="DN123" s="780"/>
      <c r="DO123" s="780"/>
      <c r="DP123" s="781"/>
      <c r="DQ123" s="782"/>
      <c r="DR123" s="780"/>
      <c r="DS123" s="780"/>
      <c r="DT123" s="780"/>
      <c r="DU123" s="781"/>
      <c r="DV123" s="824"/>
      <c r="DW123" s="825"/>
      <c r="DX123" s="825"/>
      <c r="DY123" s="825"/>
      <c r="DZ123" s="826"/>
    </row>
    <row r="124" spans="1:130" s="230" customFormat="1" ht="26.25" customHeight="1" thickBot="1" x14ac:dyDescent="0.2">
      <c r="A124" s="820"/>
      <c r="B124" s="821"/>
      <c r="C124" s="817" t="s">
        <v>470</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186</v>
      </c>
      <c r="AB124" s="780"/>
      <c r="AC124" s="780"/>
      <c r="AD124" s="780"/>
      <c r="AE124" s="781"/>
      <c r="AF124" s="782" t="s">
        <v>186</v>
      </c>
      <c r="AG124" s="780"/>
      <c r="AH124" s="780"/>
      <c r="AI124" s="780"/>
      <c r="AJ124" s="781"/>
      <c r="AK124" s="782" t="s">
        <v>471</v>
      </c>
      <c r="AL124" s="780"/>
      <c r="AM124" s="780"/>
      <c r="AN124" s="780"/>
      <c r="AO124" s="781"/>
      <c r="AP124" s="824" t="s">
        <v>186</v>
      </c>
      <c r="AQ124" s="825"/>
      <c r="AR124" s="825"/>
      <c r="AS124" s="825"/>
      <c r="AT124" s="826"/>
      <c r="AU124" s="827" t="s">
        <v>485</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93.6</v>
      </c>
      <c r="BR124" s="831"/>
      <c r="BS124" s="831"/>
      <c r="BT124" s="831"/>
      <c r="BU124" s="831"/>
      <c r="BV124" s="831">
        <v>80.3</v>
      </c>
      <c r="BW124" s="831"/>
      <c r="BX124" s="831"/>
      <c r="BY124" s="831"/>
      <c r="BZ124" s="831"/>
      <c r="CA124" s="831">
        <v>70.7</v>
      </c>
      <c r="CB124" s="831"/>
      <c r="CC124" s="831"/>
      <c r="CD124" s="831"/>
      <c r="CE124" s="831"/>
      <c r="CF124" s="726"/>
      <c r="CG124" s="727"/>
      <c r="CH124" s="727"/>
      <c r="CI124" s="727"/>
      <c r="CJ124" s="862"/>
      <c r="CK124" s="870"/>
      <c r="CL124" s="870"/>
      <c r="CM124" s="870"/>
      <c r="CN124" s="870"/>
      <c r="CO124" s="871"/>
      <c r="CP124" s="835" t="s">
        <v>486</v>
      </c>
      <c r="CQ124" s="836"/>
      <c r="CR124" s="836"/>
      <c r="CS124" s="836"/>
      <c r="CT124" s="836"/>
      <c r="CU124" s="836"/>
      <c r="CV124" s="836"/>
      <c r="CW124" s="836"/>
      <c r="CX124" s="836"/>
      <c r="CY124" s="836"/>
      <c r="CZ124" s="836"/>
      <c r="DA124" s="836"/>
      <c r="DB124" s="836"/>
      <c r="DC124" s="836"/>
      <c r="DD124" s="836"/>
      <c r="DE124" s="836"/>
      <c r="DF124" s="837"/>
      <c r="DG124" s="763" t="s">
        <v>471</v>
      </c>
      <c r="DH124" s="764"/>
      <c r="DI124" s="764"/>
      <c r="DJ124" s="764"/>
      <c r="DK124" s="765"/>
      <c r="DL124" s="766" t="s">
        <v>186</v>
      </c>
      <c r="DM124" s="764"/>
      <c r="DN124" s="764"/>
      <c r="DO124" s="764"/>
      <c r="DP124" s="765"/>
      <c r="DQ124" s="766" t="s">
        <v>186</v>
      </c>
      <c r="DR124" s="764"/>
      <c r="DS124" s="764"/>
      <c r="DT124" s="764"/>
      <c r="DU124" s="765"/>
      <c r="DV124" s="848" t="s">
        <v>186</v>
      </c>
      <c r="DW124" s="849"/>
      <c r="DX124" s="849"/>
      <c r="DY124" s="849"/>
      <c r="DZ124" s="850"/>
    </row>
    <row r="125" spans="1:130" s="230" customFormat="1" ht="26.25" customHeight="1" x14ac:dyDescent="0.15">
      <c r="A125" s="820"/>
      <c r="B125" s="821"/>
      <c r="C125" s="817" t="s">
        <v>474</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186</v>
      </c>
      <c r="AB125" s="780"/>
      <c r="AC125" s="780"/>
      <c r="AD125" s="780"/>
      <c r="AE125" s="781"/>
      <c r="AF125" s="782" t="s">
        <v>487</v>
      </c>
      <c r="AG125" s="780"/>
      <c r="AH125" s="780"/>
      <c r="AI125" s="780"/>
      <c r="AJ125" s="781"/>
      <c r="AK125" s="782" t="s">
        <v>186</v>
      </c>
      <c r="AL125" s="780"/>
      <c r="AM125" s="780"/>
      <c r="AN125" s="780"/>
      <c r="AO125" s="781"/>
      <c r="AP125" s="824" t="s">
        <v>186</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488</v>
      </c>
      <c r="CL125" s="852"/>
      <c r="CM125" s="852"/>
      <c r="CN125" s="852"/>
      <c r="CO125" s="853"/>
      <c r="CP125" s="860" t="s">
        <v>489</v>
      </c>
      <c r="CQ125" s="810"/>
      <c r="CR125" s="810"/>
      <c r="CS125" s="810"/>
      <c r="CT125" s="810"/>
      <c r="CU125" s="810"/>
      <c r="CV125" s="810"/>
      <c r="CW125" s="810"/>
      <c r="CX125" s="810"/>
      <c r="CY125" s="810"/>
      <c r="CZ125" s="810"/>
      <c r="DA125" s="810"/>
      <c r="DB125" s="810"/>
      <c r="DC125" s="810"/>
      <c r="DD125" s="810"/>
      <c r="DE125" s="810"/>
      <c r="DF125" s="811"/>
      <c r="DG125" s="861" t="s">
        <v>186</v>
      </c>
      <c r="DH125" s="842"/>
      <c r="DI125" s="842"/>
      <c r="DJ125" s="842"/>
      <c r="DK125" s="842"/>
      <c r="DL125" s="842" t="s">
        <v>186</v>
      </c>
      <c r="DM125" s="842"/>
      <c r="DN125" s="842"/>
      <c r="DO125" s="842"/>
      <c r="DP125" s="842"/>
      <c r="DQ125" s="842" t="s">
        <v>471</v>
      </c>
      <c r="DR125" s="842"/>
      <c r="DS125" s="842"/>
      <c r="DT125" s="842"/>
      <c r="DU125" s="842"/>
      <c r="DV125" s="843" t="s">
        <v>186</v>
      </c>
      <c r="DW125" s="843"/>
      <c r="DX125" s="843"/>
      <c r="DY125" s="843"/>
      <c r="DZ125" s="844"/>
    </row>
    <row r="126" spans="1:130" s="230" customFormat="1" ht="26.25" customHeight="1" thickBot="1" x14ac:dyDescent="0.2">
      <c r="A126" s="820"/>
      <c r="B126" s="821"/>
      <c r="C126" s="817" t="s">
        <v>476</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186</v>
      </c>
      <c r="AB126" s="780"/>
      <c r="AC126" s="780"/>
      <c r="AD126" s="780"/>
      <c r="AE126" s="781"/>
      <c r="AF126" s="782" t="s">
        <v>186</v>
      </c>
      <c r="AG126" s="780"/>
      <c r="AH126" s="780"/>
      <c r="AI126" s="780"/>
      <c r="AJ126" s="781"/>
      <c r="AK126" s="782" t="s">
        <v>471</v>
      </c>
      <c r="AL126" s="780"/>
      <c r="AM126" s="780"/>
      <c r="AN126" s="780"/>
      <c r="AO126" s="781"/>
      <c r="AP126" s="824" t="s">
        <v>186</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7" t="s">
        <v>490</v>
      </c>
      <c r="CQ126" s="752"/>
      <c r="CR126" s="752"/>
      <c r="CS126" s="752"/>
      <c r="CT126" s="752"/>
      <c r="CU126" s="752"/>
      <c r="CV126" s="752"/>
      <c r="CW126" s="752"/>
      <c r="CX126" s="752"/>
      <c r="CY126" s="752"/>
      <c r="CZ126" s="752"/>
      <c r="DA126" s="752"/>
      <c r="DB126" s="752"/>
      <c r="DC126" s="752"/>
      <c r="DD126" s="752"/>
      <c r="DE126" s="752"/>
      <c r="DF126" s="753"/>
      <c r="DG126" s="789" t="s">
        <v>186</v>
      </c>
      <c r="DH126" s="790"/>
      <c r="DI126" s="790"/>
      <c r="DJ126" s="790"/>
      <c r="DK126" s="790"/>
      <c r="DL126" s="790" t="s">
        <v>487</v>
      </c>
      <c r="DM126" s="790"/>
      <c r="DN126" s="790"/>
      <c r="DO126" s="790"/>
      <c r="DP126" s="790"/>
      <c r="DQ126" s="790" t="s">
        <v>186</v>
      </c>
      <c r="DR126" s="790"/>
      <c r="DS126" s="790"/>
      <c r="DT126" s="790"/>
      <c r="DU126" s="790"/>
      <c r="DV126" s="796" t="s">
        <v>471</v>
      </c>
      <c r="DW126" s="796"/>
      <c r="DX126" s="796"/>
      <c r="DY126" s="796"/>
      <c r="DZ126" s="797"/>
    </row>
    <row r="127" spans="1:130" s="230" customFormat="1" ht="26.25" customHeight="1" x14ac:dyDescent="0.15">
      <c r="A127" s="822"/>
      <c r="B127" s="823"/>
      <c r="C127" s="838" t="s">
        <v>491</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186</v>
      </c>
      <c r="AB127" s="780"/>
      <c r="AC127" s="780"/>
      <c r="AD127" s="780"/>
      <c r="AE127" s="781"/>
      <c r="AF127" s="782" t="s">
        <v>186</v>
      </c>
      <c r="AG127" s="780"/>
      <c r="AH127" s="780"/>
      <c r="AI127" s="780"/>
      <c r="AJ127" s="781"/>
      <c r="AK127" s="782" t="s">
        <v>186</v>
      </c>
      <c r="AL127" s="780"/>
      <c r="AM127" s="780"/>
      <c r="AN127" s="780"/>
      <c r="AO127" s="781"/>
      <c r="AP127" s="824" t="s">
        <v>186</v>
      </c>
      <c r="AQ127" s="825"/>
      <c r="AR127" s="825"/>
      <c r="AS127" s="825"/>
      <c r="AT127" s="826"/>
      <c r="AU127" s="232"/>
      <c r="AV127" s="232"/>
      <c r="AW127" s="232"/>
      <c r="AX127" s="841" t="s">
        <v>492</v>
      </c>
      <c r="AY127" s="814"/>
      <c r="AZ127" s="814"/>
      <c r="BA127" s="814"/>
      <c r="BB127" s="814"/>
      <c r="BC127" s="814"/>
      <c r="BD127" s="814"/>
      <c r="BE127" s="815"/>
      <c r="BF127" s="813" t="s">
        <v>493</v>
      </c>
      <c r="BG127" s="814"/>
      <c r="BH127" s="814"/>
      <c r="BI127" s="814"/>
      <c r="BJ127" s="814"/>
      <c r="BK127" s="814"/>
      <c r="BL127" s="815"/>
      <c r="BM127" s="813" t="s">
        <v>494</v>
      </c>
      <c r="BN127" s="814"/>
      <c r="BO127" s="814"/>
      <c r="BP127" s="814"/>
      <c r="BQ127" s="814"/>
      <c r="BR127" s="814"/>
      <c r="BS127" s="815"/>
      <c r="BT127" s="813" t="s">
        <v>495</v>
      </c>
      <c r="BU127" s="814"/>
      <c r="BV127" s="814"/>
      <c r="BW127" s="814"/>
      <c r="BX127" s="814"/>
      <c r="BY127" s="814"/>
      <c r="BZ127" s="816"/>
      <c r="CA127" s="232"/>
      <c r="CB127" s="232"/>
      <c r="CC127" s="232"/>
      <c r="CD127" s="255"/>
      <c r="CE127" s="255"/>
      <c r="CF127" s="255"/>
      <c r="CG127" s="232"/>
      <c r="CH127" s="232"/>
      <c r="CI127" s="232"/>
      <c r="CJ127" s="254"/>
      <c r="CK127" s="854"/>
      <c r="CL127" s="855"/>
      <c r="CM127" s="855"/>
      <c r="CN127" s="855"/>
      <c r="CO127" s="856"/>
      <c r="CP127" s="817" t="s">
        <v>496</v>
      </c>
      <c r="CQ127" s="752"/>
      <c r="CR127" s="752"/>
      <c r="CS127" s="752"/>
      <c r="CT127" s="752"/>
      <c r="CU127" s="752"/>
      <c r="CV127" s="752"/>
      <c r="CW127" s="752"/>
      <c r="CX127" s="752"/>
      <c r="CY127" s="752"/>
      <c r="CZ127" s="752"/>
      <c r="DA127" s="752"/>
      <c r="DB127" s="752"/>
      <c r="DC127" s="752"/>
      <c r="DD127" s="752"/>
      <c r="DE127" s="752"/>
      <c r="DF127" s="753"/>
      <c r="DG127" s="789" t="s">
        <v>186</v>
      </c>
      <c r="DH127" s="790"/>
      <c r="DI127" s="790"/>
      <c r="DJ127" s="790"/>
      <c r="DK127" s="790"/>
      <c r="DL127" s="790" t="s">
        <v>487</v>
      </c>
      <c r="DM127" s="790"/>
      <c r="DN127" s="790"/>
      <c r="DO127" s="790"/>
      <c r="DP127" s="790"/>
      <c r="DQ127" s="790" t="s">
        <v>186</v>
      </c>
      <c r="DR127" s="790"/>
      <c r="DS127" s="790"/>
      <c r="DT127" s="790"/>
      <c r="DU127" s="790"/>
      <c r="DV127" s="796" t="s">
        <v>186</v>
      </c>
      <c r="DW127" s="796"/>
      <c r="DX127" s="796"/>
      <c r="DY127" s="796"/>
      <c r="DZ127" s="797"/>
    </row>
    <row r="128" spans="1:130" s="230" customFormat="1" ht="26.25" customHeight="1" thickBot="1" x14ac:dyDescent="0.2">
      <c r="A128" s="798" t="s">
        <v>497</v>
      </c>
      <c r="B128" s="799"/>
      <c r="C128" s="799"/>
      <c r="D128" s="799"/>
      <c r="E128" s="799"/>
      <c r="F128" s="799"/>
      <c r="G128" s="799"/>
      <c r="H128" s="799"/>
      <c r="I128" s="799"/>
      <c r="J128" s="799"/>
      <c r="K128" s="799"/>
      <c r="L128" s="799"/>
      <c r="M128" s="799"/>
      <c r="N128" s="799"/>
      <c r="O128" s="799"/>
      <c r="P128" s="799"/>
      <c r="Q128" s="799"/>
      <c r="R128" s="799"/>
      <c r="S128" s="799"/>
      <c r="T128" s="799"/>
      <c r="U128" s="799"/>
      <c r="V128" s="799"/>
      <c r="W128" s="800" t="s">
        <v>498</v>
      </c>
      <c r="X128" s="800"/>
      <c r="Y128" s="800"/>
      <c r="Z128" s="801"/>
      <c r="AA128" s="802">
        <v>22739</v>
      </c>
      <c r="AB128" s="803"/>
      <c r="AC128" s="803"/>
      <c r="AD128" s="803"/>
      <c r="AE128" s="804"/>
      <c r="AF128" s="805">
        <v>18478</v>
      </c>
      <c r="AG128" s="803"/>
      <c r="AH128" s="803"/>
      <c r="AI128" s="803"/>
      <c r="AJ128" s="804"/>
      <c r="AK128" s="805">
        <v>26188</v>
      </c>
      <c r="AL128" s="803"/>
      <c r="AM128" s="803"/>
      <c r="AN128" s="803"/>
      <c r="AO128" s="804"/>
      <c r="AP128" s="806"/>
      <c r="AQ128" s="807"/>
      <c r="AR128" s="807"/>
      <c r="AS128" s="807"/>
      <c r="AT128" s="808"/>
      <c r="AU128" s="232"/>
      <c r="AV128" s="232"/>
      <c r="AW128" s="232"/>
      <c r="AX128" s="809" t="s">
        <v>499</v>
      </c>
      <c r="AY128" s="810"/>
      <c r="AZ128" s="810"/>
      <c r="BA128" s="810"/>
      <c r="BB128" s="810"/>
      <c r="BC128" s="810"/>
      <c r="BD128" s="810"/>
      <c r="BE128" s="811"/>
      <c r="BF128" s="786" t="s">
        <v>471</v>
      </c>
      <c r="BG128" s="787"/>
      <c r="BH128" s="787"/>
      <c r="BI128" s="787"/>
      <c r="BJ128" s="787"/>
      <c r="BK128" s="787"/>
      <c r="BL128" s="812"/>
      <c r="BM128" s="786">
        <v>15</v>
      </c>
      <c r="BN128" s="787"/>
      <c r="BO128" s="787"/>
      <c r="BP128" s="787"/>
      <c r="BQ128" s="787"/>
      <c r="BR128" s="787"/>
      <c r="BS128" s="812"/>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91" t="s">
        <v>500</v>
      </c>
      <c r="CQ128" s="730"/>
      <c r="CR128" s="730"/>
      <c r="CS128" s="730"/>
      <c r="CT128" s="730"/>
      <c r="CU128" s="730"/>
      <c r="CV128" s="730"/>
      <c r="CW128" s="730"/>
      <c r="CX128" s="730"/>
      <c r="CY128" s="730"/>
      <c r="CZ128" s="730"/>
      <c r="DA128" s="730"/>
      <c r="DB128" s="730"/>
      <c r="DC128" s="730"/>
      <c r="DD128" s="730"/>
      <c r="DE128" s="730"/>
      <c r="DF128" s="731"/>
      <c r="DG128" s="792" t="s">
        <v>471</v>
      </c>
      <c r="DH128" s="793"/>
      <c r="DI128" s="793"/>
      <c r="DJ128" s="793"/>
      <c r="DK128" s="793"/>
      <c r="DL128" s="793" t="s">
        <v>186</v>
      </c>
      <c r="DM128" s="793"/>
      <c r="DN128" s="793"/>
      <c r="DO128" s="793"/>
      <c r="DP128" s="793"/>
      <c r="DQ128" s="793" t="s">
        <v>186</v>
      </c>
      <c r="DR128" s="793"/>
      <c r="DS128" s="793"/>
      <c r="DT128" s="793"/>
      <c r="DU128" s="793"/>
      <c r="DV128" s="794" t="s">
        <v>186</v>
      </c>
      <c r="DW128" s="794"/>
      <c r="DX128" s="794"/>
      <c r="DY128" s="794"/>
      <c r="DZ128" s="795"/>
    </row>
    <row r="129" spans="1:131" s="230" customFormat="1" ht="26.25" customHeight="1" x14ac:dyDescent="0.15">
      <c r="A129" s="774" t="s">
        <v>109</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501</v>
      </c>
      <c r="X129" s="777"/>
      <c r="Y129" s="777"/>
      <c r="Z129" s="778"/>
      <c r="AA129" s="779">
        <v>3470949</v>
      </c>
      <c r="AB129" s="780"/>
      <c r="AC129" s="780"/>
      <c r="AD129" s="780"/>
      <c r="AE129" s="781"/>
      <c r="AF129" s="782">
        <v>3661351</v>
      </c>
      <c r="AG129" s="780"/>
      <c r="AH129" s="780"/>
      <c r="AI129" s="780"/>
      <c r="AJ129" s="781"/>
      <c r="AK129" s="782">
        <v>3476109</v>
      </c>
      <c r="AL129" s="780"/>
      <c r="AM129" s="780"/>
      <c r="AN129" s="780"/>
      <c r="AO129" s="781"/>
      <c r="AP129" s="783"/>
      <c r="AQ129" s="784"/>
      <c r="AR129" s="784"/>
      <c r="AS129" s="784"/>
      <c r="AT129" s="785"/>
      <c r="AU129" s="233"/>
      <c r="AV129" s="233"/>
      <c r="AW129" s="233"/>
      <c r="AX129" s="751" t="s">
        <v>502</v>
      </c>
      <c r="AY129" s="752"/>
      <c r="AZ129" s="752"/>
      <c r="BA129" s="752"/>
      <c r="BB129" s="752"/>
      <c r="BC129" s="752"/>
      <c r="BD129" s="752"/>
      <c r="BE129" s="753"/>
      <c r="BF129" s="770" t="s">
        <v>186</v>
      </c>
      <c r="BG129" s="771"/>
      <c r="BH129" s="771"/>
      <c r="BI129" s="771"/>
      <c r="BJ129" s="771"/>
      <c r="BK129" s="771"/>
      <c r="BL129" s="772"/>
      <c r="BM129" s="770">
        <v>20</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774" t="s">
        <v>503</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504</v>
      </c>
      <c r="X130" s="777"/>
      <c r="Y130" s="777"/>
      <c r="Z130" s="778"/>
      <c r="AA130" s="779">
        <v>657971</v>
      </c>
      <c r="AB130" s="780"/>
      <c r="AC130" s="780"/>
      <c r="AD130" s="780"/>
      <c r="AE130" s="781"/>
      <c r="AF130" s="782">
        <v>596119</v>
      </c>
      <c r="AG130" s="780"/>
      <c r="AH130" s="780"/>
      <c r="AI130" s="780"/>
      <c r="AJ130" s="781"/>
      <c r="AK130" s="782">
        <v>562269</v>
      </c>
      <c r="AL130" s="780"/>
      <c r="AM130" s="780"/>
      <c r="AN130" s="780"/>
      <c r="AO130" s="781"/>
      <c r="AP130" s="783"/>
      <c r="AQ130" s="784"/>
      <c r="AR130" s="784"/>
      <c r="AS130" s="784"/>
      <c r="AT130" s="785"/>
      <c r="AU130" s="233"/>
      <c r="AV130" s="233"/>
      <c r="AW130" s="233"/>
      <c r="AX130" s="751" t="s">
        <v>505</v>
      </c>
      <c r="AY130" s="752"/>
      <c r="AZ130" s="752"/>
      <c r="BA130" s="752"/>
      <c r="BB130" s="752"/>
      <c r="BC130" s="752"/>
      <c r="BD130" s="752"/>
      <c r="BE130" s="753"/>
      <c r="BF130" s="754">
        <v>6.7</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506</v>
      </c>
      <c r="X131" s="761"/>
      <c r="Y131" s="761"/>
      <c r="Z131" s="762"/>
      <c r="AA131" s="763">
        <v>2812978</v>
      </c>
      <c r="AB131" s="764"/>
      <c r="AC131" s="764"/>
      <c r="AD131" s="764"/>
      <c r="AE131" s="765"/>
      <c r="AF131" s="766">
        <v>3065232</v>
      </c>
      <c r="AG131" s="764"/>
      <c r="AH131" s="764"/>
      <c r="AI131" s="764"/>
      <c r="AJ131" s="765"/>
      <c r="AK131" s="766">
        <v>2913840</v>
      </c>
      <c r="AL131" s="764"/>
      <c r="AM131" s="764"/>
      <c r="AN131" s="764"/>
      <c r="AO131" s="765"/>
      <c r="AP131" s="767"/>
      <c r="AQ131" s="768"/>
      <c r="AR131" s="768"/>
      <c r="AS131" s="768"/>
      <c r="AT131" s="769"/>
      <c r="AU131" s="233"/>
      <c r="AV131" s="233"/>
      <c r="AW131" s="233"/>
      <c r="AX131" s="729" t="s">
        <v>507</v>
      </c>
      <c r="AY131" s="730"/>
      <c r="AZ131" s="730"/>
      <c r="BA131" s="730"/>
      <c r="BB131" s="730"/>
      <c r="BC131" s="730"/>
      <c r="BD131" s="730"/>
      <c r="BE131" s="731"/>
      <c r="BF131" s="732">
        <v>70.7</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38" t="s">
        <v>508</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509</v>
      </c>
      <c r="W132" s="742"/>
      <c r="X132" s="742"/>
      <c r="Y132" s="742"/>
      <c r="Z132" s="743"/>
      <c r="AA132" s="744">
        <v>7.5308089860000003</v>
      </c>
      <c r="AB132" s="745"/>
      <c r="AC132" s="745"/>
      <c r="AD132" s="745"/>
      <c r="AE132" s="746"/>
      <c r="AF132" s="747">
        <v>7.391186051</v>
      </c>
      <c r="AG132" s="745"/>
      <c r="AH132" s="745"/>
      <c r="AI132" s="745"/>
      <c r="AJ132" s="746"/>
      <c r="AK132" s="747">
        <v>5.2593484889999997</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510</v>
      </c>
      <c r="W133" s="721"/>
      <c r="X133" s="721"/>
      <c r="Y133" s="721"/>
      <c r="Z133" s="722"/>
      <c r="AA133" s="723">
        <v>8.1</v>
      </c>
      <c r="AB133" s="724"/>
      <c r="AC133" s="724"/>
      <c r="AD133" s="724"/>
      <c r="AE133" s="725"/>
      <c r="AF133" s="723">
        <v>7.8</v>
      </c>
      <c r="AG133" s="724"/>
      <c r="AH133" s="724"/>
      <c r="AI133" s="724"/>
      <c r="AJ133" s="725"/>
      <c r="AK133" s="723">
        <v>6.7</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YDdlMPY7kUppU9GfX6NOjnCRk9kDRqVV8bP9NEAsdoPIzgul4hJIGdlNDnqrRH0l5S0GazoI4auQcojX63CbDw==" saltValue="Igi5BLSkhp7HdIJjsMu3f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90" zoomScaleNormal="85" zoomScaleSheetLayoutView="9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511</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OVh8TJIlS+TlVaQsMgYizoMz1RsHAFmrkH/EJuEdAVnftebmcvUrgfYrZbssRVX2dRinTKA7p6yJLm0JUpdX6Q==" saltValue="Ad6r/i7I4Hy8rdvI4httGQ=="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IqcX3B5qGb+WAiquR9RSaq0Vctr79BWqvuTTOEgszJC1aCw+gCxIBpEtXxRXEjiCmH5iNtyuravbD0m1jx5Obg==" saltValue="OmJmcHUpzbVzQ7rWFp3Wvw=="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512</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513</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8" t="s">
        <v>514</v>
      </c>
      <c r="AP7" s="272"/>
      <c r="AQ7" s="273" t="s">
        <v>515</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9"/>
      <c r="AP8" s="278" t="s">
        <v>516</v>
      </c>
      <c r="AQ8" s="279" t="s">
        <v>517</v>
      </c>
      <c r="AR8" s="280" t="s">
        <v>518</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0" t="s">
        <v>519</v>
      </c>
      <c r="AL9" s="1131"/>
      <c r="AM9" s="1131"/>
      <c r="AN9" s="1132"/>
      <c r="AO9" s="281">
        <v>1091979</v>
      </c>
      <c r="AP9" s="281">
        <v>174689</v>
      </c>
      <c r="AQ9" s="282">
        <v>139150</v>
      </c>
      <c r="AR9" s="283">
        <v>25.5</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0" t="s">
        <v>520</v>
      </c>
      <c r="AL10" s="1131"/>
      <c r="AM10" s="1131"/>
      <c r="AN10" s="1132"/>
      <c r="AO10" s="284">
        <v>280250</v>
      </c>
      <c r="AP10" s="284">
        <v>44833</v>
      </c>
      <c r="AQ10" s="285">
        <v>19663</v>
      </c>
      <c r="AR10" s="286">
        <v>128</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0" t="s">
        <v>521</v>
      </c>
      <c r="AL11" s="1131"/>
      <c r="AM11" s="1131"/>
      <c r="AN11" s="1132"/>
      <c r="AO11" s="284" t="s">
        <v>522</v>
      </c>
      <c r="AP11" s="284" t="s">
        <v>522</v>
      </c>
      <c r="AQ11" s="285">
        <v>1097</v>
      </c>
      <c r="AR11" s="286" t="s">
        <v>522</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0" t="s">
        <v>523</v>
      </c>
      <c r="AL12" s="1131"/>
      <c r="AM12" s="1131"/>
      <c r="AN12" s="1132"/>
      <c r="AO12" s="284" t="s">
        <v>522</v>
      </c>
      <c r="AP12" s="284" t="s">
        <v>522</v>
      </c>
      <c r="AQ12" s="285" t="s">
        <v>522</v>
      </c>
      <c r="AR12" s="286" t="s">
        <v>522</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0" t="s">
        <v>524</v>
      </c>
      <c r="AL13" s="1131"/>
      <c r="AM13" s="1131"/>
      <c r="AN13" s="1132"/>
      <c r="AO13" s="284">
        <v>51235</v>
      </c>
      <c r="AP13" s="284">
        <v>8196</v>
      </c>
      <c r="AQ13" s="285">
        <v>5184</v>
      </c>
      <c r="AR13" s="286">
        <v>58.1</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0" t="s">
        <v>525</v>
      </c>
      <c r="AL14" s="1131"/>
      <c r="AM14" s="1131"/>
      <c r="AN14" s="1132"/>
      <c r="AO14" s="284">
        <v>24065</v>
      </c>
      <c r="AP14" s="284">
        <v>3850</v>
      </c>
      <c r="AQ14" s="285">
        <v>3143</v>
      </c>
      <c r="AR14" s="286">
        <v>22.5</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3" t="s">
        <v>526</v>
      </c>
      <c r="AL15" s="1134"/>
      <c r="AM15" s="1134"/>
      <c r="AN15" s="1135"/>
      <c r="AO15" s="284">
        <v>-105205</v>
      </c>
      <c r="AP15" s="284">
        <v>-16830</v>
      </c>
      <c r="AQ15" s="285">
        <v>-11320</v>
      </c>
      <c r="AR15" s="286">
        <v>48.7</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3" t="s">
        <v>192</v>
      </c>
      <c r="AL16" s="1134"/>
      <c r="AM16" s="1134"/>
      <c r="AN16" s="1135"/>
      <c r="AO16" s="284">
        <v>1342324</v>
      </c>
      <c r="AP16" s="284">
        <v>214737</v>
      </c>
      <c r="AQ16" s="285">
        <v>156916</v>
      </c>
      <c r="AR16" s="286">
        <v>36.799999999999997</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527</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528</v>
      </c>
      <c r="AP20" s="293" t="s">
        <v>529</v>
      </c>
      <c r="AQ20" s="294" t="s">
        <v>530</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6" t="s">
        <v>531</v>
      </c>
      <c r="AL21" s="1137"/>
      <c r="AM21" s="1137"/>
      <c r="AN21" s="1138"/>
      <c r="AO21" s="297">
        <v>18.399999999999999</v>
      </c>
      <c r="AP21" s="298">
        <v>13.85</v>
      </c>
      <c r="AQ21" s="299">
        <v>4.55</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6" t="s">
        <v>532</v>
      </c>
      <c r="AL22" s="1137"/>
      <c r="AM22" s="1137"/>
      <c r="AN22" s="1138"/>
      <c r="AO22" s="302">
        <v>92.1</v>
      </c>
      <c r="AP22" s="303">
        <v>95.5</v>
      </c>
      <c r="AQ22" s="304">
        <v>-3.4</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29" t="s">
        <v>533</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67"/>
    </row>
    <row r="27" spans="1:46" x14ac:dyDescent="0.15">
      <c r="A27" s="309"/>
      <c r="AO27" s="262"/>
      <c r="AP27" s="262"/>
      <c r="AQ27" s="262"/>
      <c r="AR27" s="262"/>
      <c r="AS27" s="262"/>
      <c r="AT27" s="262"/>
    </row>
    <row r="28" spans="1:46" ht="17.25" x14ac:dyDescent="0.15">
      <c r="A28" s="263" t="s">
        <v>534</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535</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8" t="s">
        <v>514</v>
      </c>
      <c r="AP30" s="272"/>
      <c r="AQ30" s="273" t="s">
        <v>515</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9"/>
      <c r="AP31" s="278" t="s">
        <v>516</v>
      </c>
      <c r="AQ31" s="279" t="s">
        <v>517</v>
      </c>
      <c r="AR31" s="280" t="s">
        <v>518</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0" t="s">
        <v>536</v>
      </c>
      <c r="AL32" s="1121"/>
      <c r="AM32" s="1121"/>
      <c r="AN32" s="1122"/>
      <c r="AO32" s="312">
        <v>498408</v>
      </c>
      <c r="AP32" s="312">
        <v>79733</v>
      </c>
      <c r="AQ32" s="313">
        <v>83132</v>
      </c>
      <c r="AR32" s="314">
        <v>-4.0999999999999996</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0" t="s">
        <v>537</v>
      </c>
      <c r="AL33" s="1121"/>
      <c r="AM33" s="1121"/>
      <c r="AN33" s="1122"/>
      <c r="AO33" s="312" t="s">
        <v>522</v>
      </c>
      <c r="AP33" s="312" t="s">
        <v>522</v>
      </c>
      <c r="AQ33" s="313" t="s">
        <v>522</v>
      </c>
      <c r="AR33" s="314" t="s">
        <v>522</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0" t="s">
        <v>538</v>
      </c>
      <c r="AL34" s="1121"/>
      <c r="AM34" s="1121"/>
      <c r="AN34" s="1122"/>
      <c r="AO34" s="312" t="s">
        <v>522</v>
      </c>
      <c r="AP34" s="312" t="s">
        <v>522</v>
      </c>
      <c r="AQ34" s="313" t="s">
        <v>522</v>
      </c>
      <c r="AR34" s="314" t="s">
        <v>522</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0" t="s">
        <v>539</v>
      </c>
      <c r="AL35" s="1121"/>
      <c r="AM35" s="1121"/>
      <c r="AN35" s="1122"/>
      <c r="AO35" s="312">
        <v>194261</v>
      </c>
      <c r="AP35" s="312">
        <v>31077</v>
      </c>
      <c r="AQ35" s="313">
        <v>18852</v>
      </c>
      <c r="AR35" s="314">
        <v>64.8</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0" t="s">
        <v>540</v>
      </c>
      <c r="AL36" s="1121"/>
      <c r="AM36" s="1121"/>
      <c r="AN36" s="1122"/>
      <c r="AO36" s="312">
        <v>49037</v>
      </c>
      <c r="AP36" s="312">
        <v>7845</v>
      </c>
      <c r="AQ36" s="313">
        <v>4344</v>
      </c>
      <c r="AR36" s="314">
        <v>80.599999999999994</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0" t="s">
        <v>541</v>
      </c>
      <c r="AL37" s="1121"/>
      <c r="AM37" s="1121"/>
      <c r="AN37" s="1122"/>
      <c r="AO37" s="312" t="s">
        <v>522</v>
      </c>
      <c r="AP37" s="312" t="s">
        <v>522</v>
      </c>
      <c r="AQ37" s="313">
        <v>1642</v>
      </c>
      <c r="AR37" s="314" t="s">
        <v>522</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3" t="s">
        <v>542</v>
      </c>
      <c r="AL38" s="1124"/>
      <c r="AM38" s="1124"/>
      <c r="AN38" s="1125"/>
      <c r="AO38" s="315" t="s">
        <v>522</v>
      </c>
      <c r="AP38" s="315" t="s">
        <v>522</v>
      </c>
      <c r="AQ38" s="316">
        <v>19</v>
      </c>
      <c r="AR38" s="304" t="s">
        <v>522</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3" t="s">
        <v>543</v>
      </c>
      <c r="AL39" s="1124"/>
      <c r="AM39" s="1124"/>
      <c r="AN39" s="1125"/>
      <c r="AO39" s="312">
        <v>-26188</v>
      </c>
      <c r="AP39" s="312">
        <v>-4189</v>
      </c>
      <c r="AQ39" s="313">
        <v>-4399</v>
      </c>
      <c r="AR39" s="314">
        <v>-4.8</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0" t="s">
        <v>544</v>
      </c>
      <c r="AL40" s="1121"/>
      <c r="AM40" s="1121"/>
      <c r="AN40" s="1122"/>
      <c r="AO40" s="312">
        <v>-562269</v>
      </c>
      <c r="AP40" s="312">
        <v>-89949</v>
      </c>
      <c r="AQ40" s="313">
        <v>-69608</v>
      </c>
      <c r="AR40" s="314">
        <v>29.2</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6" t="s">
        <v>307</v>
      </c>
      <c r="AL41" s="1127"/>
      <c r="AM41" s="1127"/>
      <c r="AN41" s="1128"/>
      <c r="AO41" s="312">
        <v>153249</v>
      </c>
      <c r="AP41" s="312">
        <v>24516</v>
      </c>
      <c r="AQ41" s="313">
        <v>33982</v>
      </c>
      <c r="AR41" s="314">
        <v>-27.9</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545</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546</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547</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3" t="s">
        <v>514</v>
      </c>
      <c r="AN49" s="1115" t="s">
        <v>548</v>
      </c>
      <c r="AO49" s="1116"/>
      <c r="AP49" s="1116"/>
      <c r="AQ49" s="1116"/>
      <c r="AR49" s="1117"/>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4"/>
      <c r="AN50" s="328" t="s">
        <v>549</v>
      </c>
      <c r="AO50" s="329" t="s">
        <v>550</v>
      </c>
      <c r="AP50" s="330" t="s">
        <v>551</v>
      </c>
      <c r="AQ50" s="331" t="s">
        <v>552</v>
      </c>
      <c r="AR50" s="332" t="s">
        <v>553</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554</v>
      </c>
      <c r="AL51" s="325"/>
      <c r="AM51" s="333">
        <v>687155</v>
      </c>
      <c r="AN51" s="334">
        <v>96551</v>
      </c>
      <c r="AO51" s="335">
        <v>20.8</v>
      </c>
      <c r="AP51" s="336">
        <v>121449</v>
      </c>
      <c r="AQ51" s="337">
        <v>4.5999999999999996</v>
      </c>
      <c r="AR51" s="338">
        <v>16.2</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555</v>
      </c>
      <c r="AM52" s="341">
        <v>323365</v>
      </c>
      <c r="AN52" s="342">
        <v>45436</v>
      </c>
      <c r="AO52" s="343">
        <v>-19.2</v>
      </c>
      <c r="AP52" s="344">
        <v>62922</v>
      </c>
      <c r="AQ52" s="345">
        <v>2.2000000000000002</v>
      </c>
      <c r="AR52" s="346">
        <v>-21.4</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556</v>
      </c>
      <c r="AL53" s="325"/>
      <c r="AM53" s="333">
        <v>709013</v>
      </c>
      <c r="AN53" s="334">
        <v>103234</v>
      </c>
      <c r="AO53" s="335">
        <v>6.9</v>
      </c>
      <c r="AP53" s="336">
        <v>145139</v>
      </c>
      <c r="AQ53" s="337">
        <v>19.5</v>
      </c>
      <c r="AR53" s="338">
        <v>-12.6</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555</v>
      </c>
      <c r="AM54" s="341">
        <v>254375</v>
      </c>
      <c r="AN54" s="342">
        <v>37038</v>
      </c>
      <c r="AO54" s="343">
        <v>-18.5</v>
      </c>
      <c r="AP54" s="344">
        <v>83762</v>
      </c>
      <c r="AQ54" s="345">
        <v>33.1</v>
      </c>
      <c r="AR54" s="346">
        <v>-51.6</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557</v>
      </c>
      <c r="AL55" s="325"/>
      <c r="AM55" s="333">
        <v>935256</v>
      </c>
      <c r="AN55" s="334">
        <v>140873</v>
      </c>
      <c r="AO55" s="335">
        <v>36.5</v>
      </c>
      <c r="AP55" s="336">
        <v>125391</v>
      </c>
      <c r="AQ55" s="337">
        <v>-13.6</v>
      </c>
      <c r="AR55" s="338">
        <v>50.1</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555</v>
      </c>
      <c r="AM56" s="341">
        <v>153949</v>
      </c>
      <c r="AN56" s="342">
        <v>23189</v>
      </c>
      <c r="AO56" s="343">
        <v>-37.4</v>
      </c>
      <c r="AP56" s="344">
        <v>68516</v>
      </c>
      <c r="AQ56" s="345">
        <v>-18.2</v>
      </c>
      <c r="AR56" s="346">
        <v>-19.2</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558</v>
      </c>
      <c r="AL57" s="325"/>
      <c r="AM57" s="333">
        <v>1053468</v>
      </c>
      <c r="AN57" s="334">
        <v>162798</v>
      </c>
      <c r="AO57" s="335">
        <v>15.6</v>
      </c>
      <c r="AP57" s="336">
        <v>138402</v>
      </c>
      <c r="AQ57" s="337">
        <v>10.4</v>
      </c>
      <c r="AR57" s="338">
        <v>5.2</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555</v>
      </c>
      <c r="AM58" s="341">
        <v>134337</v>
      </c>
      <c r="AN58" s="342">
        <v>20760</v>
      </c>
      <c r="AO58" s="343">
        <v>-10.5</v>
      </c>
      <c r="AP58" s="344">
        <v>70652</v>
      </c>
      <c r="AQ58" s="345">
        <v>3.1</v>
      </c>
      <c r="AR58" s="346">
        <v>-13.6</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559</v>
      </c>
      <c r="AL59" s="325"/>
      <c r="AM59" s="333">
        <v>510381</v>
      </c>
      <c r="AN59" s="334">
        <v>81648</v>
      </c>
      <c r="AO59" s="335">
        <v>-49.8</v>
      </c>
      <c r="AP59" s="336">
        <v>146367</v>
      </c>
      <c r="AQ59" s="337">
        <v>5.8</v>
      </c>
      <c r="AR59" s="338">
        <v>-55.6</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555</v>
      </c>
      <c r="AM60" s="341">
        <v>409483</v>
      </c>
      <c r="AN60" s="342">
        <v>65507</v>
      </c>
      <c r="AO60" s="343">
        <v>215.5</v>
      </c>
      <c r="AP60" s="344">
        <v>79441</v>
      </c>
      <c r="AQ60" s="345">
        <v>12.4</v>
      </c>
      <c r="AR60" s="346">
        <v>203.1</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560</v>
      </c>
      <c r="AL61" s="347"/>
      <c r="AM61" s="348">
        <v>779055</v>
      </c>
      <c r="AN61" s="349">
        <v>117021</v>
      </c>
      <c r="AO61" s="350">
        <v>6</v>
      </c>
      <c r="AP61" s="351">
        <v>135350</v>
      </c>
      <c r="AQ61" s="352">
        <v>5.3</v>
      </c>
      <c r="AR61" s="338">
        <v>0.7</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555</v>
      </c>
      <c r="AM62" s="341">
        <v>255102</v>
      </c>
      <c r="AN62" s="342">
        <v>38386</v>
      </c>
      <c r="AO62" s="343">
        <v>26</v>
      </c>
      <c r="AP62" s="344">
        <v>73059</v>
      </c>
      <c r="AQ62" s="345">
        <v>6.5</v>
      </c>
      <c r="AR62" s="346">
        <v>19.5</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4RwwjAw3DeRl1tA2MqlUcC3zZgyC9sLmhu7F5cuYviF7uBu6l4gpcGtYz/CQqH0X8Tqnl0mbUfquBiefBkBtIQ==" saltValue="sf9K9bqizv019yj5oNfrc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562</v>
      </c>
    </row>
    <row r="121" spans="125:125" ht="13.5" hidden="1" customHeight="1" x14ac:dyDescent="0.15">
      <c r="DU121" s="259"/>
    </row>
  </sheetData>
  <sheetProtection algorithmName="SHA-512" hashValue="vuO7fRhF6KELE+z1bZpHOFD7Yyfi2m0VdKoAvaNADle63zSzHru/sXPJfLSAWsRkornM07QvWa4Uy3CJERPaXA==" saltValue="bfeVnOvqCOWJqiLhnC3uS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563</v>
      </c>
    </row>
  </sheetData>
  <sheetProtection algorithmName="SHA-512" hashValue="AHVM7xWIjQP8299Oy5UoXLeRxbzzWvRG/GFOJB2qb3c3ZZG960u8m4WU+ZY85+X76TfSuvgXnJ6rwKCWYED7ag==" saltValue="VVfL+gv72bTTrBkg04SEX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564</v>
      </c>
      <c r="G46" s="8" t="s">
        <v>565</v>
      </c>
      <c r="H46" s="8" t="s">
        <v>566</v>
      </c>
      <c r="I46" s="8" t="s">
        <v>567</v>
      </c>
      <c r="J46" s="9" t="s">
        <v>568</v>
      </c>
    </row>
    <row r="47" spans="2:10" ht="57.75" customHeight="1" x14ac:dyDescent="0.15">
      <c r="B47" s="10"/>
      <c r="C47" s="1139" t="s">
        <v>3</v>
      </c>
      <c r="D47" s="1139"/>
      <c r="E47" s="1140"/>
      <c r="F47" s="11">
        <v>22.14</v>
      </c>
      <c r="G47" s="12">
        <v>14.73</v>
      </c>
      <c r="H47" s="12">
        <v>12.95</v>
      </c>
      <c r="I47" s="12">
        <v>17.2</v>
      </c>
      <c r="J47" s="13">
        <v>21.55</v>
      </c>
    </row>
    <row r="48" spans="2:10" ht="57.75" customHeight="1" x14ac:dyDescent="0.15">
      <c r="B48" s="14"/>
      <c r="C48" s="1141" t="s">
        <v>4</v>
      </c>
      <c r="D48" s="1141"/>
      <c r="E48" s="1142"/>
      <c r="F48" s="15">
        <v>8.85</v>
      </c>
      <c r="G48" s="16">
        <v>8.81</v>
      </c>
      <c r="H48" s="16">
        <v>8.99</v>
      </c>
      <c r="I48" s="16">
        <v>16.03</v>
      </c>
      <c r="J48" s="17">
        <v>13.67</v>
      </c>
    </row>
    <row r="49" spans="2:10" ht="57.75" customHeight="1" thickBot="1" x14ac:dyDescent="0.2">
      <c r="B49" s="18"/>
      <c r="C49" s="1143" t="s">
        <v>5</v>
      </c>
      <c r="D49" s="1143"/>
      <c r="E49" s="1144"/>
      <c r="F49" s="19" t="s">
        <v>569</v>
      </c>
      <c r="G49" s="20" t="s">
        <v>570</v>
      </c>
      <c r="H49" s="20" t="s">
        <v>571</v>
      </c>
      <c r="I49" s="20">
        <v>12.43</v>
      </c>
      <c r="J49" s="21">
        <v>0.22</v>
      </c>
    </row>
    <row r="50" spans="2:10" x14ac:dyDescent="0.15"/>
  </sheetData>
  <sheetProtection algorithmName="SHA-512" hashValue="qe3AN5l6YWExXkCqjSQxkkYoHjqvJF7lL1PnAD6EhK0qEyHfcRE1qLC+CLeG72FtUnX0Sbin5iweNkomK8t4Rg==" saltValue="b+C+6DGdW7SCv40PWx8r0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2024-03-18T01:12:27Z</cp:lastPrinted>
  <dcterms:created xsi:type="dcterms:W3CDTF">2024-03-14T03:32:24Z</dcterms:created>
  <dcterms:modified xsi:type="dcterms:W3CDTF">2024-03-18T06:33:48Z</dcterms:modified>
  <cp:category/>
</cp:coreProperties>
</file>