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9"/>
  <workbookPr/>
  <mc:AlternateContent xmlns:mc="http://schemas.openxmlformats.org/markup-compatibility/2006">
    <mc:Choice Requires="x15">
      <x15ac:absPath xmlns:x15ac="http://schemas.microsoft.com/office/spreadsheetml/2010/11/ac" url="S:\0103_財政課\10_財政係\財政状況資料集\R4年度\2024.03.06.1644　【〆3月14日（木）】令和４年度財政状況資料集の作成等について（依頼）\1.回答\"/>
    </mc:Choice>
  </mc:AlternateContent>
  <xr:revisionPtr revIDLastSave="0" documentId="13_ncr:1_{D68E6299-4ACA-48B9-B1BE-CE90B9D48C53}"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W35" i="10"/>
  <c r="BW36" i="10" s="1"/>
  <c r="BW37" i="10" s="1"/>
  <c r="BW38" i="10" s="1"/>
  <c r="BW39" i="10" s="1"/>
  <c r="BW40" i="10" s="1"/>
  <c r="BE35" i="10"/>
  <c r="CO34" i="10"/>
  <c r="BW34" i="10"/>
  <c r="C34" i="10"/>
  <c r="C35" i="10" s="1"/>
  <c r="U34" i="10" l="1"/>
  <c r="U35" i="10" s="1"/>
  <c r="U36"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<sst xmlns="http://schemas.openxmlformats.org/spreadsheetml/2006/main" count="1112" uniqueCount="606">
  <si>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</si>
  <si>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</si>
  <si>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</si>
  <si>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</si>
  <si>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</si>
  <si>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</si>
  <si>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</si>
  <si>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</si>
  <si>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</si>
  <si>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</si>
  <si>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</si>
  <si>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</si>
  <si>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</si>
  <si>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</si>
  <si>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</si>
  <si>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</si>
  <si>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</si>
  <si>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</si>
  <si>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</si>
  <si>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</si>
  <si>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</si>
  <si>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</si>
  <si>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</si>
  <si>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</si>
  <si>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</si>
  <si>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</si>
  <si>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</si>
  <si>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</si>
  <si>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</si>
  <si>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</si>
  <si>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</si>
  <si>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</si>
  <si>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</si>
  <si>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</si>
  <si>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</si>
  <si>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</si>
  <si>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</si>
  <si>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</si>
  <si>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</si>
  <si>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</si>
  <si>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</si>
  <si>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</si>
  <si>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</si>
  <si>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</si>
  <si>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</si>
  <si>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</si>
  <si>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</si>
  <si>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</si>
  <si>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</si>
  <si>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</si>
  <si>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</si>
  <si>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</si>
  <si>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</si>
  <si>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</si>
  <si>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</si>
  <si>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</si>
  <si>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</si>
  <si>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</si>
  <si>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</si>
  <si>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</si>
  <si>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</si>
  <si>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</si>
  <si>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</si>
  <si>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</si>
  <si>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</si>
  <si>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</si>
  <si>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</si>
  <si>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</si>
  <si>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</si>
  <si>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</si>
  <si>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</si>
  <si>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</si>
  <si>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</si>
  <si>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</si>
  <si>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</si>
  <si>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</si>
  <si>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</si>
  <si>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</si>
  <si>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</si>
  <si>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</si>
  <si>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</si>
  <si>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</si>
  <si>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</si>
  <si>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</si>
  <si>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</si>
  <si>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</si>
  <si>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</si>
  <si>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</si>
  <si>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</si>
  <si>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</si>
  <si>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</si>
  <si>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</si>
  <si>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</si>
  <si>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</si>
  <si>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</si>
  <si>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</si>
  <si>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</si>
  <si>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</si>
  <si>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</si>
  <si>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御所市</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</si>
  <si>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</si>
  <si>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</si>
  <si>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</si>
  <si>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</si>
  <si>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</si>
  <si>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</si>
  <si>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</si>
  <si>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</si>
  <si>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</si>
  <si>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</si>
  <si>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</si>
  <si>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</si>
  <si>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</si>
  <si>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</si>
  <si>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</si>
  <si>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</si>
  <si>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</si>
  <si>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</si>
  <si>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</si>
  <si>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</si>
  <si>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</si>
  <si>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</si>
  <si>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</si>
  <si>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</si>
  <si>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</si>
  <si>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</si>
  <si>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</si>
  <si>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</si>
  <si>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</si>
  <si>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</si>
  <si>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</si>
  <si>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</si>
  <si>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</si>
  <si>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</si>
  <si>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</si>
  <si>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</si>
  <si>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</si>
  <si>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</si>
  <si>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</si>
  <si>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</si>
  <si>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</si>
  <si>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</si>
  <si>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</si>
  <si>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</si>
  <si>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</si>
  <si>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</si>
  <si>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</si>
  <si>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</si>
  <si>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</si>
  <si>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</si>
  <si>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</si>
  <si>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</si>
  <si>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</si>
  <si>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</si>
  <si>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</si>
  <si>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</si>
  <si>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</si>
  <si>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</si>
  <si>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</si>
  <si>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</si>
  <si>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</si>
  <si>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</si>
  <si>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</si>
  <si>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</si>
  <si>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</si>
  <si>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</si>
  <si>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</si>
  <si>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</si>
  <si>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</si>
  <si>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</si>
  <si>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</si>
  <si>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</si>
  <si>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</si>
  <si>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</si>
  <si>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</si>
  <si>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</si>
  <si>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</si>
  <si>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</si>
  <si>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</si>
  <si>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</si>
  <si>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</si>
  <si>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</si>
  <si>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</si>
  <si>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</si>
  <si>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</si>
  <si>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</si>
  <si>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</si>
  <si>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</si>
  <si>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</si>
  <si>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</si>
  <si>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</si>
  <si>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</si>
  <si>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</si>
  <si>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</si>
  <si>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</si>
  <si>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</si>
  <si>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</si>
  <si>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</si>
  <si>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</si>
  <si>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</si>
  <si>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</si>
  <si>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</si>
  <si>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</si>
  <si>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</si>
  <si>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</si>
  <si>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</si>
  <si>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</si>
  <si>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</si>
  <si>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</si>
  <si>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</si>
  <si>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</si>
  <si>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</si>
  <si>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</si>
  <si>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</si>
  <si>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奈良県御所市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</si>
  <si>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</si>
  <si>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</si>
  <si>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</si>
  <si>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</si>
  <si>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</si>
  <si>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</si>
  <si>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</si>
  <si>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</si>
  <si>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</si>
  <si>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</si>
  <si>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</si>
  <si>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</si>
  <si>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</si>
  <si>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</si>
  <si>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</si>
  <si>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</si>
  <si>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</si>
  <si>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</si>
  <si>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</si>
  <si>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</si>
  <si>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</si>
  <si>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</si>
  <si>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</si>
  <si>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</si>
  <si>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</si>
  <si>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</si>
  <si>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</si>
  <si>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</si>
  <si>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</si>
  <si>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</si>
  <si>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</si>
  <si>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</si>
  <si>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</si>
  <si>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</si>
  <si>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</si>
  <si>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</si>
  <si>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</si>
  <si>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</si>
  <si>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</si>
  <si>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</si>
  <si>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</si>
  <si>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</si>
  <si>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</si>
  <si>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</si>
  <si>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</si>
  <si>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</si>
  <si>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</si>
  <si>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</si>
  <si>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</si>
  <si>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</si>
  <si>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</si>
  <si>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</si>
  <si>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</si>
  <si>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</si>
  <si>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</si>
  <si>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</si>
  <si>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</si>
  <si>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</si>
  <si>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</si>
  <si>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</si>
  <si>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</si>
  <si>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</si>
  <si>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</si>
  <si>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</si>
  <si>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</si>
  <si>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</si>
  <si>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</si>
  <si>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</si>
  <si>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</si>
  <si>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</si>
  <si>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</si>
  <si>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</si>
  <si>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</si>
  <si>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</si>
  <si>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</si>
  <si>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</si>
  <si>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</si>
  <si>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</si>
  <si>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</si>
  <si>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</si>
  <si>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</si>
  <si>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</si>
  <si>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</si>
  <si>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</si>
  <si>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</si>
  <si>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</si>
  <si>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</si>
  <si>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</si>
  <si>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</si>
  <si>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</si>
  <si>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</si>
  <si>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</si>
  <si>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</si>
  <si>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</si>
  <si>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</si>
  <si>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</si>
  <si>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</si>
  <si>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</si>
  <si>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</si>
  <si>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</si>
  <si>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</si>
  <si>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</si>
  <si>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</si>
  <si>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</si>
  <si>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</si>
  <si>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</si>
  <si>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</si>
  <si>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</si>
  <si>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</si>
  <si>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</si>
  <si>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</si>
  <si>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</si>
  <si>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</si>
  <si>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</si>
  <si>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</si>
  <si>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</si>
  <si>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</si>
  <si>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</si>
  <si>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</si>
  <si>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</si>
  <si>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</si>
  <si>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</si>
  <si>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</si>
  <si>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</si>
  <si>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</si>
  <si>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</si>
  <si>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</si>
  <si>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</si>
  <si>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</si>
  <si>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</si>
  <si>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</si>
  <si>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</si>
  <si>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</si>
  <si>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</si>
  <si>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</si>
  <si>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</si>
  <si>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</si>
  <si>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</si>
  <si>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</si>
  <si>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</si>
  <si>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</si>
  <si>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</si>
  <si>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</si>
  <si>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</si>
  <si>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</si>
  <si>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</si>
  <si>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</si>
  <si>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</si>
  <si>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</si>
  <si>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</si>
  <si>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</si>
  <si>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奈良県御所市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</si>
  <si>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</si>
  <si>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</si>
  <si>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</si>
  <si>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</si>
  <si>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</si>
  <si>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</si>
  <si>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</si>
  <si>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</si>
  <si>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</si>
  <si>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</si>
  <si>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</si>
  <si>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</si>
  <si>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</si>
  <si>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</si>
  <si>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</si>
  <si>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</si>
  <si>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</si>
  <si>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</si>
  <si>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</si>
  <si>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</si>
  <si>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</si>
  <si>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</si>
  <si>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</si>
  <si>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</si>
  <si>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</si>
  <si>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</si>
  <si>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</si>
  <si>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</si>
  <si>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</si>
  <si>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</si>
  <si>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</si>
  <si>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</si>
  <si>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</si>
  <si>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</si>
  <si>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</si>
  <si>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</si>
  <si>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</si>
  <si>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後期高齢者医療保険事業特別会計</t>
    <phoneticPr fontId="5"/>
  </si>
  <si>
    <t>水道事業会計</t>
    <phoneticPr fontId="5"/>
  </si>
  <si>
    <t>法適用企業</t>
    <phoneticPr fontId="5"/>
  </si>
  <si>
    <t>下水道事業会計</t>
    <phoneticPr fontId="5"/>
  </si>
  <si>
    <t>法適用企業</t>
    <phoneticPr fontId="5"/>
  </si>
  <si>
    <t>国民宿舎葛城高原ロッジ特別会計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</si>
  <si>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</si>
  <si>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</si>
  <si>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</si>
  <si>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</si>
  <si>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</si>
  <si>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</si>
  <si>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</si>
  <si>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</si>
  <si>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</si>
  <si>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</si>
  <si>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</si>
  <si>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</si>
  <si>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</si>
  <si>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</si>
  <si>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</si>
  <si>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</si>
  <si>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</si>
  <si>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</si>
  <si>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</si>
  <si>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</si>
  <si>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</si>
  <si>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</si>
  <si>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</si>
  <si>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</si>
  <si>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</si>
  <si>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</si>
  <si>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</si>
  <si>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</si>
  <si>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</si>
  <si>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</si>
  <si>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</si>
  <si>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</si>
  <si>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</si>
  <si>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</si>
  <si>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</si>
  <si>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</si>
  <si>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</si>
  <si>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</si>
  <si>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</si>
  <si>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</si>
  <si>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</si>
  <si>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</si>
  <si>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</si>
  <si>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</si>
  <si>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</si>
  <si>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</si>
  <si>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</si>
  <si>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</si>
  <si>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</si>
  <si>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</si>
  <si>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</si>
  <si>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</si>
  <si>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</si>
  <si>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</si>
  <si>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</si>
  <si>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</si>
  <si>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</si>
  <si>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</si>
  <si>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</si>
  <si>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</si>
  <si>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</si>
  <si>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</si>
  <si>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</si>
  <si>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</si>
  <si>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</si>
  <si>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</si>
  <si>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</si>
  <si>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</si>
  <si>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</si>
  <si>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</si>
  <si>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</si>
  <si>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</si>
  <si>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</si>
  <si>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</si>
  <si>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</si>
  <si>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</si>
  <si>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</si>
  <si>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</si>
  <si>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</si>
  <si>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</si>
  <si>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</si>
  <si>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</si>
  <si>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</si>
  <si>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</si>
  <si>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</si>
  <si>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</si>
  <si>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</si>
  <si>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</si>
  <si>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</si>
  <si>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</si>
  <si>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</si>
  <si>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</si>
  <si>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</si>
  <si>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</si>
  <si>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</si>
  <si>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</si>
  <si>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</si>
  <si>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</si>
  <si>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</si>
  <si>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</si>
  <si>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</si>
  <si>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</si>
  <si>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</si>
  <si>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</si>
  <si>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</si>
  <si>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</si>
  <si>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</si>
  <si>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</si>
  <si>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</si>
  <si>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</si>
  <si>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</si>
  <si>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</si>
  <si>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</si>
  <si>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</si>
  <si>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</si>
  <si>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</si>
  <si>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</si>
  <si>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</si>
  <si>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</si>
  <si>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</si>
  <si>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</si>
  <si>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</si>
  <si>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</si>
  <si>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</si>
  <si>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</si>
  <si>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</si>
  <si>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</si>
  <si>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</si>
  <si>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</si>
  <si>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</si>
  <si>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</si>
  <si>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</si>
  <si>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</si>
  <si>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</si>
  <si>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</si>
  <si>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</si>
  <si>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</si>
  <si>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</si>
  <si>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</si>
  <si>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</si>
  <si>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</si>
  <si>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</si>
  <si>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</si>
  <si>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</si>
  <si>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</si>
  <si>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</si>
  <si>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</si>
  <si>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</si>
  <si>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</si>
  <si>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</si>
  <si>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</si>
  <si>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</si>
  <si>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</si>
  <si>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</si>
  <si>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</si>
  <si>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</si>
  <si>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</si>
  <si>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</si>
  <si>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0.99</t>
  </si>
  <si>
    <t>国民健康保険事業特別会計</t>
  </si>
  <si>
    <t>▲ 5.27</t>
  </si>
  <si>
    <t>▲ 3.89</t>
  </si>
  <si>
    <t>▲ 2.29</t>
  </si>
  <si>
    <t>▲ 1.16</t>
  </si>
  <si>
    <t>▲ 0.16</t>
  </si>
  <si>
    <t>学校給食費特別会計</t>
  </si>
  <si>
    <t>▲ 0.01</t>
  </si>
  <si>
    <t>▲ 0.02</t>
  </si>
  <si>
    <t>一般会計</t>
  </si>
  <si>
    <t>水道事業会計</t>
  </si>
  <si>
    <t>介護保険事業特別会計</t>
  </si>
  <si>
    <t>下水道事業会計</t>
  </si>
  <si>
    <t>後期高齢者医療保険事業特別会計</t>
  </si>
  <si>
    <t>国民宿舎葛城高原ロッジ特別会計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</si>
  <si>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</si>
  <si>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</si>
  <si>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</si>
  <si>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</si>
  <si>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</si>
  <si>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</si>
  <si>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</si>
  <si>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</si>
  <si>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</si>
  <si>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奈良県葛城地区清掃事務組合</t>
    <rPh sb="0" eb="3">
      <t>ナラケン</t>
    </rPh>
    <rPh sb="3" eb="5">
      <t>カツラギ</t>
    </rPh>
    <rPh sb="5" eb="7">
      <t>チク</t>
    </rPh>
    <rPh sb="7" eb="9">
      <t>セイソウ</t>
    </rPh>
    <rPh sb="9" eb="11">
      <t>ジム</t>
    </rPh>
    <rPh sb="11" eb="13">
      <t>クミアイ</t>
    </rPh>
    <phoneticPr fontId="2"/>
  </si>
  <si>
    <t>奈良県市町村総合事務組合</t>
    <rPh sb="0" eb="3">
      <t>ナラケン</t>
    </rPh>
    <rPh sb="3" eb="6">
      <t>シチョウソン</t>
    </rPh>
    <rPh sb="6" eb="8">
      <t>ソウゴウ</t>
    </rPh>
    <rPh sb="8" eb="10">
      <t>ジム</t>
    </rPh>
    <rPh sb="10" eb="12">
      <t>クミアイ</t>
    </rPh>
    <phoneticPr fontId="2"/>
  </si>
  <si>
    <t>奈良広域水質検査センター組合</t>
    <rPh sb="0" eb="2">
      <t>ナラ</t>
    </rPh>
    <rPh sb="2" eb="4">
      <t>コウイキ</t>
    </rPh>
    <rPh sb="4" eb="6">
      <t>スイシツ</t>
    </rPh>
    <rPh sb="6" eb="8">
      <t>ケンサ</t>
    </rPh>
    <rPh sb="12" eb="14">
      <t>クミアイ</t>
    </rPh>
    <phoneticPr fontId="2"/>
  </si>
  <si>
    <t>奈良県住宅新築資金等貸付金回収管理組合</t>
    <rPh sb="0" eb="3">
      <t>ナラケン</t>
    </rPh>
    <rPh sb="3" eb="5">
      <t>ジュウタク</t>
    </rPh>
    <rPh sb="5" eb="7">
      <t>シンチク</t>
    </rPh>
    <rPh sb="7" eb="9">
      <t>シキン</t>
    </rPh>
    <rPh sb="9" eb="10">
      <t>トウ</t>
    </rPh>
    <rPh sb="10" eb="12">
      <t>カシツケ</t>
    </rPh>
    <rPh sb="12" eb="13">
      <t>キン</t>
    </rPh>
    <rPh sb="13" eb="15">
      <t>カイシュウ</t>
    </rPh>
    <rPh sb="15" eb="17">
      <t>カンリ</t>
    </rPh>
    <rPh sb="17" eb="19">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</si>
  <si>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</si>
  <si>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やまと広域環境衛生事務組合</t>
    <rPh sb="3" eb="5">
      <t>コウイキ</t>
    </rPh>
    <rPh sb="5" eb="7">
      <t>カンキョウ</t>
    </rPh>
    <rPh sb="7" eb="9">
      <t>エイセイ</t>
    </rPh>
    <rPh sb="9" eb="11">
      <t>ジム</t>
    </rPh>
    <rPh sb="11" eb="13">
      <t>クミアイ</t>
    </rPh>
    <phoneticPr fontId="2"/>
  </si>
  <si>
    <t>奈良県広域消防組合</t>
    <rPh sb="0" eb="3">
      <t>ナラケン</t>
    </rPh>
    <rPh sb="3" eb="5">
      <t>コウイキ</t>
    </rPh>
    <rPh sb="5" eb="7">
      <t>ショウボウ</t>
    </rPh>
    <rPh sb="7" eb="9">
      <t>クミアイ</t>
    </rPh>
    <phoneticPr fontId="2"/>
  </si>
  <si>
    <t>-</t>
    <phoneticPr fontId="2"/>
  </si>
  <si>
    <t>公共施設整備基金</t>
    <rPh sb="0" eb="4">
      <t>コウキョウシセツ</t>
    </rPh>
    <rPh sb="4" eb="6">
      <t>セイビ</t>
    </rPh>
    <rPh sb="6" eb="8">
      <t>キキン</t>
    </rPh>
    <phoneticPr fontId="5"/>
  </si>
  <si>
    <t>まちづくり推進基金</t>
    <rPh sb="5" eb="7">
      <t>スイシン</t>
    </rPh>
    <rPh sb="7" eb="9">
      <t>キキン</t>
    </rPh>
    <phoneticPr fontId="5"/>
  </si>
  <si>
    <t>ふるさと創生基金</t>
    <rPh sb="4" eb="6">
      <t>ソウセイ</t>
    </rPh>
    <rPh sb="6" eb="8">
      <t>キキン</t>
    </rPh>
    <phoneticPr fontId="5"/>
  </si>
  <si>
    <t>福祉基金</t>
    <rPh sb="0" eb="2">
      <t>フクシ</t>
    </rPh>
    <rPh sb="2" eb="4">
      <t>キキン</t>
    </rPh>
    <phoneticPr fontId="5"/>
  </si>
  <si>
    <t>教育振興基金</t>
    <rPh sb="0" eb="2">
      <t>キョウイク</t>
    </rPh>
    <rPh sb="2" eb="4">
      <t>シンコウ</t>
    </rPh>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</si>
</sst>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41" xfId="8" applyFont="1" applyBorder="1" applyAlignment="1">
      <alignment horizontal="center" vertical="center" wrapText="1"/>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6" fillId="0" borderId="51"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30" xfId="8" applyFont="1" applyBorder="1">
      <alignment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4" fillId="0" borderId="31" xfId="8" applyFont="1" applyBorder="1">
      <alignment vertical="center"/>
    </xf>
    <xf numFmtId="0" fontId="24" fillId="0" borderId="42" xfId="8" applyFont="1" applyBorder="1">
      <alignmen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0" fillId="0" borderId="34" xfId="11" applyFont="1" applyBorder="1" applyAlignment="1">
      <alignment horizontal="center"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12" xfId="16" applyNumberFormat="1" applyFont="1" applyFill="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69729</c:v>
                </c:pt>
                <c:pt idx="1">
                  <c:v>74581</c:v>
                </c:pt>
                <c:pt idx="2">
                  <c:v>76347</c:v>
                </c:pt>
                <c:pt idx="3">
                  <c:v>69604</c:v>
                </c:pt>
                <c:pt idx="4">
                  <c:v>68410</c:v>
                </c:pt>
              </c:numCache>
            </c:numRef>
          </c:val>
          <c:smooth val="0"/>
          <c:extLst>
            <c:ext xmlns:c16="http://schemas.microsoft.com/office/drawing/2014/chart" uri="{C3380CC4-5D6E-409C-BE32-E72D297353CC}">
              <c16:uniqueId val="{00000000-F3EA-4950-9A04-3767CABBA40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61381</c:v>
                </c:pt>
                <c:pt idx="1">
                  <c:v>106219</c:v>
                </c:pt>
                <c:pt idx="2">
                  <c:v>108202</c:v>
                </c:pt>
                <c:pt idx="3">
                  <c:v>118404</c:v>
                </c:pt>
                <c:pt idx="4">
                  <c:v>193291</c:v>
                </c:pt>
              </c:numCache>
            </c:numRef>
          </c:val>
          <c:smooth val="0"/>
          <c:extLst>
            <c:ext xmlns:c16="http://schemas.microsoft.com/office/drawing/2014/chart" uri="{C3380CC4-5D6E-409C-BE32-E72D297353CC}">
              <c16:uniqueId val="{00000001-F3EA-4950-9A04-3767CABBA40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5.27</c:v>
                </c:pt>
                <c:pt idx="1">
                  <c:v>1.65</c:v>
                </c:pt>
                <c:pt idx="2">
                  <c:v>4.49</c:v>
                </c:pt>
                <c:pt idx="3">
                  <c:v>14.13</c:v>
                </c:pt>
                <c:pt idx="4">
                  <c:v>10.61</c:v>
                </c:pt>
              </c:numCache>
            </c:numRef>
          </c:val>
          <c:extLst>
            <c:ext xmlns:c16="http://schemas.microsoft.com/office/drawing/2014/chart" uri="{C3380CC4-5D6E-409C-BE32-E72D297353CC}">
              <c16:uniqueId val="{00000000-8192-41BA-B9F6-72F12269757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26.77</c:v>
                </c:pt>
                <c:pt idx="1">
                  <c:v>29.51</c:v>
                </c:pt>
                <c:pt idx="2">
                  <c:v>31.81</c:v>
                </c:pt>
                <c:pt idx="3">
                  <c:v>32.18</c:v>
                </c:pt>
                <c:pt idx="4">
                  <c:v>37.1</c:v>
                </c:pt>
              </c:numCache>
            </c:numRef>
          </c:val>
          <c:extLst>
            <c:ext xmlns:c16="http://schemas.microsoft.com/office/drawing/2014/chart" uri="{C3380CC4-5D6E-409C-BE32-E72D297353CC}">
              <c16:uniqueId val="{00000001-8192-41BA-B9F6-72F12269757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0.15</c:v>
                </c:pt>
                <c:pt idx="1">
                  <c:v>-0.99</c:v>
                </c:pt>
                <c:pt idx="2">
                  <c:v>6.04</c:v>
                </c:pt>
                <c:pt idx="3">
                  <c:v>12.04</c:v>
                </c:pt>
                <c:pt idx="4">
                  <c:v>3.27</c:v>
                </c:pt>
              </c:numCache>
            </c:numRef>
          </c:val>
          <c:smooth val="0"/>
          <c:extLst>
            <c:ext xmlns:c16="http://schemas.microsoft.com/office/drawing/2014/chart" uri="{C3380CC4-5D6E-409C-BE32-E72D297353CC}">
              <c16:uniqueId val="{00000002-8192-41BA-B9F6-72F12269757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94B-4295-9D4A-05474DC88AE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94B-4295-9D4A-05474DC88AE5}"/>
            </c:ext>
          </c:extLst>
        </c:ser>
        <c:ser>
          <c:idx val="2"/>
          <c:order val="2"/>
          <c:tx>
            <c:strRef>
              <c:f>データシート!$A$29</c:f>
              <c:strCache>
                <c:ptCount val="1"/>
                <c:pt idx="0">
                  <c:v>国民宿舎葛城高原ロッジ特別会計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194B-4295-9D4A-05474DC88AE5}"/>
            </c:ext>
          </c:extLst>
        </c:ser>
        <c:ser>
          <c:idx val="3"/>
          <c:order val="3"/>
          <c:tx>
            <c:strRef>
              <c:f>データシート!$A$30</c:f>
              <c:strCache>
                <c:ptCount val="1"/>
                <c:pt idx="0">
                  <c:v>後期高齢者医療保険事業特別会計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194B-4295-9D4A-05474DC88AE5}"/>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#N/A</c:v>
                </c:pt>
                <c:pt idx="5">
                  <c:v>0.93</c:v>
                </c:pt>
                <c:pt idx="6">
                  <c:v>#N/A</c:v>
                </c:pt>
                <c:pt idx="7">
                  <c:v>1</c:v>
                </c:pt>
                <c:pt idx="8">
                  <c:v>#N/A</c:v>
                </c:pt>
                <c:pt idx="9">
                  <c:v>2.67</c:v>
                </c:pt>
              </c:numCache>
            </c:numRef>
          </c:val>
          <c:extLst>
            <c:ext xmlns:c16="http://schemas.microsoft.com/office/drawing/2014/chart" uri="{C3380CC4-5D6E-409C-BE32-E72D297353CC}">
              <c16:uniqueId val="{00000004-194B-4295-9D4A-05474DC88AE5}"/>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0.78</c:v>
                </c:pt>
                <c:pt idx="2">
                  <c:v>#N/A</c:v>
                </c:pt>
                <c:pt idx="3">
                  <c:v>0.93</c:v>
                </c:pt>
                <c:pt idx="4">
                  <c:v>#N/A</c:v>
                </c:pt>
                <c:pt idx="5">
                  <c:v>0.68</c:v>
                </c:pt>
                <c:pt idx="6">
                  <c:v>#N/A</c:v>
                </c:pt>
                <c:pt idx="7">
                  <c:v>1.84</c:v>
                </c:pt>
                <c:pt idx="8">
                  <c:v>#N/A</c:v>
                </c:pt>
                <c:pt idx="9">
                  <c:v>3.21</c:v>
                </c:pt>
              </c:numCache>
            </c:numRef>
          </c:val>
          <c:extLst>
            <c:ext xmlns:c16="http://schemas.microsoft.com/office/drawing/2014/chart" uri="{C3380CC4-5D6E-409C-BE32-E72D297353CC}">
              <c16:uniqueId val="{00000005-194B-4295-9D4A-05474DC88AE5}"/>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7.99</c:v>
                </c:pt>
                <c:pt idx="2">
                  <c:v>#N/A</c:v>
                </c:pt>
                <c:pt idx="3">
                  <c:v>7.74</c:v>
                </c:pt>
                <c:pt idx="4">
                  <c:v>#N/A</c:v>
                </c:pt>
                <c:pt idx="5">
                  <c:v>6.56</c:v>
                </c:pt>
                <c:pt idx="6">
                  <c:v>#N/A</c:v>
                </c:pt>
                <c:pt idx="7">
                  <c:v>5.13</c:v>
                </c:pt>
                <c:pt idx="8">
                  <c:v>#N/A</c:v>
                </c:pt>
                <c:pt idx="9">
                  <c:v>4.1399999999999997</c:v>
                </c:pt>
              </c:numCache>
            </c:numRef>
          </c:val>
          <c:extLst>
            <c:ext xmlns:c16="http://schemas.microsoft.com/office/drawing/2014/chart" uri="{C3380CC4-5D6E-409C-BE32-E72D297353CC}">
              <c16:uniqueId val="{00000006-194B-4295-9D4A-05474DC88AE5}"/>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5.27</c:v>
                </c:pt>
                <c:pt idx="2">
                  <c:v>#N/A</c:v>
                </c:pt>
                <c:pt idx="3">
                  <c:v>1.65</c:v>
                </c:pt>
                <c:pt idx="4">
                  <c:v>#N/A</c:v>
                </c:pt>
                <c:pt idx="5">
                  <c:v>4.5</c:v>
                </c:pt>
                <c:pt idx="6">
                  <c:v>#N/A</c:v>
                </c:pt>
                <c:pt idx="7">
                  <c:v>14.14</c:v>
                </c:pt>
                <c:pt idx="8">
                  <c:v>#N/A</c:v>
                </c:pt>
                <c:pt idx="9">
                  <c:v>10.63</c:v>
                </c:pt>
              </c:numCache>
            </c:numRef>
          </c:val>
          <c:extLst>
            <c:ext xmlns:c16="http://schemas.microsoft.com/office/drawing/2014/chart" uri="{C3380CC4-5D6E-409C-BE32-E72D297353CC}">
              <c16:uniqueId val="{00000007-194B-4295-9D4A-05474DC88AE5}"/>
            </c:ext>
          </c:extLst>
        </c:ser>
        <c:ser>
          <c:idx val="8"/>
          <c:order val="8"/>
          <c:tx>
            <c:strRef>
              <c:f>データシート!$A$35</c:f>
              <c:strCache>
                <c:ptCount val="1"/>
                <c:pt idx="0">
                  <c:v>学校給食費特別会計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0.01</c:v>
                </c:pt>
                <c:pt idx="1">
                  <c:v>#N/A</c:v>
                </c:pt>
                <c:pt idx="2">
                  <c:v>0.01</c:v>
                </c:pt>
                <c:pt idx="3">
                  <c:v>#N/A</c:v>
                </c:pt>
                <c:pt idx="4">
                  <c:v>0.01</c:v>
                </c:pt>
                <c:pt idx="5">
                  <c:v>#N/A</c:v>
                </c:pt>
                <c:pt idx="6">
                  <c:v>0.02</c:v>
                </c:pt>
                <c:pt idx="7">
                  <c:v>#N/A</c:v>
                </c:pt>
                <c:pt idx="8">
                  <c:v>0.02</c:v>
                </c:pt>
                <c:pt idx="9">
                  <c:v>#N/A</c:v>
                </c:pt>
              </c:numCache>
            </c:numRef>
          </c:val>
          <c:extLst>
            <c:ext xmlns:c16="http://schemas.microsoft.com/office/drawing/2014/chart" uri="{C3380CC4-5D6E-409C-BE32-E72D297353CC}">
              <c16:uniqueId val="{00000008-194B-4295-9D4A-05474DC88AE5}"/>
            </c:ext>
          </c:extLst>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5.27</c:v>
                </c:pt>
                <c:pt idx="1">
                  <c:v>#N/A</c:v>
                </c:pt>
                <c:pt idx="2">
                  <c:v>3.89</c:v>
                </c:pt>
                <c:pt idx="3">
                  <c:v>#N/A</c:v>
                </c:pt>
                <c:pt idx="4">
                  <c:v>2.29</c:v>
                </c:pt>
                <c:pt idx="5">
                  <c:v>#N/A</c:v>
                </c:pt>
                <c:pt idx="6">
                  <c:v>1.1599999999999999</c:v>
                </c:pt>
                <c:pt idx="7">
                  <c:v>#N/A</c:v>
                </c:pt>
                <c:pt idx="8">
                  <c:v>0.16</c:v>
                </c:pt>
                <c:pt idx="9">
                  <c:v>#N/A</c:v>
                </c:pt>
              </c:numCache>
            </c:numRef>
          </c:val>
          <c:extLst>
            <c:ext xmlns:c16="http://schemas.microsoft.com/office/drawing/2014/chart" uri="{C3380CC4-5D6E-409C-BE32-E72D297353CC}">
              <c16:uniqueId val="{00000009-194B-4295-9D4A-05474DC88AE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1350</c:v>
                </c:pt>
                <c:pt idx="5">
                  <c:v>1332</c:v>
                </c:pt>
                <c:pt idx="8">
                  <c:v>1329</c:v>
                </c:pt>
                <c:pt idx="11">
                  <c:v>1332</c:v>
                </c:pt>
                <c:pt idx="14">
                  <c:v>1297</c:v>
                </c:pt>
              </c:numCache>
            </c:numRef>
          </c:val>
          <c:extLst>
            <c:ext xmlns:c16="http://schemas.microsoft.com/office/drawing/2014/chart" uri="{C3380CC4-5D6E-409C-BE32-E72D297353CC}">
              <c16:uniqueId val="{00000000-54E8-41E8-8D27-2F5B593911A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3</c:v>
                </c:pt>
              </c:numCache>
            </c:numRef>
          </c:val>
          <c:extLst>
            <c:ext xmlns:c16="http://schemas.microsoft.com/office/drawing/2014/chart" uri="{C3380CC4-5D6E-409C-BE32-E72D297353CC}">
              <c16:uniqueId val="{00000001-54E8-41E8-8D27-2F5B593911A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4E8-41E8-8D27-2F5B593911A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56</c:v>
                </c:pt>
                <c:pt idx="3">
                  <c:v>26</c:v>
                </c:pt>
                <c:pt idx="6">
                  <c:v>29</c:v>
                </c:pt>
                <c:pt idx="9">
                  <c:v>27</c:v>
                </c:pt>
                <c:pt idx="12">
                  <c:v>26</c:v>
                </c:pt>
              </c:numCache>
            </c:numRef>
          </c:val>
          <c:extLst>
            <c:ext xmlns:c16="http://schemas.microsoft.com/office/drawing/2014/chart" uri="{C3380CC4-5D6E-409C-BE32-E72D297353CC}">
              <c16:uniqueId val="{00000003-54E8-41E8-8D27-2F5B593911A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353</c:v>
                </c:pt>
                <c:pt idx="3">
                  <c:v>334</c:v>
                </c:pt>
                <c:pt idx="6">
                  <c:v>281</c:v>
                </c:pt>
                <c:pt idx="9">
                  <c:v>289</c:v>
                </c:pt>
                <c:pt idx="12">
                  <c:v>258</c:v>
                </c:pt>
              </c:numCache>
            </c:numRef>
          </c:val>
          <c:extLst>
            <c:ext xmlns:c16="http://schemas.microsoft.com/office/drawing/2014/chart" uri="{C3380CC4-5D6E-409C-BE32-E72D297353CC}">
              <c16:uniqueId val="{00000004-54E8-41E8-8D27-2F5B593911A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4E8-41E8-8D27-2F5B593911A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4E8-41E8-8D27-2F5B593911A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1815</c:v>
                </c:pt>
                <c:pt idx="3">
                  <c:v>1764</c:v>
                </c:pt>
                <c:pt idx="6">
                  <c:v>1742</c:v>
                </c:pt>
                <c:pt idx="9">
                  <c:v>1756</c:v>
                </c:pt>
                <c:pt idx="12">
                  <c:v>1727</c:v>
                </c:pt>
              </c:numCache>
            </c:numRef>
          </c:val>
          <c:extLst>
            <c:ext xmlns:c16="http://schemas.microsoft.com/office/drawing/2014/chart" uri="{C3380CC4-5D6E-409C-BE32-E72D297353CC}">
              <c16:uniqueId val="{00000007-54E8-41E8-8D27-2F5B593911A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874</c:v>
                </c:pt>
                <c:pt idx="2">
                  <c:v>#N/A</c:v>
                </c:pt>
                <c:pt idx="3">
                  <c:v>#N/A</c:v>
                </c:pt>
                <c:pt idx="4">
                  <c:v>792</c:v>
                </c:pt>
                <c:pt idx="5">
                  <c:v>#N/A</c:v>
                </c:pt>
                <c:pt idx="6">
                  <c:v>#N/A</c:v>
                </c:pt>
                <c:pt idx="7">
                  <c:v>723</c:v>
                </c:pt>
                <c:pt idx="8">
                  <c:v>#N/A</c:v>
                </c:pt>
                <c:pt idx="9">
                  <c:v>#N/A</c:v>
                </c:pt>
                <c:pt idx="10">
                  <c:v>740</c:v>
                </c:pt>
                <c:pt idx="11">
                  <c:v>#N/A</c:v>
                </c:pt>
                <c:pt idx="12">
                  <c:v>#N/A</c:v>
                </c:pt>
                <c:pt idx="13">
                  <c:v>717</c:v>
                </c:pt>
                <c:pt idx="14">
                  <c:v>#N/A</c:v>
                </c:pt>
              </c:numCache>
            </c:numRef>
          </c:val>
          <c:smooth val="0"/>
          <c:extLst>
            <c:ext xmlns:c16="http://schemas.microsoft.com/office/drawing/2014/chart" uri="{C3380CC4-5D6E-409C-BE32-E72D297353CC}">
              <c16:uniqueId val="{00000008-54E8-41E8-8D27-2F5B593911A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12194</c:v>
                </c:pt>
                <c:pt idx="5">
                  <c:v>12997</c:v>
                </c:pt>
                <c:pt idx="8">
                  <c:v>13593</c:v>
                </c:pt>
                <c:pt idx="11">
                  <c:v>14231</c:v>
                </c:pt>
                <c:pt idx="14">
                  <c:v>16145</c:v>
                </c:pt>
              </c:numCache>
            </c:numRef>
          </c:val>
          <c:extLst>
            <c:ext xmlns:c16="http://schemas.microsoft.com/office/drawing/2014/chart" uri="{C3380CC4-5D6E-409C-BE32-E72D297353CC}">
              <c16:uniqueId val="{00000000-15AE-408A-846C-E22A647FC8E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1214</c:v>
                </c:pt>
                <c:pt idx="5">
                  <c:v>1154</c:v>
                </c:pt>
                <c:pt idx="8">
                  <c:v>1086</c:v>
                </c:pt>
                <c:pt idx="11">
                  <c:v>1018</c:v>
                </c:pt>
                <c:pt idx="14">
                  <c:v>986</c:v>
                </c:pt>
              </c:numCache>
            </c:numRef>
          </c:val>
          <c:extLst>
            <c:ext xmlns:c16="http://schemas.microsoft.com/office/drawing/2014/chart" uri="{C3380CC4-5D6E-409C-BE32-E72D297353CC}">
              <c16:uniqueId val="{00000001-15AE-408A-846C-E22A647FC8E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4523</c:v>
                </c:pt>
                <c:pt idx="5">
                  <c:v>4745</c:v>
                </c:pt>
                <c:pt idx="8">
                  <c:v>5016</c:v>
                </c:pt>
                <c:pt idx="11">
                  <c:v>5232</c:v>
                </c:pt>
                <c:pt idx="14">
                  <c:v>5665</c:v>
                </c:pt>
              </c:numCache>
            </c:numRef>
          </c:val>
          <c:extLst>
            <c:ext xmlns:c16="http://schemas.microsoft.com/office/drawing/2014/chart" uri="{C3380CC4-5D6E-409C-BE32-E72D297353CC}">
              <c16:uniqueId val="{00000002-15AE-408A-846C-E22A647FC8E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5AE-408A-846C-E22A647FC8E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5AE-408A-846C-E22A647FC8E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5AE-408A-846C-E22A647FC8E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2761</c:v>
                </c:pt>
                <c:pt idx="3">
                  <c:v>2627</c:v>
                </c:pt>
                <c:pt idx="6">
                  <c:v>2355</c:v>
                </c:pt>
                <c:pt idx="9">
                  <c:v>2304</c:v>
                </c:pt>
                <c:pt idx="12">
                  <c:v>2148</c:v>
                </c:pt>
              </c:numCache>
            </c:numRef>
          </c:val>
          <c:extLst>
            <c:ext xmlns:c16="http://schemas.microsoft.com/office/drawing/2014/chart" uri="{C3380CC4-5D6E-409C-BE32-E72D297353CC}">
              <c16:uniqueId val="{00000006-15AE-408A-846C-E22A647FC8E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134</c:v>
                </c:pt>
                <c:pt idx="3">
                  <c:v>119</c:v>
                </c:pt>
                <c:pt idx="6">
                  <c:v>118</c:v>
                </c:pt>
                <c:pt idx="9">
                  <c:v>123</c:v>
                </c:pt>
                <c:pt idx="12">
                  <c:v>115</c:v>
                </c:pt>
              </c:numCache>
            </c:numRef>
          </c:val>
          <c:extLst>
            <c:ext xmlns:c16="http://schemas.microsoft.com/office/drawing/2014/chart" uri="{C3380CC4-5D6E-409C-BE32-E72D297353CC}">
              <c16:uniqueId val="{00000007-15AE-408A-846C-E22A647FC8E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3976</c:v>
                </c:pt>
                <c:pt idx="3">
                  <c:v>3986</c:v>
                </c:pt>
                <c:pt idx="6">
                  <c:v>3731</c:v>
                </c:pt>
                <c:pt idx="9">
                  <c:v>4037</c:v>
                </c:pt>
                <c:pt idx="12">
                  <c:v>3702</c:v>
                </c:pt>
              </c:numCache>
            </c:numRef>
          </c:val>
          <c:extLst>
            <c:ext xmlns:c16="http://schemas.microsoft.com/office/drawing/2014/chart" uri="{C3380CC4-5D6E-409C-BE32-E72D297353CC}">
              <c16:uniqueId val="{00000008-15AE-408A-846C-E22A647FC8E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5AE-408A-846C-E22A647FC8E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18242</c:v>
                </c:pt>
                <c:pt idx="3">
                  <c:v>18853</c:v>
                </c:pt>
                <c:pt idx="6">
                  <c:v>19579</c:v>
                </c:pt>
                <c:pt idx="9">
                  <c:v>20107</c:v>
                </c:pt>
                <c:pt idx="12">
                  <c:v>22224</c:v>
                </c:pt>
              </c:numCache>
            </c:numRef>
          </c:val>
          <c:extLst>
            <c:ext xmlns:c16="http://schemas.microsoft.com/office/drawing/2014/chart" uri="{C3380CC4-5D6E-409C-BE32-E72D297353CC}">
              <c16:uniqueId val="{0000000A-15AE-408A-846C-E22A647FC8E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7181</c:v>
                </c:pt>
                <c:pt idx="2">
                  <c:v>#N/A</c:v>
                </c:pt>
                <c:pt idx="3">
                  <c:v>#N/A</c:v>
                </c:pt>
                <c:pt idx="4">
                  <c:v>6688</c:v>
                </c:pt>
                <c:pt idx="5">
                  <c:v>#N/A</c:v>
                </c:pt>
                <c:pt idx="6">
                  <c:v>#N/A</c:v>
                </c:pt>
                <c:pt idx="7">
                  <c:v>6086</c:v>
                </c:pt>
                <c:pt idx="8">
                  <c:v>#N/A</c:v>
                </c:pt>
                <c:pt idx="9">
                  <c:v>#N/A</c:v>
                </c:pt>
                <c:pt idx="10">
                  <c:v>6089</c:v>
                </c:pt>
                <c:pt idx="11">
                  <c:v>#N/A</c:v>
                </c:pt>
                <c:pt idx="12">
                  <c:v>#N/A</c:v>
                </c:pt>
                <c:pt idx="13">
                  <c:v>5394</c:v>
                </c:pt>
                <c:pt idx="14">
                  <c:v>#N/A</c:v>
                </c:pt>
              </c:numCache>
            </c:numRef>
          </c:val>
          <c:smooth val="0"/>
          <c:extLst>
            <c:ext xmlns:c16="http://schemas.microsoft.com/office/drawing/2014/chart" uri="{C3380CC4-5D6E-409C-BE32-E72D297353CC}">
              <c16:uniqueId val="{0000000B-15AE-408A-846C-E22A647FC8E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2446</c:v>
                </c:pt>
                <c:pt idx="1">
                  <c:v>2621</c:v>
                </c:pt>
                <c:pt idx="2">
                  <c:v>2901</c:v>
                </c:pt>
              </c:numCache>
            </c:numRef>
          </c:val>
          <c:extLst>
            <c:ext xmlns:c16="http://schemas.microsoft.com/office/drawing/2014/chart" uri="{C3380CC4-5D6E-409C-BE32-E72D297353CC}">
              <c16:uniqueId val="{00000000-27F4-4AA4-9902-3351D283E3D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922</c:v>
                </c:pt>
                <c:pt idx="1">
                  <c:v>889</c:v>
                </c:pt>
                <c:pt idx="2">
                  <c:v>957</c:v>
                </c:pt>
              </c:numCache>
            </c:numRef>
          </c:val>
          <c:extLst>
            <c:ext xmlns:c16="http://schemas.microsoft.com/office/drawing/2014/chart" uri="{C3380CC4-5D6E-409C-BE32-E72D297353CC}">
              <c16:uniqueId val="{00000001-27F4-4AA4-9902-3351D283E3D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1320</c:v>
                </c:pt>
                <c:pt idx="1">
                  <c:v>1352</c:v>
                </c:pt>
                <c:pt idx="2">
                  <c:v>1368</c:v>
                </c:pt>
              </c:numCache>
            </c:numRef>
          </c:val>
          <c:extLst>
            <c:ext xmlns:c16="http://schemas.microsoft.com/office/drawing/2014/chart" uri="{C3380CC4-5D6E-409C-BE32-E72D297353CC}">
              <c16:uniqueId val="{00000002-27F4-4AA4-9902-3351D283E3D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奈良県御所市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普通建設事業の抑制や低利の借り換えをおこなってきたことにより、公債費は減少傾向にあったが、近年は過疎対策事業債を始めとする地方債の発行が増嵩しており、また、後年度においては、市庁舎建替事業や中心市街地地区整備事業など大型事業を複数予定しており、地方債の借入及びそれに伴う公債費は増大していくと見込まれる。</a:t>
          </a:r>
        </a:p>
        <a:p>
          <a:r>
            <a:rPr kumimoji="1" lang="ja-JP" altLang="en-US" sz="1400">
              <a:latin typeface="ＭＳ ゴシック" pitchFamily="49" charset="-128"/>
              <a:ea typeface="ＭＳ ゴシック" pitchFamily="49" charset="-128"/>
            </a:rPr>
            <a:t>事業の取捨選択や事業間のスケジュール調整をおこなうなど負担の平準化に努め、地方債の任意繰上償還の実施等により公債費の抑制を図っていく。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満期一括償還地方債の財源として積み立てた当該基金は無し。</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奈良県御所市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将来負担額においては、平成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から過疎対策事業債の発行が可能となったことに伴い地方債残高が増大している。しかし、充当可能財源等は財政調整基金等の充当可能基金の積立増や基準財政需要額算入見込額の増等により大きく増加しており、結果として将来負担比率の分子は減少傾向となっている。</a:t>
          </a:r>
        </a:p>
        <a:p>
          <a:r>
            <a:rPr kumimoji="1" lang="ja-JP" altLang="en-US" sz="1400">
              <a:latin typeface="ＭＳ ゴシック" pitchFamily="49" charset="-128"/>
              <a:ea typeface="ＭＳ ゴシック" pitchFamily="49" charset="-128"/>
            </a:rPr>
            <a:t>将来負担比率そのものを類似団体平均と比較した場合、類似団体平均が</a:t>
          </a:r>
          <a:r>
            <a:rPr kumimoji="1" lang="en-US" altLang="ja-JP" sz="1400">
              <a:latin typeface="ＭＳ ゴシック" pitchFamily="49" charset="-128"/>
              <a:ea typeface="ＭＳ ゴシック" pitchFamily="49" charset="-128"/>
            </a:rPr>
            <a:t>17.6</a:t>
          </a:r>
          <a:r>
            <a:rPr kumimoji="1" lang="ja-JP" altLang="en-US" sz="1400">
              <a:latin typeface="ＭＳ ゴシック" pitchFamily="49" charset="-128"/>
              <a:ea typeface="ＭＳ ゴシック" pitchFamily="49" charset="-128"/>
            </a:rPr>
            <a:t>％であるのに対し、当市は</a:t>
          </a:r>
          <a:r>
            <a:rPr kumimoji="1" lang="en-US" altLang="ja-JP" sz="1400">
              <a:latin typeface="ＭＳ ゴシック" pitchFamily="49" charset="-128"/>
              <a:ea typeface="ＭＳ ゴシック" pitchFamily="49" charset="-128"/>
            </a:rPr>
            <a:t>80.1</a:t>
          </a:r>
          <a:r>
            <a:rPr kumimoji="1" lang="ja-JP" altLang="en-US" sz="1400">
              <a:latin typeface="ＭＳ ゴシック" pitchFamily="49" charset="-128"/>
              <a:ea typeface="ＭＳ ゴシック" pitchFamily="49" charset="-128"/>
            </a:rPr>
            <a:t>％と大幅に高い比率となっている。後年度には市庁舎建替事業や中心市街地地区整備事業など複数の大型事業が控えており、地方債の発行により地方債残高の増が見込まれる。事業の取捨選択や事業間のスケジュール調整をおこなうなど負担の平準化に努め、地方債の任意繰上償還の実施等により地方債残高の増加抑制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奈良県御所市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年度決算においておよそ実質収支額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百万円の黒字となったため、令和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年度には黒字額の一部（約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百万円）を財政調整基金に積み立てた。また減債基金においては、後年度の地方債償還に備え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百万円の積み立てをおこなった一方、特定地方債の公債費に充当するため減債基金を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百万円を取り崩した等により、基金全体として、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原則的には定められたルールに則って適宜積み立て及び取り崩しをおこなう。しかしながら後年度に控えている複数の大型事業の実施が見込まれており、計画的な基金の積み立てをおこない、財政負担の軽減を図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公共施設整備基金：公共施設の整備事業に充当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まちづくり推進基金：まちづくりの推進に資する事業に充当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ふるさと創生基金：市が実施するふるさと創生事業に充当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福祉基金：福祉施設整備や社会福祉事業等に充当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教育振興基金：教育、文化及びスポーツの振興事業に充当</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推進基金については、市内のミニボートピア企業から本市に支払われる環境整備協力金を原資として積み立てをおこなったことで残高が増大している。ふるさと創生基金については、創業支援事業及び新婚世帯家賃補助金等に充当するために取り崩しをおこなったこと等により減となっている。教育振興基金については、学校及び図書館の図書充実に向けた書籍購入費用等に充当するために取り崩しをおこなったこと等により減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定められたルールに則って適切に積み立て及び取り崩しをおこない、適正な基金運営に取り組んでいく。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年度決算より黒字化を達成してからこれまで黒字決算を計上し続けており、平成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年度からは毎年度積み立てをおこなっている。令和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年度においては実質収支額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百万円の黒字となったため、前年度実質収支の一部としておよそ</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百万円を財政調整基金に積み立てたことから、基金残高が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積立については黒字決算となった年度の翌年度に法に基づき積み立てをおこなっている。後年度においては、大型事業を複数実施する予定であり、公債費の増嵩や財政状況の悪化が見込まれるため、令和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年度以降は収支状況を注視しつつ財政調整基金から減債基金へ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億円の積み替えをおこなう方針である。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年度においては、定められたルールに則って特定の地方債の公債費に充当するために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百万円の取り崩しをおこなったが、基金の利子収入および後年度の地方債償還への備えとして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億円を積み立てたため、基金残高は約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については基金の利子収入や毎年度の公債費に充当すべき国や県等からの補助金等を積み立てることとし、取り崩しについては定められたルールに則って適宜取り崩すことを基本的な方針としているが、後年度において大型事業を複数実施する予定となっており、公債費についても増大していくと見込ま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年度より収支状況を注視しつつ財政調整基金を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億円取り崩し減債基金へ積み替えをおこない、市債管理基金を取り崩して公債費負担の軽減を図る方針である。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奈良県御所市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24,070
23,690
60.58
19,265,248
18,390,164
829,604
7,820,752
22,224,457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類似団体平均を大きく下回っており、さらに近年の数値は若干の低下傾向（令和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年連続して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ずつ低下）にある。例年低い水準で推移している主な要因としては、少子高齢化が進んでおり、また、市内に大規模な事業所が存在しないこと等により、財政基盤が弱いこと等が挙げられる。これまでに引き続き、今後も市税の徴収強化等による歳入確保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64558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80667"/>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36635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8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64558</xdr:rowOff>
    </xdr:from>
    <xdr:to>
      <xdr:col>24</xdr:col>
      <xdr:colOff>12700</xdr:colOff>
      <xdr:row>44</xdr:row>
      <xdr:rowOff>64558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0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34925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8716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21819</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79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5292</xdr:rowOff>
    </xdr:from>
    <xdr:to>
      <xdr:col>23</xdr:col>
      <xdr:colOff>184150</xdr:colOff>
      <xdr:row>41</xdr:row>
      <xdr:rowOff>106892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166158</xdr:rowOff>
    </xdr:from>
    <xdr:to>
      <xdr:col>19</xdr:col>
      <xdr:colOff>133350</xdr:colOff>
      <xdr:row>43</xdr:row>
      <xdr:rowOff>14817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670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156633</xdr:rowOff>
    </xdr:from>
    <xdr:to>
      <xdr:col>19</xdr:col>
      <xdr:colOff>184150</xdr:colOff>
      <xdr:row>41</xdr:row>
      <xdr:rowOff>86783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96960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166158</xdr:rowOff>
    </xdr:from>
    <xdr:to>
      <xdr:col>15</xdr:col>
      <xdr:colOff>82550</xdr:colOff>
      <xdr:row>42</xdr:row>
      <xdr:rowOff>166158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670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136525</xdr:rowOff>
    </xdr:from>
    <xdr:to>
      <xdr:col>15</xdr:col>
      <xdr:colOff>133350</xdr:colOff>
      <xdr:row>41</xdr:row>
      <xdr:rowOff>66675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76852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166158</xdr:rowOff>
    </xdr:from>
    <xdr:to>
      <xdr:col>11</xdr:col>
      <xdr:colOff>31750</xdr:colOff>
      <xdr:row>42</xdr:row>
      <xdr:rowOff>166158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670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56744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127652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115358</xdr:rowOff>
    </xdr:from>
    <xdr:to>
      <xdr:col>15</xdr:col>
      <xdr:colOff>133350</xdr:colOff>
      <xdr:row>43</xdr:row>
      <xdr:rowOff>45508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30285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115358</xdr:rowOff>
    </xdr:from>
    <xdr:to>
      <xdr:col>11</xdr:col>
      <xdr:colOff>82550</xdr:colOff>
      <xdr:row>43</xdr:row>
      <xdr:rowOff>45508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30285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30285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税基盤が脆弱であること、社会的・地理的要因から、施設数やそれに伴う職員数が多く人件費が類似団体内平均値より高いこと等により、経常収支比率は高い数値で推移している。令和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年度では、歳入において、普通交付税及び臨時財政対策債の減等により、歳出においてはデマンド交通の試験運用開始に伴う委託費や物価高騰による光熱水費などの増により、経常収支比率は</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％悪化することとなった。税収等の更なる徴収強化による収入の増、地方債の任意繰上償還の実施による公債費の抑制など歳出の減に努め、経常収支比率の改善に取り組む。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127000</xdr:rowOff>
    </xdr:from>
    <xdr:to>
      <xdr:col>23</xdr:col>
      <xdr:colOff>133350</xdr:colOff>
      <xdr:row>64</xdr:row>
      <xdr:rowOff>34544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71100"/>
          <a:ext cx="0" cy="9362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6621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0979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64</xdr:row>
      <xdr:rowOff>34544</xdr:rowOff>
    </xdr:from>
    <xdr:to>
      <xdr:col>24</xdr:col>
      <xdr:colOff>12700</xdr:colOff>
      <xdr:row>64</xdr:row>
      <xdr:rowOff>34544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00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41927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127000</xdr:rowOff>
    </xdr:from>
    <xdr:to>
      <xdr:col>24</xdr:col>
      <xdr:colOff>12700</xdr:colOff>
      <xdr:row>58</xdr:row>
      <xdr:rowOff>127000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126492</xdr:rowOff>
    </xdr:from>
    <xdr:to>
      <xdr:col>23</xdr:col>
      <xdr:colOff>133350</xdr:colOff>
      <xdr:row>64</xdr:row>
      <xdr:rowOff>24892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756392"/>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89933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3769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73406</xdr:rowOff>
    </xdr:from>
    <xdr:to>
      <xdr:col>23</xdr:col>
      <xdr:colOff>184150</xdr:colOff>
      <xdr:row>62</xdr:row>
      <xdr:rowOff>3556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5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126492</xdr:rowOff>
    </xdr:from>
    <xdr:to>
      <xdr:col>19</xdr:col>
      <xdr:colOff>133350</xdr:colOff>
      <xdr:row>64</xdr:row>
      <xdr:rowOff>116586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756392"/>
          <a:ext cx="889000" cy="33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71120</xdr:rowOff>
    </xdr:from>
    <xdr:to>
      <xdr:col>19</xdr:col>
      <xdr:colOff>184150</xdr:colOff>
      <xdr:row>61</xdr:row>
      <xdr:rowOff>1270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11447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126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116586</xdr:rowOff>
    </xdr:from>
    <xdr:to>
      <xdr:col>15</xdr:col>
      <xdr:colOff>82550</xdr:colOff>
      <xdr:row>65</xdr:row>
      <xdr:rowOff>99568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1089386"/>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107188</xdr:rowOff>
    </xdr:from>
    <xdr:to>
      <xdr:col>15</xdr:col>
      <xdr:colOff>133350</xdr:colOff>
      <xdr:row>62</xdr:row>
      <xdr:rowOff>37338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47515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33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99568</xdr:rowOff>
    </xdr:from>
    <xdr:to>
      <xdr:col>11</xdr:col>
      <xdr:colOff>31750</xdr:colOff>
      <xdr:row>66</xdr:row>
      <xdr:rowOff>5334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24381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160274</xdr:rowOff>
    </xdr:from>
    <xdr:to>
      <xdr:col>11</xdr:col>
      <xdr:colOff>82550</xdr:colOff>
      <xdr:row>62</xdr:row>
      <xdr:rowOff>90424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100601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126492</xdr:rowOff>
    </xdr:from>
    <xdr:to>
      <xdr:col>7</xdr:col>
      <xdr:colOff>31750</xdr:colOff>
      <xdr:row>62</xdr:row>
      <xdr:rowOff>56642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66819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35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145542</xdr:rowOff>
    </xdr:from>
    <xdr:to>
      <xdr:col>23</xdr:col>
      <xdr:colOff>184150</xdr:colOff>
      <xdr:row>64</xdr:row>
      <xdr:rowOff>75692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41419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842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75692</xdr:rowOff>
    </xdr:from>
    <xdr:to>
      <xdr:col>19</xdr:col>
      <xdr:colOff>184150</xdr:colOff>
      <xdr:row>63</xdr:row>
      <xdr:rowOff>5842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162069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791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65786</xdr:rowOff>
    </xdr:from>
    <xdr:to>
      <xdr:col>15</xdr:col>
      <xdr:colOff>133350</xdr:colOff>
      <xdr:row>64</xdr:row>
      <xdr:rowOff>167386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0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152163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12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48768</xdr:rowOff>
    </xdr:from>
    <xdr:to>
      <xdr:col>11</xdr:col>
      <xdr:colOff>82550</xdr:colOff>
      <xdr:row>65</xdr:row>
      <xdr:rowOff>150368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19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135145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27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125984</xdr:rowOff>
    </xdr:from>
    <xdr:to>
      <xdr:col>7</xdr:col>
      <xdr:colOff>31750</xdr:colOff>
      <xdr:row>66</xdr:row>
      <xdr:rowOff>56134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27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40911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35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[208,009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及び維持補修費の合計額の人口１人当たりの金額が類似団体平均を上回っているのは、主に人件費が要因となっている。これは、主にごみ収集業務や保育所等の施設運営を直営で行っているためであり、また、少子高齢化に伴う人口減少により人口１人当たりの決算額も増加し続けている。今後も人口の減少が見込まれ、保育所の統廃合による人件費の抑制を図るなど、コストの低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12697</xdr:rowOff>
    </xdr:from>
    <xdr:to>
      <xdr:col>23</xdr:col>
      <xdr:colOff>133350</xdr:colOff>
      <xdr:row>89</xdr:row>
      <xdr:rowOff>145884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0147"/>
          <a:ext cx="0" cy="15047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117961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77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145884</xdr:rowOff>
    </xdr:from>
    <xdr:to>
      <xdr:col>24</xdr:col>
      <xdr:colOff>12700</xdr:colOff>
      <xdr:row>89</xdr:row>
      <xdr:rowOff>145884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0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99074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43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12697</xdr:rowOff>
    </xdr:from>
    <xdr:to>
      <xdr:col>24</xdr:col>
      <xdr:colOff>12700</xdr:colOff>
      <xdr:row>81</xdr:row>
      <xdr:rowOff>12697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76181</xdr:rowOff>
    </xdr:from>
    <xdr:to>
      <xdr:col>23</xdr:col>
      <xdr:colOff>133350</xdr:colOff>
      <xdr:row>85</xdr:row>
      <xdr:rowOff>96169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649431"/>
          <a:ext cx="838200" cy="19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5551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35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160474</xdr:rowOff>
    </xdr:from>
    <xdr:to>
      <xdr:col>23</xdr:col>
      <xdr:colOff>184150</xdr:colOff>
      <xdr:row>84</xdr:row>
      <xdr:rowOff>90624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9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151377</xdr:rowOff>
    </xdr:from>
    <xdr:to>
      <xdr:col>19</xdr:col>
      <xdr:colOff>133350</xdr:colOff>
      <xdr:row>85</xdr:row>
      <xdr:rowOff>76181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553177"/>
          <a:ext cx="889000" cy="9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99321</xdr:rowOff>
    </xdr:from>
    <xdr:to>
      <xdr:col>19</xdr:col>
      <xdr:colOff>184150</xdr:colOff>
      <xdr:row>84</xdr:row>
      <xdr:rowOff>29471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2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39648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98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163359</xdr:rowOff>
    </xdr:from>
    <xdr:to>
      <xdr:col>15</xdr:col>
      <xdr:colOff>82550</xdr:colOff>
      <xdr:row>84</xdr:row>
      <xdr:rowOff>151377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393709"/>
          <a:ext cx="889000" cy="15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11102</xdr:rowOff>
    </xdr:from>
    <xdr:to>
      <xdr:col>15</xdr:col>
      <xdr:colOff>133350</xdr:colOff>
      <xdr:row>83</xdr:row>
      <xdr:rowOff>112702</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41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122879</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1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81502</xdr:rowOff>
    </xdr:from>
    <xdr:to>
      <xdr:col>11</xdr:col>
      <xdr:colOff>31750</xdr:colOff>
      <xdr:row>83</xdr:row>
      <xdr:rowOff>163359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311852"/>
          <a:ext cx="889000" cy="8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49119</xdr:rowOff>
    </xdr:from>
    <xdr:to>
      <xdr:col>11</xdr:col>
      <xdr:colOff>82550</xdr:colOff>
      <xdr:row>82</xdr:row>
      <xdr:rowOff>150719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0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160896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76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6764</xdr:rowOff>
    </xdr:from>
    <xdr:to>
      <xdr:col>7</xdr:col>
      <xdr:colOff>31750</xdr:colOff>
      <xdr:row>82</xdr:row>
      <xdr:rowOff>108364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6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118541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3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45369</xdr:rowOff>
    </xdr:from>
    <xdr:to>
      <xdr:col>23</xdr:col>
      <xdr:colOff>184150</xdr:colOff>
      <xdr:row>85</xdr:row>
      <xdr:rowOff>146969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61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17446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590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25381</xdr:rowOff>
    </xdr:from>
    <xdr:to>
      <xdr:col>19</xdr:col>
      <xdr:colOff>184150</xdr:colOff>
      <xdr:row>85</xdr:row>
      <xdr:rowOff>126981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59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111758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685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100577</xdr:rowOff>
    </xdr:from>
    <xdr:to>
      <xdr:col>15</xdr:col>
      <xdr:colOff>133350</xdr:colOff>
      <xdr:row>85</xdr:row>
      <xdr:rowOff>30727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50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15504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588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112559</xdr:rowOff>
    </xdr:from>
    <xdr:to>
      <xdr:col>11</xdr:col>
      <xdr:colOff>82550</xdr:colOff>
      <xdr:row>84</xdr:row>
      <xdr:rowOff>42709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34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27486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429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30702</xdr:rowOff>
    </xdr:from>
    <xdr:to>
      <xdr:col>7</xdr:col>
      <xdr:colOff>31750</xdr:colOff>
      <xdr:row>83</xdr:row>
      <xdr:rowOff>132302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6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117079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34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財政健全化計画が終了したことに伴い、計画の一環として実施していた職員給与の１０％カット分を復活させた。その結果近年では類似団体を上回っており、県内の市町村の動向を注視しながら、給与制度の運用や給与水準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69850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92075</xdr:rowOff>
    </xdr:from>
    <xdr:to>
      <xdr:col>81</xdr:col>
      <xdr:colOff>44450</xdr:colOff>
      <xdr:row>86</xdr:row>
      <xdr:rowOff>41275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665325"/>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93521</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323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92075</xdr:rowOff>
    </xdr:from>
    <xdr:to>
      <xdr:col>77</xdr:col>
      <xdr:colOff>44450</xdr:colOff>
      <xdr:row>85</xdr:row>
      <xdr:rowOff>167481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665325"/>
          <a:ext cx="889000" cy="7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17321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247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137319</xdr:rowOff>
    </xdr:from>
    <xdr:to>
      <xdr:col>72</xdr:col>
      <xdr:colOff>203200</xdr:colOff>
      <xdr:row>85</xdr:row>
      <xdr:rowOff>167481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710569"/>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107156</xdr:rowOff>
    </xdr:from>
    <xdr:to>
      <xdr:col>73</xdr:col>
      <xdr:colOff>44450</xdr:colOff>
      <xdr:row>85</xdr:row>
      <xdr:rowOff>37306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47483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137319</xdr:rowOff>
    </xdr:from>
    <xdr:to>
      <xdr:col>68</xdr:col>
      <xdr:colOff>152400</xdr:colOff>
      <xdr:row>86</xdr:row>
      <xdr:rowOff>71438</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710569"/>
          <a:ext cx="889000" cy="10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47483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137319</xdr:rowOff>
    </xdr:from>
    <xdr:to>
      <xdr:col>64</xdr:col>
      <xdr:colOff>152400</xdr:colOff>
      <xdr:row>85</xdr:row>
      <xdr:rowOff>67469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53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77646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30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134002</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70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41275</xdr:rowOff>
    </xdr:from>
    <xdr:to>
      <xdr:col>77</xdr:col>
      <xdr:colOff>95250</xdr:colOff>
      <xdr:row>85</xdr:row>
      <xdr:rowOff>142875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127652</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70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116681</xdr:rowOff>
    </xdr:from>
    <xdr:to>
      <xdr:col>73</xdr:col>
      <xdr:colOff>44450</xdr:colOff>
      <xdr:row>86</xdr:row>
      <xdr:rowOff>46831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6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31608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776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86519</xdr:rowOff>
    </xdr:from>
    <xdr:to>
      <xdr:col>68</xdr:col>
      <xdr:colOff>203200</xdr:colOff>
      <xdr:row>86</xdr:row>
      <xdr:rowOff>16669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65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1446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746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20638</xdr:rowOff>
    </xdr:from>
    <xdr:to>
      <xdr:col>64</xdr:col>
      <xdr:colOff>152400</xdr:colOff>
      <xdr:row>86</xdr:row>
      <xdr:rowOff>122238</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76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107015</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85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は財政健全化計画に基づき、人件費の抑制を図るために職員数の削減を実施し、計画終了後も適正な職員数となるように努めてきている。しかしながら、地理的・社会的要因等から公共施設が現在も数多く存在しており、類似団体と比較した際にはそれらの平均を大きく上回っている状況である。また近年の人口減少も職員数割合の増大に拍車をかけてい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年度に策定した御所市第</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次定員適正化計画に則り職員数の適正管理を図る。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135185</xdr:rowOff>
    </xdr:from>
    <xdr:to>
      <xdr:col>81</xdr:col>
      <xdr:colOff>44450</xdr:colOff>
      <xdr:row>68</xdr:row>
      <xdr:rowOff>17145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50735"/>
          <a:ext cx="0" cy="14250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160672</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17145</xdr:rowOff>
    </xdr:from>
    <xdr:to>
      <xdr:col>81</xdr:col>
      <xdr:colOff>133350</xdr:colOff>
      <xdr:row>68</xdr:row>
      <xdr:rowOff>17145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7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50112</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94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135185</xdr:rowOff>
    </xdr:from>
    <xdr:to>
      <xdr:col>81</xdr:col>
      <xdr:colOff>133350</xdr:colOff>
      <xdr:row>59</xdr:row>
      <xdr:rowOff>135185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5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74365</xdr:rowOff>
    </xdr:from>
    <xdr:to>
      <xdr:col>81</xdr:col>
      <xdr:colOff>44450</xdr:colOff>
      <xdr:row>65</xdr:row>
      <xdr:rowOff>87771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21861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118762</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77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102235</xdr:rowOff>
    </xdr:from>
    <xdr:to>
      <xdr:col>81</xdr:col>
      <xdr:colOff>95250</xdr:colOff>
      <xdr:row>63</xdr:row>
      <xdr:rowOff>32385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38171</xdr:rowOff>
    </xdr:from>
    <xdr:to>
      <xdr:col>77</xdr:col>
      <xdr:colOff>44450</xdr:colOff>
      <xdr:row>65</xdr:row>
      <xdr:rowOff>74365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118242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94192</xdr:rowOff>
    </xdr:from>
    <xdr:to>
      <xdr:col>77</xdr:col>
      <xdr:colOff>95250</xdr:colOff>
      <xdr:row>63</xdr:row>
      <xdr:rowOff>24342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2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34519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492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38171</xdr:rowOff>
    </xdr:from>
    <xdr:to>
      <xdr:col>72</xdr:col>
      <xdr:colOff>203200</xdr:colOff>
      <xdr:row>65</xdr:row>
      <xdr:rowOff>51576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118242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49954</xdr:rowOff>
    </xdr:from>
    <xdr:to>
      <xdr:col>73</xdr:col>
      <xdr:colOff>44450</xdr:colOff>
      <xdr:row>62</xdr:row>
      <xdr:rowOff>151554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161731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106398</xdr:rowOff>
    </xdr:from>
    <xdr:to>
      <xdr:col>68</xdr:col>
      <xdr:colOff>152400</xdr:colOff>
      <xdr:row>65</xdr:row>
      <xdr:rowOff>51576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1079198"/>
          <a:ext cx="889000" cy="11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20461</xdr:rowOff>
    </xdr:from>
    <xdr:to>
      <xdr:col>68</xdr:col>
      <xdr:colOff>203200</xdr:colOff>
      <xdr:row>62</xdr:row>
      <xdr:rowOff>122061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65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132238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1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162419</xdr:rowOff>
    </xdr:from>
    <xdr:to>
      <xdr:col>64</xdr:col>
      <xdr:colOff>152400</xdr:colOff>
      <xdr:row>62</xdr:row>
      <xdr:rowOff>92569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62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102746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389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36971</xdr:rowOff>
    </xdr:from>
    <xdr:to>
      <xdr:col>81</xdr:col>
      <xdr:colOff>95250</xdr:colOff>
      <xdr:row>65</xdr:row>
      <xdr:rowOff>138571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18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9048</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15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23565</xdr:rowOff>
    </xdr:from>
    <xdr:to>
      <xdr:col>77</xdr:col>
      <xdr:colOff>95250</xdr:colOff>
      <xdr:row>65</xdr:row>
      <xdr:rowOff>125165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16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109942</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254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158821</xdr:rowOff>
    </xdr:from>
    <xdr:to>
      <xdr:col>73</xdr:col>
      <xdr:colOff>44450</xdr:colOff>
      <xdr:row>65</xdr:row>
      <xdr:rowOff>88971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13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73748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217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776</xdr:rowOff>
    </xdr:from>
    <xdr:to>
      <xdr:col>68</xdr:col>
      <xdr:colOff>203200</xdr:colOff>
      <xdr:row>65</xdr:row>
      <xdr:rowOff>102376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114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87153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23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55598</xdr:rowOff>
    </xdr:from>
    <xdr:to>
      <xdr:col>64</xdr:col>
      <xdr:colOff>152400</xdr:colOff>
      <xdr:row>64</xdr:row>
      <xdr:rowOff>157198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102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141975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114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普通建設事業の抑制や低利の借り換えをおこなってきたことにより、公債費については年々減少傾向にある。しかし、平成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過疎団体に指定されてから、過疎対策事業債を積極的に発行しており、今後は公債費の増加が見込まれ実質公債費比率についても増加していくと思われる。実質公債費比率の上昇を抑えるために地方債の任意繰上償還の実施や、普通建設事業の取捨選択をおこない財政負担の平準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122464</xdr:rowOff>
    </xdr:from>
    <xdr:to>
      <xdr:col>81</xdr:col>
      <xdr:colOff>44450</xdr:colOff>
      <xdr:row>45</xdr:row>
      <xdr:rowOff>51102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23214"/>
          <a:ext cx="0" cy="16431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37391</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122464</xdr:rowOff>
    </xdr:from>
    <xdr:to>
      <xdr:col>81</xdr:col>
      <xdr:colOff>133350</xdr:colOff>
      <xdr:row>35</xdr:row>
      <xdr:rowOff>122464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151795</xdr:rowOff>
    </xdr:from>
    <xdr:to>
      <xdr:col>81</xdr:col>
      <xdr:colOff>44450</xdr:colOff>
      <xdr:row>43</xdr:row>
      <xdr:rowOff>49288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7352695"/>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24692</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882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8165</xdr:rowOff>
    </xdr:from>
    <xdr:to>
      <xdr:col>81</xdr:col>
      <xdr:colOff>95250</xdr:colOff>
      <xdr:row>41</xdr:row>
      <xdr:rowOff>109765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49288</xdr:rowOff>
    </xdr:from>
    <xdr:to>
      <xdr:col>77</xdr:col>
      <xdr:colOff>44450</xdr:colOff>
      <xdr:row>44</xdr:row>
      <xdr:rowOff>4233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7421638"/>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168124</xdr:rowOff>
    </xdr:from>
    <xdr:to>
      <xdr:col>77</xdr:col>
      <xdr:colOff>95250</xdr:colOff>
      <xdr:row>41</xdr:row>
      <xdr:rowOff>98274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108451</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7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4233</xdr:rowOff>
    </xdr:from>
    <xdr:to>
      <xdr:col>72</xdr:col>
      <xdr:colOff>203200</xdr:colOff>
      <xdr:row>44</xdr:row>
      <xdr:rowOff>96157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7548033"/>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31145</xdr:rowOff>
    </xdr:from>
    <xdr:to>
      <xdr:col>73</xdr:col>
      <xdr:colOff>44450</xdr:colOff>
      <xdr:row>41</xdr:row>
      <xdr:rowOff>132745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142922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96157</xdr:rowOff>
    </xdr:from>
    <xdr:to>
      <xdr:col>68</xdr:col>
      <xdr:colOff>152400</xdr:colOff>
      <xdr:row>44</xdr:row>
      <xdr:rowOff>130628</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76399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100088</xdr:rowOff>
    </xdr:from>
    <xdr:to>
      <xdr:col>68</xdr:col>
      <xdr:colOff>203200</xdr:colOff>
      <xdr:row>42</xdr:row>
      <xdr:rowOff>30238</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40415</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134559</xdr:rowOff>
    </xdr:from>
    <xdr:to>
      <xdr:col>64</xdr:col>
      <xdr:colOff>152400</xdr:colOff>
      <xdr:row>42</xdr:row>
      <xdr:rowOff>64709</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74886</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100995</xdr:rowOff>
    </xdr:from>
    <xdr:to>
      <xdr:col>81</xdr:col>
      <xdr:colOff>95250</xdr:colOff>
      <xdr:row>43</xdr:row>
      <xdr:rowOff>31145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3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73072</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273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169938</xdr:rowOff>
    </xdr:from>
    <xdr:to>
      <xdr:col>77</xdr:col>
      <xdr:colOff>95250</xdr:colOff>
      <xdr:row>43</xdr:row>
      <xdr:rowOff>100088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84865</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45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124883</xdr:rowOff>
    </xdr:from>
    <xdr:to>
      <xdr:col>73</xdr:col>
      <xdr:colOff>44450</xdr:colOff>
      <xdr:row>44</xdr:row>
      <xdr:rowOff>55033</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39810</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45357</xdr:rowOff>
    </xdr:from>
    <xdr:to>
      <xdr:col>68</xdr:col>
      <xdr:colOff>203200</xdr:colOff>
      <xdr:row>44</xdr:row>
      <xdr:rowOff>146957</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131734</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79828</xdr:rowOff>
    </xdr:from>
    <xdr:to>
      <xdr:col>64</xdr:col>
      <xdr:colOff>152400</xdr:colOff>
      <xdr:row>45</xdr:row>
      <xdr:rowOff>9978</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166205</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年度においては、下水道事業が法適化したことに伴う公営企業債等繰入見込額の減や、退職者の増加等に伴う退職手当負担見込額の減により将来負担比率は</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％改善している。</a:t>
          </a:r>
        </a:p>
        <a:p>
          <a:r>
            <a:rPr kumimoji="1" lang="ja-JP" altLang="en-US" sz="1300">
              <a:latin typeface="ＭＳ Ｐゴシック" panose="020B0600070205080204" pitchFamily="50" charset="-128"/>
              <a:ea typeface="ＭＳ Ｐゴシック" panose="020B0600070205080204" pitchFamily="50" charset="-128"/>
            </a:rPr>
            <a:t>しかしながら、市庁舎建替事業や中心市街地地区整備事業など後年度には複数の大型事業が控えており、過疎対策事業債を始めとした地方債の発行により令和</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年度には地方債残高ピークが見込まれることから、将来負担比率の上昇を抑えるために、地方債の任意繰上償還の実施や事業実施の適正化を図り、財政の健全化に努めていく。</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153314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451100"/>
          <a:ext cx="0" cy="113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125391</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55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153314</xdr:rowOff>
    </xdr:from>
    <xdr:to>
      <xdr:col>81</xdr:col>
      <xdr:colOff>133350</xdr:colOff>
      <xdr:row>20</xdr:row>
      <xdr:rowOff>153314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58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94463</xdr:rowOff>
    </xdr:from>
    <xdr:to>
      <xdr:col>81</xdr:col>
      <xdr:colOff>44450</xdr:colOff>
      <xdr:row>16</xdr:row>
      <xdr:rowOff>124384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6179800" y="2837663"/>
          <a:ext cx="838200" cy="2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101465</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330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84938</xdr:rowOff>
    </xdr:from>
    <xdr:to>
      <xdr:col>81</xdr:col>
      <xdr:colOff>95250</xdr:colOff>
      <xdr:row>15</xdr:row>
      <xdr:rowOff>15088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124384</xdr:rowOff>
    </xdr:from>
    <xdr:to>
      <xdr:col>77</xdr:col>
      <xdr:colOff>44450</xdr:colOff>
      <xdr:row>16</xdr:row>
      <xdr:rowOff>155270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5290800" y="2867584"/>
          <a:ext cx="889000" cy="3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121133</xdr:rowOff>
    </xdr:from>
    <xdr:to>
      <xdr:col>77</xdr:col>
      <xdr:colOff>95250</xdr:colOff>
      <xdr:row>15</xdr:row>
      <xdr:rowOff>51283</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521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61460</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290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155270</xdr:rowOff>
    </xdr:from>
    <xdr:to>
      <xdr:col>72</xdr:col>
      <xdr:colOff>203200</xdr:colOff>
      <xdr:row>17</xdr:row>
      <xdr:rowOff>46076</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2898470"/>
          <a:ext cx="889000" cy="62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8560</xdr:rowOff>
    </xdr:from>
    <xdr:to>
      <xdr:col>73</xdr:col>
      <xdr:colOff>44450</xdr:colOff>
      <xdr:row>15</xdr:row>
      <xdr:rowOff>110160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120337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46076</xdr:rowOff>
    </xdr:from>
    <xdr:to>
      <xdr:col>68</xdr:col>
      <xdr:colOff>152400</xdr:colOff>
      <xdr:row>17</xdr:row>
      <xdr:rowOff>84684</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296072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68402</xdr:rowOff>
    </xdr:from>
    <xdr:to>
      <xdr:col>68</xdr:col>
      <xdr:colOff>203200</xdr:colOff>
      <xdr:row>15</xdr:row>
      <xdr:rowOff>170002</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8729</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40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82880</xdr:rowOff>
    </xdr:from>
    <xdr:to>
      <xdr:col>64</xdr:col>
      <xdr:colOff>152400</xdr:colOff>
      <xdr:row>16</xdr:row>
      <xdr:rowOff>13030</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65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23207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42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43663</xdr:rowOff>
    </xdr:from>
    <xdr:to>
      <xdr:col>81</xdr:col>
      <xdr:colOff>95250</xdr:colOff>
      <xdr:row>16</xdr:row>
      <xdr:rowOff>145263</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278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15740</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2758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73584</xdr:rowOff>
    </xdr:from>
    <xdr:to>
      <xdr:col>77</xdr:col>
      <xdr:colOff>95250</xdr:colOff>
      <xdr:row>17</xdr:row>
      <xdr:rowOff>3734</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281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159961</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2903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104470</xdr:rowOff>
    </xdr:from>
    <xdr:to>
      <xdr:col>73</xdr:col>
      <xdr:colOff>44450</xdr:colOff>
      <xdr:row>17</xdr:row>
      <xdr:rowOff>34620</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284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19397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2934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166726</xdr:rowOff>
    </xdr:from>
    <xdr:to>
      <xdr:col>68</xdr:col>
      <xdr:colOff>203200</xdr:colOff>
      <xdr:row>17</xdr:row>
      <xdr:rowOff>96876</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290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81653</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299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33884</xdr:rowOff>
    </xdr:from>
    <xdr:to>
      <xdr:col>64</xdr:col>
      <xdr:colOff>152400</xdr:colOff>
      <xdr:row>17</xdr:row>
      <xdr:rowOff>135484</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294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120261</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303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奈良県御所市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24,070
23,690
60.58
19,265,248
18,390,164
829,604
7,820,752
22,224,457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理的・社会的要因等から公共施設が現在も数多く存在しており類似団体と比較して職員数が多いため人件費が高く、例年、類似団体平均を上回っている。新規採用の抑制や保育所の統廃合による人件費の抑制、会計年度任用職員の雇用形態の見直しを図るなどコストの低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50800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372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137177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8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50800</xdr:rowOff>
    </xdr:from>
    <xdr:to>
      <xdr:col>24</xdr:col>
      <xdr:colOff>114300</xdr:colOff>
      <xdr:row>32</xdr:row>
      <xdr:rowOff>50800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107950</xdr:rowOff>
    </xdr:from>
    <xdr:to>
      <xdr:col>24</xdr:col>
      <xdr:colOff>25400</xdr:colOff>
      <xdr:row>40</xdr:row>
      <xdr:rowOff>38100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7945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60977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33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44450</xdr:rowOff>
    </xdr:from>
    <xdr:to>
      <xdr:col>24</xdr:col>
      <xdr:colOff>76200</xdr:colOff>
      <xdr:row>37</xdr:row>
      <xdr:rowOff>146050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107950</xdr:rowOff>
    </xdr:from>
    <xdr:to>
      <xdr:col>19</xdr:col>
      <xdr:colOff>187325</xdr:colOff>
      <xdr:row>41</xdr:row>
      <xdr:rowOff>19050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7945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127000</xdr:rowOff>
    </xdr:from>
    <xdr:to>
      <xdr:col>20</xdr:col>
      <xdr:colOff>38100</xdr:colOff>
      <xdr:row>37</xdr:row>
      <xdr:rowOff>57150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67327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6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107950</xdr:rowOff>
    </xdr:from>
    <xdr:to>
      <xdr:col>15</xdr:col>
      <xdr:colOff>98425</xdr:colOff>
      <xdr:row>41</xdr:row>
      <xdr:rowOff>19050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7945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82550</xdr:rowOff>
    </xdr:from>
    <xdr:to>
      <xdr:col>15</xdr:col>
      <xdr:colOff>149225</xdr:colOff>
      <xdr:row>38</xdr:row>
      <xdr:rowOff>12700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22877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9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107950</xdr:rowOff>
    </xdr:from>
    <xdr:to>
      <xdr:col>11</xdr:col>
      <xdr:colOff>9525</xdr:colOff>
      <xdr:row>40</xdr:row>
      <xdr:rowOff>127000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7945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146050</xdr:rowOff>
    </xdr:from>
    <xdr:to>
      <xdr:col>11</xdr:col>
      <xdr:colOff>60325</xdr:colOff>
      <xdr:row>36</xdr:row>
      <xdr:rowOff>76200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86377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1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146050</xdr:rowOff>
    </xdr:from>
    <xdr:to>
      <xdr:col>6</xdr:col>
      <xdr:colOff>171450</xdr:colOff>
      <xdr:row>36</xdr:row>
      <xdr:rowOff>76200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86377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1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158750</xdr:rowOff>
    </xdr:from>
    <xdr:to>
      <xdr:col>24</xdr:col>
      <xdr:colOff>76200</xdr:colOff>
      <xdr:row>40</xdr:row>
      <xdr:rowOff>88900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130827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81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57150</xdr:rowOff>
    </xdr:from>
    <xdr:to>
      <xdr:col>20</xdr:col>
      <xdr:colOff>38100</xdr:colOff>
      <xdr:row>39</xdr:row>
      <xdr:rowOff>158750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143527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83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139700</xdr:rowOff>
    </xdr:from>
    <xdr:to>
      <xdr:col>15</xdr:col>
      <xdr:colOff>149225</xdr:colOff>
      <xdr:row>41</xdr:row>
      <xdr:rowOff>69850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54627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57150</xdr:rowOff>
    </xdr:from>
    <xdr:to>
      <xdr:col>11</xdr:col>
      <xdr:colOff>60325</xdr:colOff>
      <xdr:row>39</xdr:row>
      <xdr:rowOff>158750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143527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76200</xdr:rowOff>
    </xdr:from>
    <xdr:to>
      <xdr:col>6</xdr:col>
      <xdr:colOff>171450</xdr:colOff>
      <xdr:row>41</xdr:row>
      <xdr:rowOff>6350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162577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物件費に係る経常収支比率については、従前より類似団体平均値を下回っているが、デマンド交通の試験運用開始に伴う委託費の増や物価高騰による光熱水費の増等により前年と比べ上昇している。</a:t>
          </a:r>
        </a:p>
        <a:p>
          <a:r>
            <a:rPr kumimoji="1" lang="ja-JP" altLang="en-US" sz="1300">
              <a:latin typeface="ＭＳ Ｐゴシック" panose="020B0600070205080204" pitchFamily="50" charset="-128"/>
              <a:ea typeface="ＭＳ Ｐゴシック" panose="020B0600070205080204" pitchFamily="50" charset="-128"/>
            </a:rPr>
            <a:t>事務事業の見直しや施設の再編・統合をおこない、経費の抑制に努める。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85090</xdr:rowOff>
    </xdr:from>
    <xdr:to>
      <xdr:col>82</xdr:col>
      <xdr:colOff>107950</xdr:colOff>
      <xdr:row>21</xdr:row>
      <xdr:rowOff>62230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139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34307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3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62230</xdr:rowOff>
    </xdr:from>
    <xdr:to>
      <xdr:col>82</xdr:col>
      <xdr:colOff>196850</xdr:colOff>
      <xdr:row>21</xdr:row>
      <xdr:rowOff>62230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6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5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85090</xdr:rowOff>
    </xdr:from>
    <xdr:to>
      <xdr:col>82</xdr:col>
      <xdr:colOff>196850</xdr:colOff>
      <xdr:row>13</xdr:row>
      <xdr:rowOff>85090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1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168910</xdr:rowOff>
    </xdr:from>
    <xdr:to>
      <xdr:col>82</xdr:col>
      <xdr:colOff>107950</xdr:colOff>
      <xdr:row>16</xdr:row>
      <xdr:rowOff>104140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4066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130810</xdr:rowOff>
    </xdr:from>
    <xdr:to>
      <xdr:col>78</xdr:col>
      <xdr:colOff>69850</xdr:colOff>
      <xdr:row>15</xdr:row>
      <xdr:rowOff>168910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025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130810</xdr:rowOff>
    </xdr:from>
    <xdr:to>
      <xdr:col>73</xdr:col>
      <xdr:colOff>180975</xdr:colOff>
      <xdr:row>16</xdr:row>
      <xdr:rowOff>88900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7025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170197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50800</xdr:rowOff>
    </xdr:from>
    <xdr:to>
      <xdr:col>69</xdr:col>
      <xdr:colOff>92075</xdr:colOff>
      <xdr:row>16</xdr:row>
      <xdr:rowOff>88900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794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41910</xdr:rowOff>
    </xdr:from>
    <xdr:to>
      <xdr:col>69</xdr:col>
      <xdr:colOff>142875</xdr:colOff>
      <xdr:row>17</xdr:row>
      <xdr:rowOff>143510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128287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97807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53340</xdr:rowOff>
    </xdr:from>
    <xdr:to>
      <xdr:col>82</xdr:col>
      <xdr:colOff>158750</xdr:colOff>
      <xdr:row>16</xdr:row>
      <xdr:rowOff>154940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69867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118110</xdr:rowOff>
    </xdr:from>
    <xdr:to>
      <xdr:col>78</xdr:col>
      <xdr:colOff>120650</xdr:colOff>
      <xdr:row>16</xdr:row>
      <xdr:rowOff>48260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58437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5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80010</xdr:rowOff>
    </xdr:from>
    <xdr:to>
      <xdr:col>74</xdr:col>
      <xdr:colOff>31750</xdr:colOff>
      <xdr:row>16</xdr:row>
      <xdr:rowOff>10160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20337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38100</xdr:rowOff>
    </xdr:from>
    <xdr:to>
      <xdr:col>69</xdr:col>
      <xdr:colOff>142875</xdr:colOff>
      <xdr:row>16</xdr:row>
      <xdr:rowOff>139700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0</xdr:rowOff>
    </xdr:from>
    <xdr:to>
      <xdr:col>65</xdr:col>
      <xdr:colOff>53975</xdr:colOff>
      <xdr:row>16</xdr:row>
      <xdr:rowOff>101600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111777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等に伴い、生活保護費については減少傾向であるが、類似団体よりも保護率が高い等により扶助費に係る経常収支比率は類似団体平均を上回っている。今後、高齢化により、医療費の増に伴う助成費の増加も見込まれ、検診の実施や重複受診・多受診の防止、資格の的確な把握により、医療費の適正化を図り、扶助費の削減に努めていく。</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120650</xdr:rowOff>
    </xdr:from>
    <xdr:to>
      <xdr:col>24</xdr:col>
      <xdr:colOff>25400</xdr:colOff>
      <xdr:row>61</xdr:row>
      <xdr:rowOff>133350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075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105427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133350</xdr:rowOff>
    </xdr:from>
    <xdr:to>
      <xdr:col>24</xdr:col>
      <xdr:colOff>114300</xdr:colOff>
      <xdr:row>61</xdr:row>
      <xdr:rowOff>133350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35577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120650</xdr:rowOff>
    </xdr:from>
    <xdr:to>
      <xdr:col>24</xdr:col>
      <xdr:colOff>114300</xdr:colOff>
      <xdr:row>53</xdr:row>
      <xdr:rowOff>120650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0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152400</xdr:rowOff>
    </xdr:from>
    <xdr:to>
      <xdr:col>24</xdr:col>
      <xdr:colOff>25400</xdr:colOff>
      <xdr:row>57</xdr:row>
      <xdr:rowOff>95250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536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152400</xdr:rowOff>
    </xdr:from>
    <xdr:to>
      <xdr:col>19</xdr:col>
      <xdr:colOff>187325</xdr:colOff>
      <xdr:row>57</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7536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25400</xdr:rowOff>
    </xdr:from>
    <xdr:to>
      <xdr:col>20</xdr:col>
      <xdr:colOff>38100</xdr:colOff>
      <xdr:row>56</xdr:row>
      <xdr:rowOff>127000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137177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95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107950</xdr:rowOff>
    </xdr:from>
    <xdr:to>
      <xdr:col>15</xdr:col>
      <xdr:colOff>98425</xdr:colOff>
      <xdr:row>58</xdr:row>
      <xdr:rowOff>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880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88900</xdr:rowOff>
    </xdr:from>
    <xdr:to>
      <xdr:col>15</xdr:col>
      <xdr:colOff>149225</xdr:colOff>
      <xdr:row>57</xdr:row>
      <xdr:rowOff>19050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107950</xdr:rowOff>
    </xdr:from>
    <xdr:to>
      <xdr:col>11</xdr:col>
      <xdr:colOff>9525</xdr:colOff>
      <xdr:row>58</xdr:row>
      <xdr:rowOff>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880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168927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44450</xdr:rowOff>
    </xdr:from>
    <xdr:to>
      <xdr:col>24</xdr:col>
      <xdr:colOff>76200</xdr:colOff>
      <xdr:row>57</xdr:row>
      <xdr:rowOff>146050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16527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101600</xdr:rowOff>
    </xdr:from>
    <xdr:to>
      <xdr:col>20</xdr:col>
      <xdr:colOff>38100</xdr:colOff>
      <xdr:row>57</xdr:row>
      <xdr:rowOff>31750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16527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57150</xdr:rowOff>
    </xdr:from>
    <xdr:to>
      <xdr:col>15</xdr:col>
      <xdr:colOff>149225</xdr:colOff>
      <xdr:row>57</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143527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120650</xdr:rowOff>
    </xdr:from>
    <xdr:to>
      <xdr:col>11</xdr:col>
      <xdr:colOff>60325</xdr:colOff>
      <xdr:row>58</xdr:row>
      <xdr:rowOff>50800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35577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57150</xdr:rowOff>
    </xdr:from>
    <xdr:to>
      <xdr:col>6</xdr:col>
      <xdr:colOff>171450</xdr:colOff>
      <xdr:row>57</xdr:row>
      <xdr:rowOff>158750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143527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より下水道事業が地方公営企業法を適用した公営企業会計へ移行し、下水道事業会計繰出金が補助費等に移行されたこと等により、繰出金に係る経常収支比率は改善しており、類似団体平均を上回っているもののその差は縮まっている。高齢化が進捗していることから、介護給付や医療費に係る繰出金が増加傾向にあり、予防や啓発に努め普通会計の負担抑制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46990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4052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19067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46990</xdr:rowOff>
    </xdr:from>
    <xdr:to>
      <xdr:col>82</xdr:col>
      <xdr:colOff>196850</xdr:colOff>
      <xdr:row>61</xdr:row>
      <xdr:rowOff>46990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142240</xdr:rowOff>
    </xdr:from>
    <xdr:to>
      <xdr:col>82</xdr:col>
      <xdr:colOff>107950</xdr:colOff>
      <xdr:row>57</xdr:row>
      <xdr:rowOff>1270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7434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39387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469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22860</xdr:rowOff>
    </xdr:from>
    <xdr:to>
      <xdr:col>82</xdr:col>
      <xdr:colOff>158750</xdr:colOff>
      <xdr:row>56</xdr:row>
      <xdr:rowOff>124460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142240</xdr:rowOff>
    </xdr:from>
    <xdr:to>
      <xdr:col>78</xdr:col>
      <xdr:colOff>69850</xdr:colOff>
      <xdr:row>57</xdr:row>
      <xdr:rowOff>39370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7434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163830</xdr:rowOff>
    </xdr:from>
    <xdr:to>
      <xdr:col>78</xdr:col>
      <xdr:colOff>120650</xdr:colOff>
      <xdr:row>56</xdr:row>
      <xdr:rowOff>93980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104157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39370</xdr:rowOff>
    </xdr:from>
    <xdr:to>
      <xdr:col>73</xdr:col>
      <xdr:colOff>180975</xdr:colOff>
      <xdr:row>59</xdr:row>
      <xdr:rowOff>39370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81202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30480</xdr:rowOff>
    </xdr:from>
    <xdr:to>
      <xdr:col>74</xdr:col>
      <xdr:colOff>31750</xdr:colOff>
      <xdr:row>56</xdr:row>
      <xdr:rowOff>132080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142257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31750</xdr:rowOff>
    </xdr:from>
    <xdr:to>
      <xdr:col>69</xdr:col>
      <xdr:colOff>92075</xdr:colOff>
      <xdr:row>59</xdr:row>
      <xdr:rowOff>39370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10147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160020</xdr:rowOff>
    </xdr:from>
    <xdr:to>
      <xdr:col>69</xdr:col>
      <xdr:colOff>142875</xdr:colOff>
      <xdr:row>57</xdr:row>
      <xdr:rowOff>90170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100347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161307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121920</xdr:rowOff>
    </xdr:from>
    <xdr:to>
      <xdr:col>82</xdr:col>
      <xdr:colOff>158750</xdr:colOff>
      <xdr:row>57</xdr:row>
      <xdr:rowOff>52070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93997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91440</xdr:rowOff>
    </xdr:from>
    <xdr:to>
      <xdr:col>78</xdr:col>
      <xdr:colOff>120650</xdr:colOff>
      <xdr:row>57</xdr:row>
      <xdr:rowOff>21590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6367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77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160020</xdr:rowOff>
    </xdr:from>
    <xdr:to>
      <xdr:col>74</xdr:col>
      <xdr:colOff>31750</xdr:colOff>
      <xdr:row>57</xdr:row>
      <xdr:rowOff>90170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74947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160020</xdr:rowOff>
    </xdr:from>
    <xdr:to>
      <xdr:col>69</xdr:col>
      <xdr:colOff>142875</xdr:colOff>
      <xdr:row>59</xdr:row>
      <xdr:rowOff>90170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74947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19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年度に下水道事業の法適化に伴い下水道事業会計繰出金が補助費等に移行したこと等により補助費等に係る経常収支比率が悪化したが、令和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ついては類似団体との差異は横ばいで推移している。補助費等においては、各種団体等に対する補助金や負担金が多額であり、社会情勢の変化や補助目的、市の関与の必要性等を考慮し、事業内容や効果等を精査し、必要な見直しを図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149860</xdr:rowOff>
    </xdr:from>
    <xdr:to>
      <xdr:col>82</xdr:col>
      <xdr:colOff>107950</xdr:colOff>
      <xdr:row>40</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0771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19067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77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46990</xdr:rowOff>
    </xdr:from>
    <xdr:to>
      <xdr:col>82</xdr:col>
      <xdr:colOff>196850</xdr:colOff>
      <xdr:row>40</xdr:row>
      <xdr:rowOff>46990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0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64787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51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149860</xdr:rowOff>
    </xdr:from>
    <xdr:to>
      <xdr:col>82</xdr:col>
      <xdr:colOff>196850</xdr:colOff>
      <xdr:row>33</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07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27940</xdr:rowOff>
    </xdr:from>
    <xdr:to>
      <xdr:col>82</xdr:col>
      <xdr:colOff>107950</xdr:colOff>
      <xdr:row>36</xdr:row>
      <xdr:rowOff>46990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20014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157497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5986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140970</xdr:rowOff>
    </xdr:from>
    <xdr:to>
      <xdr:col>82</xdr:col>
      <xdr:colOff>158750</xdr:colOff>
      <xdr:row>36</xdr:row>
      <xdr:rowOff>71120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27940</xdr:rowOff>
    </xdr:from>
    <xdr:to>
      <xdr:col>78</xdr:col>
      <xdr:colOff>69850</xdr:colOff>
      <xdr:row>36</xdr:row>
      <xdr:rowOff>92710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20014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121920</xdr:rowOff>
    </xdr:from>
    <xdr:to>
      <xdr:col>78</xdr:col>
      <xdr:colOff>120650</xdr:colOff>
      <xdr:row>36</xdr:row>
      <xdr:rowOff>52070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1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62247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589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xdr:rowOff>
    </xdr:from>
    <xdr:to>
      <xdr:col>73</xdr:col>
      <xdr:colOff>180975</xdr:colOff>
      <xdr:row>36</xdr:row>
      <xdr:rowOff>92710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17347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167640</xdr:rowOff>
    </xdr:from>
    <xdr:to>
      <xdr:col>74</xdr:col>
      <xdr:colOff>31750</xdr:colOff>
      <xdr:row>36</xdr:row>
      <xdr:rowOff>97790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16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107967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5937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xdr:rowOff>
    </xdr:from>
    <xdr:to>
      <xdr:col>69</xdr:col>
      <xdr:colOff>92075</xdr:colOff>
      <xdr:row>36</xdr:row>
      <xdr:rowOff>12700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1734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121920</xdr:rowOff>
    </xdr:from>
    <xdr:to>
      <xdr:col>69</xdr:col>
      <xdr:colOff>142875</xdr:colOff>
      <xdr:row>36</xdr:row>
      <xdr:rowOff>52070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1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62247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589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99060</xdr:rowOff>
    </xdr:from>
    <xdr:to>
      <xdr:col>65</xdr:col>
      <xdr:colOff>53975</xdr:colOff>
      <xdr:row>36</xdr:row>
      <xdr:rowOff>29210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39387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868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167640</xdr:rowOff>
    </xdr:from>
    <xdr:to>
      <xdr:col>82</xdr:col>
      <xdr:colOff>158750</xdr:colOff>
      <xdr:row>36</xdr:row>
      <xdr:rowOff>97790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6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139717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14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148590</xdr:rowOff>
    </xdr:from>
    <xdr:to>
      <xdr:col>78</xdr:col>
      <xdr:colOff>120650</xdr:colOff>
      <xdr:row>36</xdr:row>
      <xdr:rowOff>78740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63517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23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41910</xdr:rowOff>
    </xdr:from>
    <xdr:to>
      <xdr:col>74</xdr:col>
      <xdr:colOff>31750</xdr:colOff>
      <xdr:row>36</xdr:row>
      <xdr:rowOff>143510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128287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30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121920</xdr:rowOff>
    </xdr:from>
    <xdr:to>
      <xdr:col>69</xdr:col>
      <xdr:colOff>142875</xdr:colOff>
      <xdr:row>36</xdr:row>
      <xdr:rowOff>52070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36847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20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48277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公債費に係る経常収支比率ついては、過去に同和対策事業を中心とした公営住宅政策を進めてきたこと等により類似団体平均を上回っているが、その差は徐々に縮まっている。しかし、平成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年度からは過疎対策事業債を積極的に発行しているため、令和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年度については類似団体との差が微増しており、今後、公債費は更に増大していくと見込まれるため、地方債の任意繰上償還の実施や事業の取捨選択をおこない公債費の抑制に努めていく。</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85852</xdr:rowOff>
    </xdr:from>
    <xdr:to>
      <xdr:col>24</xdr:col>
      <xdr:colOff>25400</xdr:colOff>
      <xdr:row>80</xdr:row>
      <xdr:rowOff>90424</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73152"/>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62501</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90424</xdr:rowOff>
    </xdr:from>
    <xdr:to>
      <xdr:col>24</xdr:col>
      <xdr:colOff>114300</xdr:colOff>
      <xdr:row>80</xdr:row>
      <xdr:rowOff>90424</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6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779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1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85852</xdr:rowOff>
    </xdr:from>
    <xdr:to>
      <xdr:col>24</xdr:col>
      <xdr:colOff>114300</xdr:colOff>
      <xdr:row>74</xdr:row>
      <xdr:rowOff>85852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73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81280</xdr:rowOff>
    </xdr:from>
    <xdr:to>
      <xdr:col>24</xdr:col>
      <xdr:colOff>25400</xdr:colOff>
      <xdr:row>78</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4543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127016</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81280</xdr:rowOff>
    </xdr:from>
    <xdr:to>
      <xdr:col>19</xdr:col>
      <xdr:colOff>187325</xdr:colOff>
      <xdr:row>78</xdr:row>
      <xdr:rowOff>163576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45438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73913</xdr:rowOff>
    </xdr:from>
    <xdr:to>
      <xdr:col>20</xdr:col>
      <xdr:colOff>38100</xdr:colOff>
      <xdr:row>78</xdr:row>
      <xdr:rowOff>4063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14240</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044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163576</xdr:rowOff>
    </xdr:from>
    <xdr:to>
      <xdr:col>15</xdr:col>
      <xdr:colOff>98425</xdr:colOff>
      <xdr:row>79</xdr:row>
      <xdr:rowOff>33274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5366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119635</xdr:rowOff>
    </xdr:from>
    <xdr:to>
      <xdr:col>15</xdr:col>
      <xdr:colOff>149225</xdr:colOff>
      <xdr:row>78</xdr:row>
      <xdr:rowOff>49785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59962</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33274</xdr:rowOff>
    </xdr:from>
    <xdr:to>
      <xdr:col>11</xdr:col>
      <xdr:colOff>9525</xdr:colOff>
      <xdr:row>79</xdr:row>
      <xdr:rowOff>74422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5778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59962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50816</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76200</xdr:rowOff>
    </xdr:from>
    <xdr:to>
      <xdr:col>24</xdr:col>
      <xdr:colOff>76200</xdr:colOff>
      <xdr:row>79</xdr:row>
      <xdr:rowOff>6350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48277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30480</xdr:rowOff>
    </xdr:from>
    <xdr:to>
      <xdr:col>20</xdr:col>
      <xdr:colOff>38100</xdr:colOff>
      <xdr:row>78</xdr:row>
      <xdr:rowOff>132080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116857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48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112776</xdr:rowOff>
    </xdr:from>
    <xdr:to>
      <xdr:col>15</xdr:col>
      <xdr:colOff>149225</xdr:colOff>
      <xdr:row>79</xdr:row>
      <xdr:rowOff>42926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27703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572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153924</xdr:rowOff>
    </xdr:from>
    <xdr:to>
      <xdr:col>11</xdr:col>
      <xdr:colOff>60325</xdr:colOff>
      <xdr:row>79</xdr:row>
      <xdr:rowOff>84074</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68851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61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23622</xdr:rowOff>
    </xdr:from>
    <xdr:to>
      <xdr:col>6</xdr:col>
      <xdr:colOff>171450</xdr:colOff>
      <xdr:row>79</xdr:row>
      <xdr:rowOff>125222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5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109999</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65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前年度と比較して、普通交付税及び臨時財政対策債等の経常一般財源が減少したことに伴い</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悪化しており、類似団体平均との差異は更に広がっている。中でも人件費が類似団体内平均値を大きく上回っており、新規採用の抑制や施設の再編・統合、会計年度任用職員の雇用形態の見直しを図り、経常経費の削減に努めていく。</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90424</xdr:rowOff>
    </xdr:from>
    <xdr:to>
      <xdr:col>82</xdr:col>
      <xdr:colOff>107950</xdr:colOff>
      <xdr:row>80</xdr:row>
      <xdr:rowOff>113285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777724"/>
          <a:ext cx="0" cy="10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85362</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113285</xdr:rowOff>
    </xdr:from>
    <xdr:to>
      <xdr:col>82</xdr:col>
      <xdr:colOff>196850</xdr:colOff>
      <xdr:row>80</xdr:row>
      <xdr:rowOff>113285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5351</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52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90424</xdr:rowOff>
    </xdr:from>
    <xdr:to>
      <xdr:col>82</xdr:col>
      <xdr:colOff>196850</xdr:colOff>
      <xdr:row>74</xdr:row>
      <xdr:rowOff>90424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77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78994</xdr:rowOff>
    </xdr:from>
    <xdr:to>
      <xdr:col>82</xdr:col>
      <xdr:colOff>107950</xdr:colOff>
      <xdr:row>78</xdr:row>
      <xdr:rowOff>90424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280644"/>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143019</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0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78994</xdr:rowOff>
    </xdr:from>
    <xdr:to>
      <xdr:col>78</xdr:col>
      <xdr:colOff>69850</xdr:colOff>
      <xdr:row>78</xdr:row>
      <xdr:rowOff>140715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280644"/>
          <a:ext cx="889000" cy="23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169926</xdr:rowOff>
    </xdr:from>
    <xdr:to>
      <xdr:col>78</xdr:col>
      <xdr:colOff>120650</xdr:colOff>
      <xdr:row>76</xdr:row>
      <xdr:rowOff>100076</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110253</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79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140715</xdr:rowOff>
    </xdr:from>
    <xdr:to>
      <xdr:col>73</xdr:col>
      <xdr:colOff>180975</xdr:colOff>
      <xdr:row>79</xdr:row>
      <xdr:rowOff>74422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513815"/>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149352</xdr:rowOff>
    </xdr:from>
    <xdr:to>
      <xdr:col>74</xdr:col>
      <xdr:colOff>31750</xdr:colOff>
      <xdr:row>77</xdr:row>
      <xdr:rowOff>79502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89679</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74422</xdr:rowOff>
    </xdr:from>
    <xdr:to>
      <xdr:col>69</xdr:col>
      <xdr:colOff>92075</xdr:colOff>
      <xdr:row>79</xdr:row>
      <xdr:rowOff>106426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6189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28194</xdr:rowOff>
    </xdr:from>
    <xdr:to>
      <xdr:col>69</xdr:col>
      <xdr:colOff>142875</xdr:colOff>
      <xdr:row>77</xdr:row>
      <xdr:rowOff>129794</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139971</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117112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39624</xdr:rowOff>
    </xdr:from>
    <xdr:to>
      <xdr:col>82</xdr:col>
      <xdr:colOff>158750</xdr:colOff>
      <xdr:row>78</xdr:row>
      <xdr:rowOff>141224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11701</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28194</xdr:rowOff>
    </xdr:from>
    <xdr:to>
      <xdr:col>78</xdr:col>
      <xdr:colOff>120650</xdr:colOff>
      <xdr:row>77</xdr:row>
      <xdr:rowOff>129794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114571</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89915</xdr:rowOff>
    </xdr:from>
    <xdr:to>
      <xdr:col>74</xdr:col>
      <xdr:colOff>31750</xdr:colOff>
      <xdr:row>79</xdr:row>
      <xdr:rowOff>20065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4842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23622</xdr:rowOff>
    </xdr:from>
    <xdr:to>
      <xdr:col>69</xdr:col>
      <xdr:colOff>142875</xdr:colOff>
      <xdr:row>79</xdr:row>
      <xdr:rowOff>125222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5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109999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65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55626</xdr:rowOff>
    </xdr:from>
    <xdr:to>
      <xdr:col>65</xdr:col>
      <xdr:colOff>53975</xdr:colOff>
      <xdr:row>79</xdr:row>
      <xdr:rowOff>157226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142003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68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奈良県御所市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116718</xdr:rowOff>
    </xdr:from>
    <xdr:to>
      <xdr:col>29</xdr:col>
      <xdr:colOff>127000</xdr:colOff>
      <xdr:row>19</xdr:row>
      <xdr:rowOff>159109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50293"/>
          <a:ext cx="0" cy="14139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131186</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3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159109</xdr:rowOff>
    </xdr:from>
    <xdr:to>
      <xdr:col>30</xdr:col>
      <xdr:colOff>25400</xdr:colOff>
      <xdr:row>19</xdr:row>
      <xdr:rowOff>159109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642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31645</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793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116718</xdr:rowOff>
    </xdr:from>
    <xdr:to>
      <xdr:col>30</xdr:col>
      <xdr:colOff>25400</xdr:colOff>
      <xdr:row>11</xdr:row>
      <xdr:rowOff>116718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502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2418</xdr:rowOff>
    </xdr:from>
    <xdr:to>
      <xdr:col>29</xdr:col>
      <xdr:colOff>127000</xdr:colOff>
      <xdr:row>13</xdr:row>
      <xdr:rowOff>18805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5003800" y="2278893"/>
          <a:ext cx="647700" cy="163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137307</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756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165230</xdr:rowOff>
    </xdr:from>
    <xdr:to>
      <xdr:col>29</xdr:col>
      <xdr:colOff>177800</xdr:colOff>
      <xdr:row>16</xdr:row>
      <xdr:rowOff>95380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78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2418</xdr:rowOff>
    </xdr:from>
    <xdr:to>
      <xdr:col>26</xdr:col>
      <xdr:colOff>50800</xdr:colOff>
      <xdr:row>13</xdr:row>
      <xdr:rowOff>13033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278893"/>
          <a:ext cx="698500" cy="106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17412</xdr:rowOff>
    </xdr:from>
    <xdr:to>
      <xdr:col>26</xdr:col>
      <xdr:colOff>101600</xdr:colOff>
      <xdr:row>16</xdr:row>
      <xdr:rowOff>119012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28082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103789</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94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13033</xdr:rowOff>
    </xdr:from>
    <xdr:to>
      <xdr:col>22</xdr:col>
      <xdr:colOff>114300</xdr:colOff>
      <xdr:row>14</xdr:row>
      <xdr:rowOff>27949</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289508"/>
          <a:ext cx="698500" cy="1863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67818</xdr:rowOff>
    </xdr:from>
    <xdr:to>
      <xdr:col>22</xdr:col>
      <xdr:colOff>165100</xdr:colOff>
      <xdr:row>16</xdr:row>
      <xdr:rowOff>169418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28586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154195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94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27949</xdr:rowOff>
    </xdr:from>
    <xdr:to>
      <xdr:col>18</xdr:col>
      <xdr:colOff>177800</xdr:colOff>
      <xdr:row>14</xdr:row>
      <xdr:rowOff>56825</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475874"/>
          <a:ext cx="698500" cy="288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137670</xdr:rowOff>
    </xdr:from>
    <xdr:to>
      <xdr:col>19</xdr:col>
      <xdr:colOff>38100</xdr:colOff>
      <xdr:row>17</xdr:row>
      <xdr:rowOff>67820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2928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52597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01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159158</xdr:rowOff>
    </xdr:from>
    <xdr:to>
      <xdr:col>15</xdr:col>
      <xdr:colOff>101600</xdr:colOff>
      <xdr:row>17</xdr:row>
      <xdr:rowOff>89308</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2949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74085</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036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139455</xdr:rowOff>
    </xdr:from>
    <xdr:to>
      <xdr:col>29</xdr:col>
      <xdr:colOff>177800</xdr:colOff>
      <xdr:row>13</xdr:row>
      <xdr:rowOff>69605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244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155982</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0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123068</xdr:rowOff>
    </xdr:from>
    <xdr:to>
      <xdr:col>26</xdr:col>
      <xdr:colOff>101600</xdr:colOff>
      <xdr:row>13</xdr:row>
      <xdr:rowOff>53218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228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63395</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19969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133683</xdr:rowOff>
    </xdr:from>
    <xdr:to>
      <xdr:col>22</xdr:col>
      <xdr:colOff>165100</xdr:colOff>
      <xdr:row>13</xdr:row>
      <xdr:rowOff>63833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238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74010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007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148599</xdr:rowOff>
    </xdr:from>
    <xdr:to>
      <xdr:col>19</xdr:col>
      <xdr:colOff>38100</xdr:colOff>
      <xdr:row>14</xdr:row>
      <xdr:rowOff>78749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425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88926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193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6025</xdr:rowOff>
    </xdr:from>
    <xdr:to>
      <xdr:col>15</xdr:col>
      <xdr:colOff>101600</xdr:colOff>
      <xdr:row>14</xdr:row>
      <xdr:rowOff>107625</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453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117802</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22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104368</xdr:rowOff>
    </xdr:from>
    <xdr:to>
      <xdr:col>29</xdr:col>
      <xdr:colOff>127000</xdr:colOff>
      <xdr:row>38</xdr:row>
      <xdr:rowOff>69589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28918"/>
          <a:ext cx="0" cy="15082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41666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5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69589</xdr:rowOff>
    </xdr:from>
    <xdr:to>
      <xdr:col>30</xdr:col>
      <xdr:colOff>25400</xdr:colOff>
      <xdr:row>38</xdr:row>
      <xdr:rowOff>69589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5371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19295</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772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104368</xdr:rowOff>
    </xdr:from>
    <xdr:to>
      <xdr:col>30</xdr:col>
      <xdr:colOff>25400</xdr:colOff>
      <xdr:row>33</xdr:row>
      <xdr:rowOff>104368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289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12504</xdr:rowOff>
    </xdr:from>
    <xdr:to>
      <xdr:col>29</xdr:col>
      <xdr:colOff>127000</xdr:colOff>
      <xdr:row>35</xdr:row>
      <xdr:rowOff>29355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6622854"/>
          <a:ext cx="647700" cy="168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174269</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6784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202192</xdr:rowOff>
    </xdr:from>
    <xdr:to>
      <xdr:col>29</xdr:col>
      <xdr:colOff>177800</xdr:colOff>
      <xdr:row>35</xdr:row>
      <xdr:rowOff>303792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12504</xdr:rowOff>
    </xdr:from>
    <xdr:to>
      <xdr:col>26</xdr:col>
      <xdr:colOff>50800</xdr:colOff>
      <xdr:row>35</xdr:row>
      <xdr:rowOff>59889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6622854"/>
          <a:ext cx="698500" cy="47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247944</xdr:rowOff>
    </xdr:from>
    <xdr:to>
      <xdr:col>26</xdr:col>
      <xdr:colOff>101600</xdr:colOff>
      <xdr:row>36</xdr:row>
      <xdr:rowOff>6644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68582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334321</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6944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329343</xdr:rowOff>
    </xdr:from>
    <xdr:to>
      <xdr:col>22</xdr:col>
      <xdr:colOff>114300</xdr:colOff>
      <xdr:row>35</xdr:row>
      <xdr:rowOff>59889</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3606800" y="6596793"/>
          <a:ext cx="698500" cy="734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274396</xdr:rowOff>
    </xdr:from>
    <xdr:to>
      <xdr:col>22</xdr:col>
      <xdr:colOff>165100</xdr:colOff>
      <xdr:row>36</xdr:row>
      <xdr:rowOff>33096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17873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246068</xdr:rowOff>
    </xdr:from>
    <xdr:to>
      <xdr:col>18</xdr:col>
      <xdr:colOff>177800</xdr:colOff>
      <xdr:row>34</xdr:row>
      <xdr:rowOff>329343</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a:off x="2908300" y="6513518"/>
          <a:ext cx="698500" cy="832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255553</xdr:rowOff>
    </xdr:from>
    <xdr:to>
      <xdr:col>19</xdr:col>
      <xdr:colOff>38100</xdr:colOff>
      <xdr:row>36</xdr:row>
      <xdr:rowOff>14253</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341930</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6952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261399</xdr:rowOff>
    </xdr:from>
    <xdr:to>
      <xdr:col>15</xdr:col>
      <xdr:colOff>101600</xdr:colOff>
      <xdr:row>36</xdr:row>
      <xdr:rowOff>20099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4876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6958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321455</xdr:rowOff>
    </xdr:from>
    <xdr:to>
      <xdr:col>29</xdr:col>
      <xdr:colOff>177800</xdr:colOff>
      <xdr:row>35</xdr:row>
      <xdr:rowOff>80155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6588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166532</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64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304604</xdr:rowOff>
    </xdr:from>
    <xdr:to>
      <xdr:col>26</xdr:col>
      <xdr:colOff>101600</xdr:colOff>
      <xdr:row>35</xdr:row>
      <xdr:rowOff>63304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65720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73481</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6340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9089</xdr:rowOff>
    </xdr:from>
    <xdr:to>
      <xdr:col>22</xdr:col>
      <xdr:colOff>165100</xdr:colOff>
      <xdr:row>35</xdr:row>
      <xdr:rowOff>110689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6619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120867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638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278543</xdr:rowOff>
    </xdr:from>
    <xdr:to>
      <xdr:col>19</xdr:col>
      <xdr:colOff>38100</xdr:colOff>
      <xdr:row>35</xdr:row>
      <xdr:rowOff>37243</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6545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47421</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631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195268</xdr:rowOff>
    </xdr:from>
    <xdr:to>
      <xdr:col>15</xdr:col>
      <xdr:colOff>101600</xdr:colOff>
      <xdr:row>34</xdr:row>
      <xdr:rowOff>296868</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6462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307045</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623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奈良県御所市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24,070
23,690
60.58
19,265,248
18,390,164
829,604
7,820,752
22,224,457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158282</xdr:rowOff>
    </xdr:from>
    <xdr:to>
      <xdr:col>24</xdr:col>
      <xdr:colOff>62865</xdr:colOff>
      <xdr:row>39</xdr:row>
      <xdr:rowOff>50677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30332"/>
          <a:ext cx="1270" cy="1606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54504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4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50677</xdr:rowOff>
    </xdr:from>
    <xdr:to>
      <xdr:col>24</xdr:col>
      <xdr:colOff>152400</xdr:colOff>
      <xdr:row>39</xdr:row>
      <xdr:rowOff>50677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37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104959</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0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158282</xdr:rowOff>
    </xdr:from>
    <xdr:to>
      <xdr:col>24</xdr:col>
      <xdr:colOff>152400</xdr:colOff>
      <xdr:row>29</xdr:row>
      <xdr:rowOff>158282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3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18362</xdr:rowOff>
    </xdr:from>
    <xdr:to>
      <xdr:col>24</xdr:col>
      <xdr:colOff>63500</xdr:colOff>
      <xdr:row>32</xdr:row>
      <xdr:rowOff>54677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504762"/>
          <a:ext cx="838200" cy="3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94449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3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116022</xdr:rowOff>
    </xdr:from>
    <xdr:to>
      <xdr:col>24</xdr:col>
      <xdr:colOff>114300</xdr:colOff>
      <xdr:row>35</xdr:row>
      <xdr:rowOff>46172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4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121984</xdr:rowOff>
    </xdr:from>
    <xdr:to>
      <xdr:col>19</xdr:col>
      <xdr:colOff>177800</xdr:colOff>
      <xdr:row>32</xdr:row>
      <xdr:rowOff>54677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436934"/>
          <a:ext cx="889000" cy="10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132857</xdr:rowOff>
    </xdr:from>
    <xdr:to>
      <xdr:col>20</xdr:col>
      <xdr:colOff>38100</xdr:colOff>
      <xdr:row>35</xdr:row>
      <xdr:rowOff>63007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96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54134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5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121984</xdr:rowOff>
    </xdr:from>
    <xdr:to>
      <xdr:col>15</xdr:col>
      <xdr:colOff>50800</xdr:colOff>
      <xdr:row>34</xdr:row>
      <xdr:rowOff>139031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436934"/>
          <a:ext cx="889000" cy="53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24010</xdr:rowOff>
    </xdr:from>
    <xdr:to>
      <xdr:col>15</xdr:col>
      <xdr:colOff>101600</xdr:colOff>
      <xdr:row>35</xdr:row>
      <xdr:rowOff>125610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2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116737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1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9545</xdr:rowOff>
    </xdr:from>
    <xdr:to>
      <xdr:col>10</xdr:col>
      <xdr:colOff>114300</xdr:colOff>
      <xdr:row>34</xdr:row>
      <xdr:rowOff>139031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5838845"/>
          <a:ext cx="889000" cy="12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62285</xdr:rowOff>
    </xdr:from>
    <xdr:to>
      <xdr:col>10</xdr:col>
      <xdr:colOff>165100</xdr:colOff>
      <xdr:row>36</xdr:row>
      <xdr:rowOff>163885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3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155012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32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79952</xdr:rowOff>
    </xdr:from>
    <xdr:to>
      <xdr:col>6</xdr:col>
      <xdr:colOff>38100</xdr:colOff>
      <xdr:row>37</xdr:row>
      <xdr:rowOff>10102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5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4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139012</xdr:rowOff>
    </xdr:from>
    <xdr:to>
      <xdr:col>24</xdr:col>
      <xdr:colOff>114300</xdr:colOff>
      <xdr:row>32</xdr:row>
      <xdr:rowOff>69162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45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161889</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305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3877</xdr:rowOff>
    </xdr:from>
    <xdr:to>
      <xdr:col>20</xdr:col>
      <xdr:colOff>38100</xdr:colOff>
      <xdr:row>32</xdr:row>
      <xdr:rowOff>105477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49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122004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265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71184</xdr:rowOff>
    </xdr:from>
    <xdr:to>
      <xdr:col>15</xdr:col>
      <xdr:colOff>101600</xdr:colOff>
      <xdr:row>32</xdr:row>
      <xdr:rowOff>1334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38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17861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16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88231</xdr:rowOff>
    </xdr:from>
    <xdr:to>
      <xdr:col>10</xdr:col>
      <xdr:colOff>165100</xdr:colOff>
      <xdr:row>35</xdr:row>
      <xdr:rowOff>18381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1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34908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69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130195</xdr:rowOff>
    </xdr:from>
    <xdr:to>
      <xdr:col>6</xdr:col>
      <xdr:colOff>38100</xdr:colOff>
      <xdr:row>34</xdr:row>
      <xdr:rowOff>60345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78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76872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56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63805</xdr:rowOff>
    </xdr:from>
    <xdr:to>
      <xdr:col>24</xdr:col>
      <xdr:colOff>62865</xdr:colOff>
      <xdr:row>58</xdr:row>
      <xdr:rowOff>99759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6305"/>
          <a:ext cx="1270" cy="1407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103586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4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99759</xdr:rowOff>
    </xdr:from>
    <xdr:to>
      <xdr:col>24</xdr:col>
      <xdr:colOff>152400</xdr:colOff>
      <xdr:row>58</xdr:row>
      <xdr:rowOff>99759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43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10482</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11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63805</xdr:rowOff>
    </xdr:from>
    <xdr:to>
      <xdr:col>24</xdr:col>
      <xdr:colOff>152400</xdr:colOff>
      <xdr:row>50</xdr:row>
      <xdr:rowOff>63805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6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167854</xdr:rowOff>
    </xdr:from>
    <xdr:to>
      <xdr:col>24</xdr:col>
      <xdr:colOff>63500</xdr:colOff>
      <xdr:row>57</xdr:row>
      <xdr:rowOff>27915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69054"/>
          <a:ext cx="838200" cy="3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109912</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39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87035</xdr:rowOff>
    </xdr:from>
    <xdr:to>
      <xdr:col>24</xdr:col>
      <xdr:colOff>114300</xdr:colOff>
      <xdr:row>57</xdr:row>
      <xdr:rowOff>17185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27915</xdr:rowOff>
    </xdr:from>
    <xdr:to>
      <xdr:col>19</xdr:col>
      <xdr:colOff>177800</xdr:colOff>
      <xdr:row>57</xdr:row>
      <xdr:rowOff>136271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00565"/>
          <a:ext cx="889000" cy="10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151902</xdr:rowOff>
    </xdr:from>
    <xdr:to>
      <xdr:col>20</xdr:col>
      <xdr:colOff>38100</xdr:colOff>
      <xdr:row>57</xdr:row>
      <xdr:rowOff>82052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73179</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4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98388</xdr:rowOff>
    </xdr:from>
    <xdr:to>
      <xdr:col>15</xdr:col>
      <xdr:colOff>50800</xdr:colOff>
      <xdr:row>57</xdr:row>
      <xdr:rowOff>136271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871038"/>
          <a:ext cx="889000" cy="37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42147</xdr:rowOff>
    </xdr:from>
    <xdr:to>
      <xdr:col>15</xdr:col>
      <xdr:colOff>101600</xdr:colOff>
      <xdr:row>57</xdr:row>
      <xdr:rowOff>143747</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160274</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98388</xdr:rowOff>
    </xdr:from>
    <xdr:to>
      <xdr:col>10</xdr:col>
      <xdr:colOff>114300</xdr:colOff>
      <xdr:row>58</xdr:row>
      <xdr:rowOff>24687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71038"/>
          <a:ext cx="889000" cy="9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48685</xdr:rowOff>
    </xdr:from>
    <xdr:to>
      <xdr:col>10</xdr:col>
      <xdr:colOff>165100</xdr:colOff>
      <xdr:row>57</xdr:row>
      <xdr:rowOff>150285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141412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1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88580</xdr:rowOff>
    </xdr:from>
    <xdr:to>
      <xdr:col>6</xdr:col>
      <xdr:colOff>38100</xdr:colOff>
      <xdr:row>58</xdr:row>
      <xdr:rowOff>18730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6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35257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3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117054</xdr:rowOff>
    </xdr:from>
    <xdr:to>
      <xdr:col>24</xdr:col>
      <xdr:colOff>114300</xdr:colOff>
      <xdr:row>57</xdr:row>
      <xdr:rowOff>47204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1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95481</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9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148565</xdr:rowOff>
    </xdr:from>
    <xdr:to>
      <xdr:col>20</xdr:col>
      <xdr:colOff>38100</xdr:colOff>
      <xdr:row>57</xdr:row>
      <xdr:rowOff>78715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4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95242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524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85471</xdr:rowOff>
    </xdr:from>
    <xdr:to>
      <xdr:col>15</xdr:col>
      <xdr:colOff>101600</xdr:colOff>
      <xdr:row>58</xdr:row>
      <xdr:rowOff>15621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5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6748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5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47588</xdr:rowOff>
    </xdr:from>
    <xdr:to>
      <xdr:col>10</xdr:col>
      <xdr:colOff>165100</xdr:colOff>
      <xdr:row>57</xdr:row>
      <xdr:rowOff>149188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2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165715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95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145337</xdr:rowOff>
    </xdr:from>
    <xdr:to>
      <xdr:col>6</xdr:col>
      <xdr:colOff>38100</xdr:colOff>
      <xdr:row>58</xdr:row>
      <xdr:rowOff>75487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17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66614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1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50500</xdr:rowOff>
    </xdr:from>
    <xdr:to>
      <xdr:col>24</xdr:col>
      <xdr:colOff>62865</xdr:colOff>
      <xdr:row>78</xdr:row>
      <xdr:rowOff>108336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23450"/>
          <a:ext cx="1270" cy="1257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112163</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8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108336</xdr:rowOff>
    </xdr:from>
    <xdr:to>
      <xdr:col>24</xdr:col>
      <xdr:colOff>152400</xdr:colOff>
      <xdr:row>78</xdr:row>
      <xdr:rowOff>108336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8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168627</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99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50500</xdr:rowOff>
    </xdr:from>
    <xdr:to>
      <xdr:col>24</xdr:col>
      <xdr:colOff>152400</xdr:colOff>
      <xdr:row>71</xdr:row>
      <xdr:rowOff>50500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2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15227</xdr:rowOff>
    </xdr:from>
    <xdr:to>
      <xdr:col>24</xdr:col>
      <xdr:colOff>63500</xdr:colOff>
      <xdr:row>78</xdr:row>
      <xdr:rowOff>23594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388327"/>
          <a:ext cx="838200" cy="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100530</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307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77653</xdr:rowOff>
    </xdr:from>
    <xdr:to>
      <xdr:col>24</xdr:col>
      <xdr:colOff>114300</xdr:colOff>
      <xdr:row>78</xdr:row>
      <xdr:rowOff>7803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21468</xdr:rowOff>
    </xdr:from>
    <xdr:to>
      <xdr:col>19</xdr:col>
      <xdr:colOff>177800</xdr:colOff>
      <xdr:row>78</xdr:row>
      <xdr:rowOff>23594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394568"/>
          <a:ext cx="889000" cy="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61102</xdr:rowOff>
    </xdr:from>
    <xdr:to>
      <xdr:col>20</xdr:col>
      <xdr:colOff>38100</xdr:colOff>
      <xdr:row>77</xdr:row>
      <xdr:rowOff>162702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7779</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3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18954</xdr:rowOff>
    </xdr:from>
    <xdr:to>
      <xdr:col>15</xdr:col>
      <xdr:colOff>50800</xdr:colOff>
      <xdr:row>78</xdr:row>
      <xdr:rowOff>21468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392054"/>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75321</xdr:rowOff>
    </xdr:from>
    <xdr:to>
      <xdr:col>15</xdr:col>
      <xdr:colOff>101600</xdr:colOff>
      <xdr:row>78</xdr:row>
      <xdr:rowOff>5471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21998</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5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168526</xdr:rowOff>
    </xdr:from>
    <xdr:to>
      <xdr:col>10</xdr:col>
      <xdr:colOff>114300</xdr:colOff>
      <xdr:row>78</xdr:row>
      <xdr:rowOff>18954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370176"/>
          <a:ext cx="889000" cy="2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143901</xdr:rowOff>
    </xdr:from>
    <xdr:to>
      <xdr:col>10</xdr:col>
      <xdr:colOff>165100</xdr:colOff>
      <xdr:row>78</xdr:row>
      <xdr:rowOff>74051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65178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43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132883</xdr:rowOff>
    </xdr:from>
    <xdr:to>
      <xdr:col>6</xdr:col>
      <xdr:colOff>38100</xdr:colOff>
      <xdr:row>78</xdr:row>
      <xdr:rowOff>63033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34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54160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427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135877</xdr:rowOff>
    </xdr:from>
    <xdr:to>
      <xdr:col>24</xdr:col>
      <xdr:colOff>114300</xdr:colOff>
      <xdr:row>78</xdr:row>
      <xdr:rowOff>66027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3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56080</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5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144244</xdr:rowOff>
    </xdr:from>
    <xdr:to>
      <xdr:col>20</xdr:col>
      <xdr:colOff>38100</xdr:colOff>
      <xdr:row>78</xdr:row>
      <xdr:rowOff>74394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4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65521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3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142118</xdr:rowOff>
    </xdr:from>
    <xdr:to>
      <xdr:col>15</xdr:col>
      <xdr:colOff>101600</xdr:colOff>
      <xdr:row>78</xdr:row>
      <xdr:rowOff>72268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4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63395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3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139604</xdr:rowOff>
    </xdr:from>
    <xdr:to>
      <xdr:col>10</xdr:col>
      <xdr:colOff>165100</xdr:colOff>
      <xdr:row>78</xdr:row>
      <xdr:rowOff>69754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4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86281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116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117726</xdr:rowOff>
    </xdr:from>
    <xdr:to>
      <xdr:col>6</xdr:col>
      <xdr:colOff>38100</xdr:colOff>
      <xdr:row>78</xdr:row>
      <xdr:rowOff>47876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1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64403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09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114351</xdr:rowOff>
    </xdr:from>
    <xdr:to>
      <xdr:col>24</xdr:col>
      <xdr:colOff>62865</xdr:colOff>
      <xdr:row>99</xdr:row>
      <xdr:rowOff>28727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44851"/>
          <a:ext cx="1270" cy="1457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32554</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0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28727</xdr:rowOff>
    </xdr:from>
    <xdr:to>
      <xdr:col>24</xdr:col>
      <xdr:colOff>152400</xdr:colOff>
      <xdr:row>99</xdr:row>
      <xdr:rowOff>28727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02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61028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2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114351</xdr:rowOff>
    </xdr:from>
    <xdr:to>
      <xdr:col>24</xdr:col>
      <xdr:colOff>152400</xdr:colOff>
      <xdr:row>90</xdr:row>
      <xdr:rowOff>114351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4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147307</xdr:rowOff>
    </xdr:from>
    <xdr:to>
      <xdr:col>24</xdr:col>
      <xdr:colOff>63500</xdr:colOff>
      <xdr:row>94</xdr:row>
      <xdr:rowOff>123761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092157"/>
          <a:ext cx="838200" cy="147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52340</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511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73913</xdr:rowOff>
    </xdr:from>
    <xdr:to>
      <xdr:col>24</xdr:col>
      <xdr:colOff>114300</xdr:colOff>
      <xdr:row>97</xdr:row>
      <xdr:rowOff>4063</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147307</xdr:rowOff>
    </xdr:from>
    <xdr:to>
      <xdr:col>19</xdr:col>
      <xdr:colOff>177800</xdr:colOff>
      <xdr:row>95</xdr:row>
      <xdr:rowOff>170459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092157"/>
          <a:ext cx="889000" cy="36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98413</xdr:rowOff>
    </xdr:from>
    <xdr:to>
      <xdr:col>20</xdr:col>
      <xdr:colOff>38100</xdr:colOff>
      <xdr:row>96</xdr:row>
      <xdr:rowOff>28563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19690</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478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170459</xdr:rowOff>
    </xdr:from>
    <xdr:to>
      <xdr:col>15</xdr:col>
      <xdr:colOff>50800</xdr:colOff>
      <xdr:row>96</xdr:row>
      <xdr:rowOff>60883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458209"/>
          <a:ext cx="889000" cy="6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36767</xdr:rowOff>
    </xdr:from>
    <xdr:to>
      <xdr:col>15</xdr:col>
      <xdr:colOff>101600</xdr:colOff>
      <xdr:row>97</xdr:row>
      <xdr:rowOff>138367</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129494</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76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60883</xdr:rowOff>
    </xdr:from>
    <xdr:to>
      <xdr:col>10</xdr:col>
      <xdr:colOff>114300</xdr:colOff>
      <xdr:row>96</xdr:row>
      <xdr:rowOff>80530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520083"/>
          <a:ext cx="889000" cy="1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55194</xdr:rowOff>
    </xdr:from>
    <xdr:to>
      <xdr:col>10</xdr:col>
      <xdr:colOff>165100</xdr:colOff>
      <xdr:row>97</xdr:row>
      <xdr:rowOff>156794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147921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77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105359</xdr:rowOff>
    </xdr:from>
    <xdr:to>
      <xdr:col>6</xdr:col>
      <xdr:colOff>38100</xdr:colOff>
      <xdr:row>98</xdr:row>
      <xdr:rowOff>35509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26636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82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72961</xdr:rowOff>
    </xdr:from>
    <xdr:to>
      <xdr:col>24</xdr:col>
      <xdr:colOff>114300</xdr:colOff>
      <xdr:row>95</xdr:row>
      <xdr:rowOff>3111</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18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95838</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04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96507</xdr:rowOff>
    </xdr:from>
    <xdr:to>
      <xdr:col>20</xdr:col>
      <xdr:colOff>38100</xdr:colOff>
      <xdr:row>94</xdr:row>
      <xdr:rowOff>26657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04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43184</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5816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119659</xdr:rowOff>
    </xdr:from>
    <xdr:to>
      <xdr:col>15</xdr:col>
      <xdr:colOff>101600</xdr:colOff>
      <xdr:row>96</xdr:row>
      <xdr:rowOff>49809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40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66336</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182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10083</xdr:rowOff>
    </xdr:from>
    <xdr:to>
      <xdr:col>10</xdr:col>
      <xdr:colOff>165100</xdr:colOff>
      <xdr:row>96</xdr:row>
      <xdr:rowOff>111683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46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128210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24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29730</xdr:rowOff>
    </xdr:from>
    <xdr:to>
      <xdr:col>6</xdr:col>
      <xdr:colOff>38100</xdr:colOff>
      <xdr:row>96</xdr:row>
      <xdr:rowOff>131330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48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147857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26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165510</xdr:rowOff>
    </xdr:from>
    <xdr:to>
      <xdr:col>54</xdr:col>
      <xdr:colOff>189865</xdr:colOff>
      <xdr:row>39</xdr:row>
      <xdr:rowOff>20131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09010"/>
          <a:ext cx="1270" cy="1397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23958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1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20131</xdr:rowOff>
    </xdr:from>
    <xdr:to>
      <xdr:col>55</xdr:col>
      <xdr:colOff>88900</xdr:colOff>
      <xdr:row>39</xdr:row>
      <xdr:rowOff>20131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06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112187</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84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165510</xdr:rowOff>
    </xdr:from>
    <xdr:to>
      <xdr:col>55</xdr:col>
      <xdr:colOff>88900</xdr:colOff>
      <xdr:row>30</xdr:row>
      <xdr:rowOff>165510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0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107957</xdr:rowOff>
    </xdr:from>
    <xdr:to>
      <xdr:col>55</xdr:col>
      <xdr:colOff>0</xdr:colOff>
      <xdr:row>37</xdr:row>
      <xdr:rowOff>44385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280157"/>
          <a:ext cx="838200" cy="107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143291</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972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120414</xdr:rowOff>
    </xdr:from>
    <xdr:to>
      <xdr:col>55</xdr:col>
      <xdr:colOff>50800</xdr:colOff>
      <xdr:row>36</xdr:row>
      <xdr:rowOff>50564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2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156486</xdr:rowOff>
    </xdr:from>
    <xdr:to>
      <xdr:col>50</xdr:col>
      <xdr:colOff>114300</xdr:colOff>
      <xdr:row>37</xdr:row>
      <xdr:rowOff>44385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299986"/>
          <a:ext cx="889000" cy="1088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9141</xdr:rowOff>
    </xdr:from>
    <xdr:to>
      <xdr:col>50</xdr:col>
      <xdr:colOff>165100</xdr:colOff>
      <xdr:row>36</xdr:row>
      <xdr:rowOff>110741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127268</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595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156486</xdr:rowOff>
    </xdr:from>
    <xdr:to>
      <xdr:col>45</xdr:col>
      <xdr:colOff>177800</xdr:colOff>
      <xdr:row>37</xdr:row>
      <xdr:rowOff>158630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299986"/>
          <a:ext cx="889000" cy="120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67956</xdr:rowOff>
    </xdr:from>
    <xdr:to>
      <xdr:col>46</xdr:col>
      <xdr:colOff>38100</xdr:colOff>
      <xdr:row>29</xdr:row>
      <xdr:rowOff>169556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504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14633</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481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72296</xdr:rowOff>
    </xdr:from>
    <xdr:to>
      <xdr:col>41</xdr:col>
      <xdr:colOff>50800</xdr:colOff>
      <xdr:row>37</xdr:row>
      <xdr:rowOff>158630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415946"/>
          <a:ext cx="889000" cy="8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147476</xdr:rowOff>
    </xdr:from>
    <xdr:to>
      <xdr:col>41</xdr:col>
      <xdr:colOff>101600</xdr:colOff>
      <xdr:row>37</xdr:row>
      <xdr:rowOff>77626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31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94153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09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44116</xdr:rowOff>
    </xdr:from>
    <xdr:to>
      <xdr:col>36</xdr:col>
      <xdr:colOff>165100</xdr:colOff>
      <xdr:row>37</xdr:row>
      <xdr:rowOff>145716</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87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136843</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48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57157</xdr:rowOff>
    </xdr:from>
    <xdr:to>
      <xdr:col>55</xdr:col>
      <xdr:colOff>50800</xdr:colOff>
      <xdr:row>36</xdr:row>
      <xdr:rowOff>158757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2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35584</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0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165035</xdr:rowOff>
    </xdr:from>
    <xdr:to>
      <xdr:col>50</xdr:col>
      <xdr:colOff>165100</xdr:colOff>
      <xdr:row>37</xdr:row>
      <xdr:rowOff>95185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3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86312</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429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105686</xdr:rowOff>
    </xdr:from>
    <xdr:to>
      <xdr:col>46</xdr:col>
      <xdr:colOff>38100</xdr:colOff>
      <xdr:row>31</xdr:row>
      <xdr:rowOff>35836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24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26963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341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107830</xdr:rowOff>
    </xdr:from>
    <xdr:to>
      <xdr:col>41</xdr:col>
      <xdr:colOff>101600</xdr:colOff>
      <xdr:row>38</xdr:row>
      <xdr:rowOff>37981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5148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29108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54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21496</xdr:rowOff>
    </xdr:from>
    <xdr:to>
      <xdr:col>36</xdr:col>
      <xdr:colOff>165100</xdr:colOff>
      <xdr:row>37</xdr:row>
      <xdr:rowOff>123096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6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139623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140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114622</xdr:rowOff>
    </xdr:from>
    <xdr:to>
      <xdr:col>54</xdr:col>
      <xdr:colOff>189865</xdr:colOff>
      <xdr:row>58</xdr:row>
      <xdr:rowOff>45227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687122"/>
          <a:ext cx="1270" cy="1302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49054</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999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45227</xdr:rowOff>
    </xdr:from>
    <xdr:to>
      <xdr:col>55</xdr:col>
      <xdr:colOff>88900</xdr:colOff>
      <xdr:row>58</xdr:row>
      <xdr:rowOff>45227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998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61299</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462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114622</xdr:rowOff>
    </xdr:from>
    <xdr:to>
      <xdr:col>55</xdr:col>
      <xdr:colOff>88900</xdr:colOff>
      <xdr:row>50</xdr:row>
      <xdr:rowOff>114622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68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114622</xdr:rowOff>
    </xdr:from>
    <xdr:to>
      <xdr:col>55</xdr:col>
      <xdr:colOff>0</xdr:colOff>
      <xdr:row>53</xdr:row>
      <xdr:rowOff>170911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8687122"/>
          <a:ext cx="838200" cy="57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136593</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66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158166</xdr:rowOff>
    </xdr:from>
    <xdr:to>
      <xdr:col>55</xdr:col>
      <xdr:colOff>50800</xdr:colOff>
      <xdr:row>56</xdr:row>
      <xdr:rowOff>88316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170911</xdr:rowOff>
    </xdr:from>
    <xdr:to>
      <xdr:col>50</xdr:col>
      <xdr:colOff>114300</xdr:colOff>
      <xdr:row>54</xdr:row>
      <xdr:rowOff>77201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257761"/>
          <a:ext cx="889000" cy="7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149068</xdr:rowOff>
    </xdr:from>
    <xdr:to>
      <xdr:col>50</xdr:col>
      <xdr:colOff>165100</xdr:colOff>
      <xdr:row>56</xdr:row>
      <xdr:rowOff>79218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70345</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67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77201</xdr:rowOff>
    </xdr:from>
    <xdr:to>
      <xdr:col>45</xdr:col>
      <xdr:colOff>177800</xdr:colOff>
      <xdr:row>54</xdr:row>
      <xdr:rowOff>92311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335501"/>
          <a:ext cx="889000" cy="1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97686</xdr:rowOff>
    </xdr:from>
    <xdr:to>
      <xdr:col>46</xdr:col>
      <xdr:colOff>38100</xdr:colOff>
      <xdr:row>56</xdr:row>
      <xdr:rowOff>27836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18963</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62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92311</xdr:rowOff>
    </xdr:from>
    <xdr:to>
      <xdr:col>41</xdr:col>
      <xdr:colOff>50800</xdr:colOff>
      <xdr:row>56</xdr:row>
      <xdr:rowOff>91077</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350611"/>
          <a:ext cx="889000" cy="34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111143</xdr:rowOff>
    </xdr:from>
    <xdr:to>
      <xdr:col>41</xdr:col>
      <xdr:colOff>101600</xdr:colOff>
      <xdr:row>56</xdr:row>
      <xdr:rowOff>41293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54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32420</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63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148115</xdr:rowOff>
    </xdr:from>
    <xdr:to>
      <xdr:col>36</xdr:col>
      <xdr:colOff>165100</xdr:colOff>
      <xdr:row>56</xdr:row>
      <xdr:rowOff>78265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5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94792</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35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63822</xdr:rowOff>
    </xdr:from>
    <xdr:to>
      <xdr:col>55</xdr:col>
      <xdr:colOff>50800</xdr:colOff>
      <xdr:row>50</xdr:row>
      <xdr:rowOff>165422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8636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16849</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8589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120111</xdr:rowOff>
    </xdr:from>
    <xdr:to>
      <xdr:col>50</xdr:col>
      <xdr:colOff>165100</xdr:colOff>
      <xdr:row>54</xdr:row>
      <xdr:rowOff>50261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20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66788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8982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26401</xdr:rowOff>
    </xdr:from>
    <xdr:to>
      <xdr:col>46</xdr:col>
      <xdr:colOff>38100</xdr:colOff>
      <xdr:row>54</xdr:row>
      <xdr:rowOff>128001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28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144528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059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41511</xdr:rowOff>
    </xdr:from>
    <xdr:to>
      <xdr:col>41</xdr:col>
      <xdr:colOff>101600</xdr:colOff>
      <xdr:row>54</xdr:row>
      <xdr:rowOff>143111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29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159638</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075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40277</xdr:rowOff>
    </xdr:from>
    <xdr:to>
      <xdr:col>36</xdr:col>
      <xdr:colOff>165100</xdr:colOff>
      <xdr:row>56</xdr:row>
      <xdr:rowOff>141877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64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133004</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73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56250</xdr:rowOff>
    </xdr:from>
    <xdr:to>
      <xdr:col>54</xdr:col>
      <xdr:colOff>189865</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229200"/>
          <a:ext cx="1270" cy="141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2927</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2004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56250</xdr:rowOff>
    </xdr:from>
    <xdr:to>
      <xdr:col>55</xdr:col>
      <xdr:colOff>88900</xdr:colOff>
      <xdr:row>71</xdr:row>
      <xdr:rowOff>56250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22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56250</xdr:rowOff>
    </xdr:from>
    <xdr:to>
      <xdr:col>55</xdr:col>
      <xdr:colOff>0</xdr:colOff>
      <xdr:row>77</xdr:row>
      <xdr:rowOff>94154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2229200"/>
          <a:ext cx="838200" cy="106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7118</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380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28691</xdr:rowOff>
    </xdr:from>
    <xdr:to>
      <xdr:col>55</xdr:col>
      <xdr:colOff>50800</xdr:colOff>
      <xdr:row>78</xdr:row>
      <xdr:rowOff>130291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94154</xdr:rowOff>
    </xdr:from>
    <xdr:to>
      <xdr:col>50</xdr:col>
      <xdr:colOff>114300</xdr:colOff>
      <xdr:row>78</xdr:row>
      <xdr:rowOff>36340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295804"/>
          <a:ext cx="889000" cy="113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8280</xdr:rowOff>
    </xdr:from>
    <xdr:to>
      <xdr:col>50</xdr:col>
      <xdr:colOff>165100</xdr:colOff>
      <xdr:row>78</xdr:row>
      <xdr:rowOff>109880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101007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4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8201</xdr:rowOff>
    </xdr:from>
    <xdr:to>
      <xdr:col>45</xdr:col>
      <xdr:colOff>177800</xdr:colOff>
      <xdr:row>78</xdr:row>
      <xdr:rowOff>36340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209851"/>
          <a:ext cx="889000" cy="199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157045</xdr:rowOff>
    </xdr:from>
    <xdr:to>
      <xdr:col>46</xdr:col>
      <xdr:colOff>38100</xdr:colOff>
      <xdr:row>78</xdr:row>
      <xdr:rowOff>87195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78322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45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8201</xdr:rowOff>
    </xdr:from>
    <xdr:to>
      <xdr:col>41</xdr:col>
      <xdr:colOff>50800</xdr:colOff>
      <xdr:row>78</xdr:row>
      <xdr:rowOff>145349</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3209851"/>
          <a:ext cx="889000" cy="30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164926</xdr:rowOff>
    </xdr:from>
    <xdr:to>
      <xdr:col>41</xdr:col>
      <xdr:colOff>101600</xdr:colOff>
      <xdr:row>78</xdr:row>
      <xdr:rowOff>95076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3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86203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45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167985</xdr:rowOff>
    </xdr:from>
    <xdr:to>
      <xdr:col>36</xdr:col>
      <xdr:colOff>165100</xdr:colOff>
      <xdr:row>78</xdr:row>
      <xdr:rowOff>98135</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36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114662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14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5450</xdr:rowOff>
    </xdr:from>
    <xdr:to>
      <xdr:col>55</xdr:col>
      <xdr:colOff>50800</xdr:colOff>
      <xdr:row>71</xdr:row>
      <xdr:rowOff>107050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217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129927</xdr:rowOff>
    </xdr:from>
    <xdr:ext cx="599010"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2131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43354</xdr:rowOff>
    </xdr:from>
    <xdr:to>
      <xdr:col>50</xdr:col>
      <xdr:colOff>165100</xdr:colOff>
      <xdr:row>77</xdr:row>
      <xdr:rowOff>144954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24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161481</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302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156990</xdr:rowOff>
    </xdr:from>
    <xdr:to>
      <xdr:col>46</xdr:col>
      <xdr:colOff>38100</xdr:colOff>
      <xdr:row>78</xdr:row>
      <xdr:rowOff>87140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35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103667</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313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128851</xdr:rowOff>
    </xdr:from>
    <xdr:to>
      <xdr:col>41</xdr:col>
      <xdr:colOff>101600</xdr:colOff>
      <xdr:row>77</xdr:row>
      <xdr:rowOff>59001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15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75527</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293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94549</xdr:rowOff>
    </xdr:from>
    <xdr:to>
      <xdr:col>36</xdr:col>
      <xdr:colOff>165100</xdr:colOff>
      <xdr:row>79</xdr:row>
      <xdr:rowOff>24699</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46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15826</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356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160460</xdr:rowOff>
    </xdr:from>
    <xdr:to>
      <xdr:col>54</xdr:col>
      <xdr:colOff>189865</xdr:colOff>
      <xdr:row>99</xdr:row>
      <xdr:rowOff>16698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90960"/>
          <a:ext cx="1270" cy="139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20525</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9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16698</xdr:rowOff>
    </xdr:from>
    <xdr:to>
      <xdr:col>55</xdr:col>
      <xdr:colOff>88900</xdr:colOff>
      <xdr:row>99</xdr:row>
      <xdr:rowOff>16698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9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107137</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66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160460</xdr:rowOff>
    </xdr:from>
    <xdr:to>
      <xdr:col>55</xdr:col>
      <xdr:colOff>88900</xdr:colOff>
      <xdr:row>90</xdr:row>
      <xdr:rowOff>160460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47588</xdr:rowOff>
    </xdr:from>
    <xdr:to>
      <xdr:col>55</xdr:col>
      <xdr:colOff>0</xdr:colOff>
      <xdr:row>95</xdr:row>
      <xdr:rowOff>51989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163888"/>
          <a:ext cx="838200" cy="175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1776</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4609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23349</xdr:rowOff>
    </xdr:from>
    <xdr:to>
      <xdr:col>55</xdr:col>
      <xdr:colOff>50800</xdr:colOff>
      <xdr:row>96</xdr:row>
      <xdr:rowOff>124949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48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167604</xdr:rowOff>
    </xdr:from>
    <xdr:to>
      <xdr:col>50</xdr:col>
      <xdr:colOff>114300</xdr:colOff>
      <xdr:row>94</xdr:row>
      <xdr:rowOff>47588</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6112454"/>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51195</xdr:rowOff>
    </xdr:from>
    <xdr:to>
      <xdr:col>50</xdr:col>
      <xdr:colOff>165100</xdr:colOff>
      <xdr:row>96</xdr:row>
      <xdr:rowOff>152795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51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143922</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60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167604</xdr:rowOff>
    </xdr:from>
    <xdr:to>
      <xdr:col>45</xdr:col>
      <xdr:colOff>177800</xdr:colOff>
      <xdr:row>94</xdr:row>
      <xdr:rowOff>112111</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112454"/>
          <a:ext cx="889000" cy="115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155922</xdr:rowOff>
    </xdr:from>
    <xdr:to>
      <xdr:col>46</xdr:col>
      <xdr:colOff>38100</xdr:colOff>
      <xdr:row>96</xdr:row>
      <xdr:rowOff>86072</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4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77199</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53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112111</xdr:rowOff>
    </xdr:from>
    <xdr:to>
      <xdr:col>41</xdr:col>
      <xdr:colOff>50800</xdr:colOff>
      <xdr:row>96</xdr:row>
      <xdr:rowOff>38502</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228411"/>
          <a:ext cx="889000" cy="26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158708</xdr:rowOff>
    </xdr:from>
    <xdr:to>
      <xdr:col>41</xdr:col>
      <xdr:colOff>101600</xdr:colOff>
      <xdr:row>96</xdr:row>
      <xdr:rowOff>88858</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446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79985</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53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59496</xdr:rowOff>
    </xdr:from>
    <xdr:to>
      <xdr:col>36</xdr:col>
      <xdr:colOff>165100</xdr:colOff>
      <xdr:row>96</xdr:row>
      <xdr:rowOff>161096</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51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152223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61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1189</xdr:rowOff>
    </xdr:from>
    <xdr:to>
      <xdr:col>55</xdr:col>
      <xdr:colOff>50800</xdr:colOff>
      <xdr:row>95</xdr:row>
      <xdr:rowOff>102789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28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24066</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14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168238</xdr:rowOff>
    </xdr:from>
    <xdr:to>
      <xdr:col>50</xdr:col>
      <xdr:colOff>165100</xdr:colOff>
      <xdr:row>94</xdr:row>
      <xdr:rowOff>98388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11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114915</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588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116804</xdr:rowOff>
    </xdr:from>
    <xdr:to>
      <xdr:col>46</xdr:col>
      <xdr:colOff>38100</xdr:colOff>
      <xdr:row>94</xdr:row>
      <xdr:rowOff>46954</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06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63481</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583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61311</xdr:rowOff>
    </xdr:from>
    <xdr:to>
      <xdr:col>41</xdr:col>
      <xdr:colOff>101600</xdr:colOff>
      <xdr:row>94</xdr:row>
      <xdr:rowOff>162911</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17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7988</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595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159152</xdr:rowOff>
    </xdr:from>
    <xdr:to>
      <xdr:col>36</xdr:col>
      <xdr:colOff>165100</xdr:colOff>
      <xdr:row>96</xdr:row>
      <xdr:rowOff>89302</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44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105829</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22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101067</xdr:rowOff>
    </xdr:from>
    <xdr:to>
      <xdr:col>85</xdr:col>
      <xdr:colOff>126364</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416017"/>
          <a:ext cx="1269" cy="1238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47744</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19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101067</xdr:rowOff>
    </xdr:from>
    <xdr:to>
      <xdr:col>86</xdr:col>
      <xdr:colOff>25400</xdr:colOff>
      <xdr:row>31</xdr:row>
      <xdr:rowOff>101067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416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124350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2965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101473</xdr:rowOff>
    </xdr:from>
    <xdr:to>
      <xdr:col>85</xdr:col>
      <xdr:colOff>177800</xdr:colOff>
      <xdr:row>38</xdr:row>
      <xdr:rowOff>31623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44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74132</xdr:rowOff>
    </xdr:from>
    <xdr:to>
      <xdr:col>81</xdr:col>
      <xdr:colOff>101600</xdr:colOff>
      <xdr:row>38</xdr:row>
      <xdr:rowOff>4282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41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20809</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19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111628</xdr:rowOff>
    </xdr:from>
    <xdr:to>
      <xdr:col>76</xdr:col>
      <xdr:colOff>114300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626728"/>
          <a:ext cx="889000" cy="2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137043</xdr:rowOff>
    </xdr:from>
    <xdr:to>
      <xdr:col>76</xdr:col>
      <xdr:colOff>165100</xdr:colOff>
      <xdr:row>37</xdr:row>
      <xdr:rowOff>67193</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3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83720</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08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43825</xdr:rowOff>
    </xdr:from>
    <xdr:to>
      <xdr:col>71</xdr:col>
      <xdr:colOff>177800</xdr:colOff>
      <xdr:row>38</xdr:row>
      <xdr:rowOff>111628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558925"/>
          <a:ext cx="889000" cy="6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138735</xdr:rowOff>
    </xdr:from>
    <xdr:to>
      <xdr:col>72</xdr:col>
      <xdr:colOff>38100</xdr:colOff>
      <xdr:row>37</xdr:row>
      <xdr:rowOff>68885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31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85412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086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1255</xdr:rowOff>
    </xdr:from>
    <xdr:to>
      <xdr:col>67</xdr:col>
      <xdr:colOff>101600</xdr:colOff>
      <xdr:row>37</xdr:row>
      <xdr:rowOff>102855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34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119382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12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60828</xdr:rowOff>
    </xdr:from>
    <xdr:to>
      <xdr:col>72</xdr:col>
      <xdr:colOff>38100</xdr:colOff>
      <xdr:row>38</xdr:row>
      <xdr:rowOff>162428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57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153555</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14017" y="6668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164475</xdr:rowOff>
    </xdr:from>
    <xdr:to>
      <xdr:col>67</xdr:col>
      <xdr:colOff>101600</xdr:colOff>
      <xdr:row>38</xdr:row>
      <xdr:rowOff>94625</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50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85752</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579428" y="660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162065</xdr:rowOff>
    </xdr:from>
    <xdr:to>
      <xdr:col>85</xdr:col>
      <xdr:colOff>126364</xdr:colOff>
      <xdr:row>78</xdr:row>
      <xdr:rowOff>61340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163565"/>
          <a:ext cx="1269" cy="1270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65167</xdr:rowOff>
    </xdr:from>
    <xdr:ext cx="534377"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43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61340</xdr:rowOff>
    </xdr:from>
    <xdr:to>
      <xdr:col>86</xdr:col>
      <xdr:colOff>25400</xdr:colOff>
      <xdr:row>78</xdr:row>
      <xdr:rowOff>61340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43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108742</xdr:rowOff>
    </xdr:from>
    <xdr:ext cx="599010"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938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162065</xdr:rowOff>
    </xdr:from>
    <xdr:to>
      <xdr:col>86</xdr:col>
      <xdr:colOff>25400</xdr:colOff>
      <xdr:row>70</xdr:row>
      <xdr:rowOff>162065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1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3823</xdr:rowOff>
    </xdr:from>
    <xdr:to>
      <xdr:col>85</xdr:col>
      <xdr:colOff>127000</xdr:colOff>
      <xdr:row>73</xdr:row>
      <xdr:rowOff>163144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5481300" y="12519673"/>
          <a:ext cx="838200" cy="159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115726</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803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137299</xdr:rowOff>
    </xdr:from>
    <xdr:to>
      <xdr:col>85</xdr:col>
      <xdr:colOff>177800</xdr:colOff>
      <xdr:row>75</xdr:row>
      <xdr:rowOff>67449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163144</xdr:rowOff>
    </xdr:from>
    <xdr:to>
      <xdr:col>81</xdr:col>
      <xdr:colOff>50800</xdr:colOff>
      <xdr:row>74</xdr:row>
      <xdr:rowOff>18986</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4592300" y="12678994"/>
          <a:ext cx="889000" cy="2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143142</xdr:rowOff>
    </xdr:from>
    <xdr:to>
      <xdr:col>81</xdr:col>
      <xdr:colOff>101600</xdr:colOff>
      <xdr:row>75</xdr:row>
      <xdr:rowOff>73292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64419</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92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18986</xdr:rowOff>
    </xdr:from>
    <xdr:to>
      <xdr:col>76</xdr:col>
      <xdr:colOff>114300</xdr:colOff>
      <xdr:row>74</xdr:row>
      <xdr:rowOff>23673</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3703300" y="12706286"/>
          <a:ext cx="8890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154216</xdr:rowOff>
    </xdr:from>
    <xdr:to>
      <xdr:col>76</xdr:col>
      <xdr:colOff>165100</xdr:colOff>
      <xdr:row>75</xdr:row>
      <xdr:rowOff>84366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75493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93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15163</xdr:rowOff>
    </xdr:from>
    <xdr:to>
      <xdr:col>71</xdr:col>
      <xdr:colOff>177800</xdr:colOff>
      <xdr:row>74</xdr:row>
      <xdr:rowOff>23673</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814300" y="12702463"/>
          <a:ext cx="889000" cy="8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25349</xdr:rowOff>
    </xdr:from>
    <xdr:to>
      <xdr:col>72</xdr:col>
      <xdr:colOff>38100</xdr:colOff>
      <xdr:row>75</xdr:row>
      <xdr:rowOff>126949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118076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97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39865</xdr:rowOff>
    </xdr:from>
    <xdr:to>
      <xdr:col>67</xdr:col>
      <xdr:colOff>101600</xdr:colOff>
      <xdr:row>75</xdr:row>
      <xdr:rowOff>141465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28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132593</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99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124473</xdr:rowOff>
    </xdr:from>
    <xdr:to>
      <xdr:col>85</xdr:col>
      <xdr:colOff>177800</xdr:colOff>
      <xdr:row>73</xdr:row>
      <xdr:rowOff>54623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246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147350</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232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112344</xdr:rowOff>
    </xdr:from>
    <xdr:to>
      <xdr:col>81</xdr:col>
      <xdr:colOff>101600</xdr:colOff>
      <xdr:row>74</xdr:row>
      <xdr:rowOff>42494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262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59021</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240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139636</xdr:rowOff>
    </xdr:from>
    <xdr:to>
      <xdr:col>76</xdr:col>
      <xdr:colOff>165100</xdr:colOff>
      <xdr:row>74</xdr:row>
      <xdr:rowOff>69786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265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86313</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243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144323</xdr:rowOff>
    </xdr:from>
    <xdr:to>
      <xdr:col>72</xdr:col>
      <xdr:colOff>38100</xdr:colOff>
      <xdr:row>74</xdr:row>
      <xdr:rowOff>74473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266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91000</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243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135813</xdr:rowOff>
    </xdr:from>
    <xdr:to>
      <xdr:col>67</xdr:col>
      <xdr:colOff>101600</xdr:colOff>
      <xdr:row>74</xdr:row>
      <xdr:rowOff>65963</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265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82490</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242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93841</xdr:rowOff>
    </xdr:from>
    <xdr:to>
      <xdr:col>85</xdr:col>
      <xdr:colOff>126364</xdr:colOff>
      <xdr:row>99</xdr:row>
      <xdr:rowOff>39726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695791"/>
          <a:ext cx="1269" cy="1317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43553</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7017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39726</xdr:rowOff>
    </xdr:from>
    <xdr:to>
      <xdr:col>86</xdr:col>
      <xdr:colOff>25400</xdr:colOff>
      <xdr:row>99</xdr:row>
      <xdr:rowOff>39726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701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40518</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471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93841</xdr:rowOff>
    </xdr:from>
    <xdr:to>
      <xdr:col>86</xdr:col>
      <xdr:colOff>25400</xdr:colOff>
      <xdr:row>91</xdr:row>
      <xdr:rowOff>93841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695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164516</xdr:rowOff>
    </xdr:from>
    <xdr:to>
      <xdr:col>85</xdr:col>
      <xdr:colOff>127000</xdr:colOff>
      <xdr:row>98</xdr:row>
      <xdr:rowOff>97244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795166"/>
          <a:ext cx="838200" cy="10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28097</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487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5220</xdr:rowOff>
    </xdr:from>
    <xdr:to>
      <xdr:col>85</xdr:col>
      <xdr:colOff>177800</xdr:colOff>
      <xdr:row>97</xdr:row>
      <xdr:rowOff>106820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73710</xdr:rowOff>
    </xdr:from>
    <xdr:to>
      <xdr:col>81</xdr:col>
      <xdr:colOff>50800</xdr:colOff>
      <xdr:row>98</xdr:row>
      <xdr:rowOff>97244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875810"/>
          <a:ext cx="889000" cy="2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138164</xdr:rowOff>
    </xdr:from>
    <xdr:to>
      <xdr:col>81</xdr:col>
      <xdr:colOff>101600</xdr:colOff>
      <xdr:row>97</xdr:row>
      <xdr:rowOff>68314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59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84841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37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73710</xdr:rowOff>
    </xdr:from>
    <xdr:to>
      <xdr:col>76</xdr:col>
      <xdr:colOff>114300</xdr:colOff>
      <xdr:row>98</xdr:row>
      <xdr:rowOff>97637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875810"/>
          <a:ext cx="889000" cy="2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66370</xdr:rowOff>
    </xdr:from>
    <xdr:to>
      <xdr:col>76</xdr:col>
      <xdr:colOff>165100</xdr:colOff>
      <xdr:row>97</xdr:row>
      <xdr:rowOff>167970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69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13047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47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73864</xdr:rowOff>
    </xdr:from>
    <xdr:to>
      <xdr:col>71</xdr:col>
      <xdr:colOff>177800</xdr:colOff>
      <xdr:row>98</xdr:row>
      <xdr:rowOff>97637</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704514"/>
          <a:ext cx="889000" cy="19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141579</xdr:rowOff>
    </xdr:from>
    <xdr:to>
      <xdr:col>72</xdr:col>
      <xdr:colOff>38100</xdr:colOff>
      <xdr:row>98</xdr:row>
      <xdr:rowOff>71729</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77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88256</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54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169635</xdr:rowOff>
    </xdr:from>
    <xdr:to>
      <xdr:col>67</xdr:col>
      <xdr:colOff>101600</xdr:colOff>
      <xdr:row>98</xdr:row>
      <xdr:rowOff>99785</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8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90912</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89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113716</xdr:rowOff>
    </xdr:from>
    <xdr:to>
      <xdr:col>85</xdr:col>
      <xdr:colOff>177800</xdr:colOff>
      <xdr:row>98</xdr:row>
      <xdr:rowOff>43866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74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92143</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2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46444</xdr:rowOff>
    </xdr:from>
    <xdr:to>
      <xdr:col>81</xdr:col>
      <xdr:colOff>101600</xdr:colOff>
      <xdr:row>98</xdr:row>
      <xdr:rowOff>148044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84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139171</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46428" y="1694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22910</xdr:rowOff>
    </xdr:from>
    <xdr:to>
      <xdr:col>76</xdr:col>
      <xdr:colOff>165100</xdr:colOff>
      <xdr:row>98</xdr:row>
      <xdr:rowOff>124510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2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115637</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91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46837</xdr:rowOff>
    </xdr:from>
    <xdr:to>
      <xdr:col>72</xdr:col>
      <xdr:colOff>38100</xdr:colOff>
      <xdr:row>98</xdr:row>
      <xdr:rowOff>148437</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4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139564</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68428" y="1694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23064</xdr:rowOff>
    </xdr:from>
    <xdr:to>
      <xdr:col>67</xdr:col>
      <xdr:colOff>101600</xdr:colOff>
      <xdr:row>97</xdr:row>
      <xdr:rowOff>124664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65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141191</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42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17824</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161324"/>
          <a:ext cx="1269" cy="1624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135951</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493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17824</xdr:rowOff>
    </xdr:from>
    <xdr:to>
      <xdr:col>116</xdr:col>
      <xdr:colOff>152400</xdr:colOff>
      <xdr:row>30</xdr:row>
      <xdr:rowOff>17824</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161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61551</xdr:rowOff>
    </xdr:from>
    <xdr:to>
      <xdr:col>116</xdr:col>
      <xdr:colOff>63500</xdr:colOff>
      <xdr:row>39</xdr:row>
      <xdr:rowOff>65438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48101"/>
          <a:ext cx="8382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59722</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403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36844</xdr:rowOff>
    </xdr:from>
    <xdr:to>
      <xdr:col>116</xdr:col>
      <xdr:colOff>114300</xdr:colOff>
      <xdr:row>38</xdr:row>
      <xdr:rowOff>138444</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59984</xdr:rowOff>
    </xdr:from>
    <xdr:to>
      <xdr:col>111</xdr:col>
      <xdr:colOff>177800</xdr:colOff>
      <xdr:row>39</xdr:row>
      <xdr:rowOff>61551</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46534"/>
          <a:ext cx="889000" cy="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53239</xdr:rowOff>
    </xdr:from>
    <xdr:to>
      <xdr:col>112</xdr:col>
      <xdr:colOff>38100</xdr:colOff>
      <xdr:row>38</xdr:row>
      <xdr:rowOff>154839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171365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3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59984</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9545300" y="6746534"/>
          <a:ext cx="889000" cy="38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69469</xdr:rowOff>
    </xdr:from>
    <xdr:to>
      <xdr:col>107</xdr:col>
      <xdr:colOff>101600</xdr:colOff>
      <xdr:row>38</xdr:row>
      <xdr:rowOff>171069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16146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76947</xdr:rowOff>
    </xdr:from>
    <xdr:to>
      <xdr:col>102</xdr:col>
      <xdr:colOff>165100</xdr:colOff>
      <xdr:row>39</xdr:row>
      <xdr:rowOff>7097</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23625</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36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118880</xdr:rowOff>
    </xdr:from>
    <xdr:to>
      <xdr:col>98</xdr:col>
      <xdr:colOff>38100</xdr:colOff>
      <xdr:row>39</xdr:row>
      <xdr:rowOff>49030</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6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65556</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409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14638</xdr:rowOff>
    </xdr:from>
    <xdr:to>
      <xdr:col>116</xdr:col>
      <xdr:colOff>114300</xdr:colOff>
      <xdr:row>39</xdr:row>
      <xdr:rowOff>116238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70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101015</xdr:rowOff>
    </xdr:from>
    <xdr:ext cx="469744"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616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10751</xdr:rowOff>
    </xdr:from>
    <xdr:to>
      <xdr:col>112</xdr:col>
      <xdr:colOff>38100</xdr:colOff>
      <xdr:row>39</xdr:row>
      <xdr:rowOff>112351</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9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103478</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88428" y="6790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9184</xdr:rowOff>
    </xdr:from>
    <xdr:to>
      <xdr:col>107</xdr:col>
      <xdr:colOff>101600</xdr:colOff>
      <xdr:row>39</xdr:row>
      <xdr:rowOff>110784</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9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101911</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99428" y="6788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115850</xdr:rowOff>
    </xdr:from>
    <xdr:to>
      <xdr:col>116</xdr:col>
      <xdr:colOff>62864</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859800"/>
          <a:ext cx="1269" cy="13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62527</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63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115850</xdr:rowOff>
    </xdr:from>
    <xdr:to>
      <xdr:col>116</xdr:col>
      <xdr:colOff>152400</xdr:colOff>
      <xdr:row>51</xdr:row>
      <xdr:rowOff>115850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85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161117</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762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138240</xdr:rowOff>
    </xdr:from>
    <xdr:to>
      <xdr:col>116</xdr:col>
      <xdr:colOff>114300</xdr:colOff>
      <xdr:row>58</xdr:row>
      <xdr:rowOff>68390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106311</xdr:rowOff>
    </xdr:from>
    <xdr:to>
      <xdr:col>112</xdr:col>
      <xdr:colOff>38100</xdr:colOff>
      <xdr:row>58</xdr:row>
      <xdr:rowOff>36461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52988</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110084</xdr:rowOff>
    </xdr:from>
    <xdr:to>
      <xdr:col>107</xdr:col>
      <xdr:colOff>101600</xdr:colOff>
      <xdr:row>58</xdr:row>
      <xdr:rowOff>40234</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56761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147841</xdr:rowOff>
    </xdr:from>
    <xdr:to>
      <xdr:col>102</xdr:col>
      <xdr:colOff>165100</xdr:colOff>
      <xdr:row>58</xdr:row>
      <xdr:rowOff>77991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94518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69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146279</xdr:rowOff>
    </xdr:from>
    <xdr:to>
      <xdr:col>98</xdr:col>
      <xdr:colOff>38100</xdr:colOff>
      <xdr:row>58</xdr:row>
      <xdr:rowOff>76429</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991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92956</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6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121374</xdr:rowOff>
    </xdr:from>
    <xdr:to>
      <xdr:col>116</xdr:col>
      <xdr:colOff>62864</xdr:colOff>
      <xdr:row>79</xdr:row>
      <xdr:rowOff>5054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122874"/>
          <a:ext cx="1269" cy="1426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8881</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55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5054</xdr:rowOff>
    </xdr:from>
    <xdr:to>
      <xdr:col>116</xdr:col>
      <xdr:colOff>152400</xdr:colOff>
      <xdr:row>79</xdr:row>
      <xdr:rowOff>5054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54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68051</xdr:rowOff>
    </xdr:from>
    <xdr:ext cx="534377"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89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121374</xdr:rowOff>
    </xdr:from>
    <xdr:to>
      <xdr:col>116</xdr:col>
      <xdr:colOff>152400</xdr:colOff>
      <xdr:row>70</xdr:row>
      <xdr:rowOff>121374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122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101600</xdr:rowOff>
    </xdr:from>
    <xdr:to>
      <xdr:col>116</xdr:col>
      <xdr:colOff>63500</xdr:colOff>
      <xdr:row>74</xdr:row>
      <xdr:rowOff>126423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2788900"/>
          <a:ext cx="838200" cy="2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12768</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3042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34341</xdr:rowOff>
    </xdr:from>
    <xdr:to>
      <xdr:col>116</xdr:col>
      <xdr:colOff>114300</xdr:colOff>
      <xdr:row>76</xdr:row>
      <xdr:rowOff>135941</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126423</xdr:rowOff>
    </xdr:from>
    <xdr:to>
      <xdr:col>111</xdr:col>
      <xdr:colOff>177800</xdr:colOff>
      <xdr:row>74</xdr:row>
      <xdr:rowOff>152635</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0434300" y="12813723"/>
          <a:ext cx="889000" cy="2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44208</xdr:rowOff>
    </xdr:from>
    <xdr:to>
      <xdr:col>112</xdr:col>
      <xdr:colOff>38100</xdr:colOff>
      <xdr:row>76</xdr:row>
      <xdr:rowOff>145808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136935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316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107144</xdr:rowOff>
    </xdr:from>
    <xdr:to>
      <xdr:col>107</xdr:col>
      <xdr:colOff>50800</xdr:colOff>
      <xdr:row>74</xdr:row>
      <xdr:rowOff>152635</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9545300" y="12622994"/>
          <a:ext cx="889000" cy="216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60458</xdr:rowOff>
    </xdr:from>
    <xdr:to>
      <xdr:col>107</xdr:col>
      <xdr:colOff>101600</xdr:colOff>
      <xdr:row>76</xdr:row>
      <xdr:rowOff>162058</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153185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1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107144</xdr:rowOff>
    </xdr:from>
    <xdr:to>
      <xdr:col>102</xdr:col>
      <xdr:colOff>114300</xdr:colOff>
      <xdr:row>73</xdr:row>
      <xdr:rowOff>111544</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8656300" y="12622994"/>
          <a:ext cx="889000" cy="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134086</xdr:rowOff>
    </xdr:from>
    <xdr:to>
      <xdr:col>102</xdr:col>
      <xdr:colOff>165100</xdr:colOff>
      <xdr:row>76</xdr:row>
      <xdr:rowOff>64236</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55363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08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110827</xdr:rowOff>
    </xdr:from>
    <xdr:to>
      <xdr:col>98</xdr:col>
      <xdr:colOff>38100</xdr:colOff>
      <xdr:row>76</xdr:row>
      <xdr:rowOff>40977</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32103</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306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50800</xdr:rowOff>
    </xdr:from>
    <xdr:to>
      <xdr:col>116</xdr:col>
      <xdr:colOff>114300</xdr:colOff>
      <xdr:row>74</xdr:row>
      <xdr:rowOff>152400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273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73677</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258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75623</xdr:rowOff>
    </xdr:from>
    <xdr:to>
      <xdr:col>112</xdr:col>
      <xdr:colOff>38100</xdr:colOff>
      <xdr:row>75</xdr:row>
      <xdr:rowOff>5773</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276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22300</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253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101835</xdr:rowOff>
    </xdr:from>
    <xdr:to>
      <xdr:col>107</xdr:col>
      <xdr:colOff>101600</xdr:colOff>
      <xdr:row>75</xdr:row>
      <xdr:rowOff>31985</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278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48512</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256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56344</xdr:rowOff>
    </xdr:from>
    <xdr:to>
      <xdr:col>102</xdr:col>
      <xdr:colOff>165100</xdr:colOff>
      <xdr:row>73</xdr:row>
      <xdr:rowOff>157944</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257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3021</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234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60744</xdr:rowOff>
    </xdr:from>
    <xdr:to>
      <xdr:col>98</xdr:col>
      <xdr:colOff>38100</xdr:colOff>
      <xdr:row>73</xdr:row>
      <xdr:rowOff>162344</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257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7421</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235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764,028</a:t>
          </a:r>
          <a:r>
            <a:rPr kumimoji="1" lang="ja-JP" altLang="en-US" sz="1300">
              <a:latin typeface="ＭＳ Ｐゴシック" panose="020B0600070205080204" pitchFamily="50" charset="-128"/>
              <a:ea typeface="ＭＳ Ｐゴシック" panose="020B0600070205080204" pitchFamily="50" charset="-128"/>
            </a:rPr>
            <a:t>円となっており、主な構成項目である人件費、扶助費及び普通建設事業費等が類似団体平均と比較して住民一人当たりのコストが高くなっている。人件費は、住民一人当たり</a:t>
          </a:r>
          <a:r>
            <a:rPr kumimoji="1" lang="en-US" altLang="ja-JP" sz="1300">
              <a:latin typeface="ＭＳ Ｐゴシック" panose="020B0600070205080204" pitchFamily="50" charset="-128"/>
              <a:ea typeface="ＭＳ Ｐゴシック" panose="020B0600070205080204" pitchFamily="50" charset="-128"/>
            </a:rPr>
            <a:t>118,431</a:t>
          </a:r>
          <a:r>
            <a:rPr kumimoji="1" lang="ja-JP" altLang="en-US" sz="1300">
              <a:latin typeface="ＭＳ Ｐゴシック" panose="020B0600070205080204" pitchFamily="50" charset="-128"/>
              <a:ea typeface="ＭＳ Ｐゴシック" panose="020B0600070205080204" pitchFamily="50" charset="-128"/>
            </a:rPr>
            <a:t>円となっており、社会的・地理的要因から、施設数やそれに伴う職員数が多いため類似団体平均と比較して高くなっている。扶助費は、住民一人当たり</a:t>
          </a:r>
          <a:r>
            <a:rPr kumimoji="1" lang="en-US" altLang="ja-JP" sz="1300">
              <a:latin typeface="ＭＳ Ｐゴシック" panose="020B0600070205080204" pitchFamily="50" charset="-128"/>
              <a:ea typeface="ＭＳ Ｐゴシック" panose="020B0600070205080204" pitchFamily="50" charset="-128"/>
            </a:rPr>
            <a:t>121,255</a:t>
          </a:r>
          <a:r>
            <a:rPr kumimoji="1" lang="ja-JP" altLang="en-US" sz="1300">
              <a:latin typeface="ＭＳ Ｐゴシック" panose="020B0600070205080204" pitchFamily="50" charset="-128"/>
              <a:ea typeface="ＭＳ Ｐゴシック" panose="020B0600070205080204" pitchFamily="50" charset="-128"/>
            </a:rPr>
            <a:t>円となっている。令和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年度についてはコロナ禍により経済的に困窮する子育て世帯や非課税世帯を支援するため特別給付金を支給したこと等により、令和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年度については電力・ガス・食料品等価格高騰緊急支援給付金を支給したこと等により、平成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年度までの数値よりも</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割程高い数値となっている。普通建設事業費は、住民一人当たり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193,291</a:t>
          </a:r>
          <a:r>
            <a:rPr kumimoji="1" lang="ja-JP" altLang="en-US" sz="1300">
              <a:latin typeface="ＭＳ Ｐゴシック" panose="020B0600070205080204" pitchFamily="50" charset="-128"/>
              <a:ea typeface="ＭＳ Ｐゴシック" panose="020B0600070205080204" pitchFamily="50" charset="-128"/>
            </a:rPr>
            <a:t>円となっており、新火葬場建設事業や（仮称）防災市民センター建設事業等の実施により前年と比較して</a:t>
          </a:r>
          <a:r>
            <a:rPr kumimoji="1" lang="en-US" altLang="ja-JP" sz="1300">
              <a:latin typeface="ＭＳ Ｐゴシック" panose="020B0600070205080204" pitchFamily="50" charset="-128"/>
              <a:ea typeface="ＭＳ Ｐゴシック" panose="020B0600070205080204" pitchFamily="50" charset="-128"/>
            </a:rPr>
            <a:t>63.2</a:t>
          </a:r>
          <a:r>
            <a:rPr kumimoji="1" lang="ja-JP" altLang="en-US" sz="1300">
              <a:latin typeface="ＭＳ Ｐゴシック" panose="020B0600070205080204" pitchFamily="50" charset="-128"/>
              <a:ea typeface="ＭＳ Ｐゴシック" panose="020B0600070205080204" pitchFamily="50" charset="-128"/>
            </a:rPr>
            <a:t>％増加し、類似団体と比較して最も高い数値となっている。また後年度においても、大型事業を複数予定していることから普通建設事業費についても高い水準で推移する見込みとなっており、その上でできうる限り事業費を抑制していくため、事業スケジュールの調整や事業費精査により負担の平準化に努めていく。繰出金は、住民一人当たり</a:t>
          </a:r>
          <a:r>
            <a:rPr kumimoji="1" lang="en-US" altLang="ja-JP" sz="1300">
              <a:latin typeface="ＭＳ Ｐゴシック" panose="020B0600070205080204" pitchFamily="50" charset="-128"/>
              <a:ea typeface="ＭＳ Ｐゴシック" panose="020B0600070205080204" pitchFamily="50" charset="-128"/>
            </a:rPr>
            <a:t>62,000</a:t>
          </a:r>
          <a:r>
            <a:rPr kumimoji="1" lang="ja-JP" altLang="en-US" sz="1300">
              <a:latin typeface="ＭＳ Ｐゴシック" panose="020B0600070205080204" pitchFamily="50" charset="-128"/>
              <a:ea typeface="ＭＳ Ｐゴシック" panose="020B0600070205080204" pitchFamily="50" charset="-128"/>
            </a:rPr>
            <a:t>円となっており、類似団体平均より高い水準で推移しているのは、高齢化率が</a:t>
          </a:r>
          <a:r>
            <a:rPr kumimoji="1" lang="en-US" altLang="ja-JP" sz="1300">
              <a:latin typeface="ＭＳ Ｐゴシック" panose="020B0600070205080204" pitchFamily="50" charset="-128"/>
              <a:ea typeface="ＭＳ Ｐゴシック" panose="020B0600070205080204" pitchFamily="50" charset="-128"/>
            </a:rPr>
            <a:t>41.9</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月末現在）と高く、介護保険事業特別会計繰出金や療養給付費負担金等が多いことによるものであると思われる。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奈良県御所市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24,070
23,690
60.58
19,265,248
18,390,164
829,604
7,820,752
22,224,457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254</xdr:rowOff>
    </xdr:from>
    <xdr:to>
      <xdr:col>24</xdr:col>
      <xdr:colOff>62865</xdr:colOff>
      <xdr:row>38</xdr:row>
      <xdr:rowOff>114554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43754"/>
          <a:ext cx="127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118381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3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114554</xdr:rowOff>
    </xdr:from>
    <xdr:to>
      <xdr:col>24</xdr:col>
      <xdr:colOff>152400</xdr:colOff>
      <xdr:row>38</xdr:row>
      <xdr:rowOff>114554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29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118381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1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254</xdr:rowOff>
    </xdr:from>
    <xdr:to>
      <xdr:col>24</xdr:col>
      <xdr:colOff>152400</xdr:colOff>
      <xdr:row>30</xdr:row>
      <xdr:rowOff>254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4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98933</xdr:rowOff>
    </xdr:from>
    <xdr:to>
      <xdr:col>24</xdr:col>
      <xdr:colOff>63500</xdr:colOff>
      <xdr:row>32</xdr:row>
      <xdr:rowOff>94361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413883"/>
          <a:ext cx="838200" cy="16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52849</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535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74422</xdr:rowOff>
    </xdr:from>
    <xdr:to>
      <xdr:col>24</xdr:col>
      <xdr:colOff>114300</xdr:colOff>
      <xdr:row>36</xdr:row>
      <xdr:rowOff>4572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8255</xdr:rowOff>
    </xdr:from>
    <xdr:to>
      <xdr:col>19</xdr:col>
      <xdr:colOff>177800</xdr:colOff>
      <xdr:row>32</xdr:row>
      <xdr:rowOff>94361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494655"/>
          <a:ext cx="889000" cy="8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62230</xdr:rowOff>
    </xdr:from>
    <xdr:to>
      <xdr:col>20</xdr:col>
      <xdr:colOff>38100</xdr:colOff>
      <xdr:row>35</xdr:row>
      <xdr:rowOff>163830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154957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4826</xdr:rowOff>
    </xdr:from>
    <xdr:to>
      <xdr:col>15</xdr:col>
      <xdr:colOff>50800</xdr:colOff>
      <xdr:row>32</xdr:row>
      <xdr:rowOff>8255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491226"/>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95758</xdr:rowOff>
    </xdr:from>
    <xdr:to>
      <xdr:col>15</xdr:col>
      <xdr:colOff>101600</xdr:colOff>
      <xdr:row>36</xdr:row>
      <xdr:rowOff>25908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17035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8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4826</xdr:rowOff>
    </xdr:from>
    <xdr:to>
      <xdr:col>10</xdr:col>
      <xdr:colOff>114300</xdr:colOff>
      <xdr:row>32</xdr:row>
      <xdr:rowOff>107696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491226"/>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37084</xdr:rowOff>
    </xdr:from>
    <xdr:to>
      <xdr:col>10</xdr:col>
      <xdr:colOff>165100</xdr:colOff>
      <xdr:row>35</xdr:row>
      <xdr:rowOff>138684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129811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3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46609</xdr:rowOff>
    </xdr:from>
    <xdr:to>
      <xdr:col>6</xdr:col>
      <xdr:colOff>38100</xdr:colOff>
      <xdr:row>35</xdr:row>
      <xdr:rowOff>148209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4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139336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40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48133</xdr:rowOff>
    </xdr:from>
    <xdr:to>
      <xdr:col>24</xdr:col>
      <xdr:colOff>114300</xdr:colOff>
      <xdr:row>31</xdr:row>
      <xdr:rowOff>149733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36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71010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21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43561</xdr:rowOff>
    </xdr:from>
    <xdr:to>
      <xdr:col>20</xdr:col>
      <xdr:colOff>38100</xdr:colOff>
      <xdr:row>32</xdr:row>
      <xdr:rowOff>145161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52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161688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3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128905</xdr:rowOff>
    </xdr:from>
    <xdr:to>
      <xdr:col>15</xdr:col>
      <xdr:colOff>101600</xdr:colOff>
      <xdr:row>32</xdr:row>
      <xdr:rowOff>59055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44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75582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21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125476</xdr:rowOff>
    </xdr:from>
    <xdr:to>
      <xdr:col>10</xdr:col>
      <xdr:colOff>165100</xdr:colOff>
      <xdr:row>32</xdr:row>
      <xdr:rowOff>55626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44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72153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215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56896</xdr:rowOff>
    </xdr:from>
    <xdr:to>
      <xdr:col>6</xdr:col>
      <xdr:colOff>38100</xdr:colOff>
      <xdr:row>32</xdr:row>
      <xdr:rowOff>158496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54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3573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31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59699</xdr:rowOff>
    </xdr:from>
    <xdr:to>
      <xdr:col>24</xdr:col>
      <xdr:colOff>62865</xdr:colOff>
      <xdr:row>57</xdr:row>
      <xdr:rowOff>126514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32199"/>
          <a:ext cx="1270" cy="1266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130341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126514</xdr:rowOff>
    </xdr:from>
    <xdr:to>
      <xdr:col>24</xdr:col>
      <xdr:colOff>152400</xdr:colOff>
      <xdr:row>57</xdr:row>
      <xdr:rowOff>126514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9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6376</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0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317,498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59699</xdr:rowOff>
    </xdr:from>
    <xdr:to>
      <xdr:col>24</xdr:col>
      <xdr:colOff>152400</xdr:colOff>
      <xdr:row>50</xdr:row>
      <xdr:rowOff>59699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3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94968</xdr:rowOff>
    </xdr:from>
    <xdr:to>
      <xdr:col>24</xdr:col>
      <xdr:colOff>63500</xdr:colOff>
      <xdr:row>56</xdr:row>
      <xdr:rowOff>107669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696168"/>
          <a:ext cx="838200" cy="12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27199</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56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4322</xdr:rowOff>
    </xdr:from>
    <xdr:to>
      <xdr:col>24</xdr:col>
      <xdr:colOff>114300</xdr:colOff>
      <xdr:row>56</xdr:row>
      <xdr:rowOff>105922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0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131685</xdr:rowOff>
    </xdr:from>
    <xdr:to>
      <xdr:col>19</xdr:col>
      <xdr:colOff>177800</xdr:colOff>
      <xdr:row>56</xdr:row>
      <xdr:rowOff>107669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218535"/>
          <a:ext cx="889000" cy="490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21710</xdr:rowOff>
    </xdr:from>
    <xdr:to>
      <xdr:col>20</xdr:col>
      <xdr:colOff>38100</xdr:colOff>
      <xdr:row>56</xdr:row>
      <xdr:rowOff>123310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2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139837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9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131685</xdr:rowOff>
    </xdr:from>
    <xdr:to>
      <xdr:col>15</xdr:col>
      <xdr:colOff>50800</xdr:colOff>
      <xdr:row>56</xdr:row>
      <xdr:rowOff>146343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218535"/>
          <a:ext cx="889000" cy="529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93024</xdr:rowOff>
    </xdr:from>
    <xdr:to>
      <xdr:col>15</xdr:col>
      <xdr:colOff>101600</xdr:colOff>
      <xdr:row>54</xdr:row>
      <xdr:rowOff>23174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17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14301</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272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80100</xdr:rowOff>
    </xdr:from>
    <xdr:to>
      <xdr:col>10</xdr:col>
      <xdr:colOff>114300</xdr:colOff>
      <xdr:row>56</xdr:row>
      <xdr:rowOff>146343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681300"/>
          <a:ext cx="889000" cy="6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84511</xdr:rowOff>
    </xdr:from>
    <xdr:to>
      <xdr:col>10</xdr:col>
      <xdr:colOff>165100</xdr:colOff>
      <xdr:row>57</xdr:row>
      <xdr:rowOff>14661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8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31188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46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121919</xdr:rowOff>
    </xdr:from>
    <xdr:to>
      <xdr:col>6</xdr:col>
      <xdr:colOff>38100</xdr:colOff>
      <xdr:row>57</xdr:row>
      <xdr:rowOff>52069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2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43196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81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44168</xdr:rowOff>
    </xdr:from>
    <xdr:to>
      <xdr:col>24</xdr:col>
      <xdr:colOff>114300</xdr:colOff>
      <xdr:row>56</xdr:row>
      <xdr:rowOff>145768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45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22595</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2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56869</xdr:rowOff>
    </xdr:from>
    <xdr:to>
      <xdr:col>20</xdr:col>
      <xdr:colOff>38100</xdr:colOff>
      <xdr:row>56</xdr:row>
      <xdr:rowOff>158469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5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149596</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5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80885</xdr:rowOff>
    </xdr:from>
    <xdr:to>
      <xdr:col>15</xdr:col>
      <xdr:colOff>101600</xdr:colOff>
      <xdr:row>54</xdr:row>
      <xdr:rowOff>11035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16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27562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8942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95543</xdr:rowOff>
    </xdr:from>
    <xdr:to>
      <xdr:col>10</xdr:col>
      <xdr:colOff>165100</xdr:colOff>
      <xdr:row>57</xdr:row>
      <xdr:rowOff>25693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9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16820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78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29300</xdr:rowOff>
    </xdr:from>
    <xdr:to>
      <xdr:col>6</xdr:col>
      <xdr:colOff>38100</xdr:colOff>
      <xdr:row>56</xdr:row>
      <xdr:rowOff>130900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63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147427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40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91607</xdr:rowOff>
    </xdr:from>
    <xdr:to>
      <xdr:col>24</xdr:col>
      <xdr:colOff>62865</xdr:colOff>
      <xdr:row>78</xdr:row>
      <xdr:rowOff>142846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93107"/>
          <a:ext cx="1270" cy="1422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146673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1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142846</xdr:rowOff>
    </xdr:from>
    <xdr:to>
      <xdr:col>24</xdr:col>
      <xdr:colOff>152400</xdr:colOff>
      <xdr:row>78</xdr:row>
      <xdr:rowOff>142846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15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38284</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8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262,418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91607</xdr:rowOff>
    </xdr:from>
    <xdr:to>
      <xdr:col>24</xdr:col>
      <xdr:colOff>152400</xdr:colOff>
      <xdr:row>70</xdr:row>
      <xdr:rowOff>91607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9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113933</xdr:rowOff>
    </xdr:from>
    <xdr:to>
      <xdr:col>24</xdr:col>
      <xdr:colOff>63500</xdr:colOff>
      <xdr:row>72</xdr:row>
      <xdr:rowOff>138241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286883"/>
          <a:ext cx="838200" cy="19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141535</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00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163108</xdr:rowOff>
    </xdr:from>
    <xdr:to>
      <xdr:col>24</xdr:col>
      <xdr:colOff>114300</xdr:colOff>
      <xdr:row>76</xdr:row>
      <xdr:rowOff>93258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113933</xdr:rowOff>
    </xdr:from>
    <xdr:to>
      <xdr:col>19</xdr:col>
      <xdr:colOff>177800</xdr:colOff>
      <xdr:row>73</xdr:row>
      <xdr:rowOff>135705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286883"/>
          <a:ext cx="889000" cy="36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61044</xdr:rowOff>
    </xdr:from>
    <xdr:to>
      <xdr:col>20</xdr:col>
      <xdr:colOff>38100</xdr:colOff>
      <xdr:row>75</xdr:row>
      <xdr:rowOff>162644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153770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1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135705</xdr:rowOff>
    </xdr:from>
    <xdr:to>
      <xdr:col>15</xdr:col>
      <xdr:colOff>50800</xdr:colOff>
      <xdr:row>74</xdr:row>
      <xdr:rowOff>36580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651555"/>
          <a:ext cx="889000" cy="7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160745</xdr:rowOff>
    </xdr:from>
    <xdr:to>
      <xdr:col>15</xdr:col>
      <xdr:colOff>101600</xdr:colOff>
      <xdr:row>77</xdr:row>
      <xdr:rowOff>90895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82022</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83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36580</xdr:rowOff>
    </xdr:from>
    <xdr:to>
      <xdr:col>10</xdr:col>
      <xdr:colOff>114300</xdr:colOff>
      <xdr:row>74</xdr:row>
      <xdr:rowOff>137196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723880"/>
          <a:ext cx="889000" cy="100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48177</xdr:rowOff>
    </xdr:from>
    <xdr:to>
      <xdr:col>10</xdr:col>
      <xdr:colOff>165100</xdr:colOff>
      <xdr:row>77</xdr:row>
      <xdr:rowOff>149777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140904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42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99578</xdr:rowOff>
    </xdr:from>
    <xdr:to>
      <xdr:col>6</xdr:col>
      <xdr:colOff>38100</xdr:colOff>
      <xdr:row>78</xdr:row>
      <xdr:rowOff>29728</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20855</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93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87441</xdr:rowOff>
    </xdr:from>
    <xdr:to>
      <xdr:col>24</xdr:col>
      <xdr:colOff>114300</xdr:colOff>
      <xdr:row>73</xdr:row>
      <xdr:rowOff>17591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43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110318</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283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63133</xdr:rowOff>
    </xdr:from>
    <xdr:to>
      <xdr:col>20</xdr:col>
      <xdr:colOff>38100</xdr:colOff>
      <xdr:row>71</xdr:row>
      <xdr:rowOff>164733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23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9810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011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84905</xdr:rowOff>
    </xdr:from>
    <xdr:to>
      <xdr:col>15</xdr:col>
      <xdr:colOff>101600</xdr:colOff>
      <xdr:row>74</xdr:row>
      <xdr:rowOff>15055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60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31582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375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157230</xdr:rowOff>
    </xdr:from>
    <xdr:to>
      <xdr:col>10</xdr:col>
      <xdr:colOff>165100</xdr:colOff>
      <xdr:row>74</xdr:row>
      <xdr:rowOff>87380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67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103907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448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86396</xdr:rowOff>
    </xdr:from>
    <xdr:to>
      <xdr:col>6</xdr:col>
      <xdr:colOff>38100</xdr:colOff>
      <xdr:row>75</xdr:row>
      <xdr:rowOff>16546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77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33073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548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111528</xdr:rowOff>
    </xdr:from>
    <xdr:to>
      <xdr:col>24</xdr:col>
      <xdr:colOff>62865</xdr:colOff>
      <xdr:row>99</xdr:row>
      <xdr:rowOff>94132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42028"/>
          <a:ext cx="1270" cy="1525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97959</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7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94132</xdr:rowOff>
    </xdr:from>
    <xdr:to>
      <xdr:col>24</xdr:col>
      <xdr:colOff>152400</xdr:colOff>
      <xdr:row>99</xdr:row>
      <xdr:rowOff>94132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67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58205</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1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170,588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111528</xdr:rowOff>
    </xdr:from>
    <xdr:to>
      <xdr:col>24</xdr:col>
      <xdr:colOff>152400</xdr:colOff>
      <xdr:row>90</xdr:row>
      <xdr:rowOff>111528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4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111528</xdr:rowOff>
    </xdr:from>
    <xdr:to>
      <xdr:col>24</xdr:col>
      <xdr:colOff>63500</xdr:colOff>
      <xdr:row>96</xdr:row>
      <xdr:rowOff>19664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5542028"/>
          <a:ext cx="838200" cy="936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66794</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697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88367</xdr:rowOff>
    </xdr:from>
    <xdr:to>
      <xdr:col>24</xdr:col>
      <xdr:colOff>114300</xdr:colOff>
      <xdr:row>98</xdr:row>
      <xdr:rowOff>18517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71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19664</xdr:rowOff>
    </xdr:from>
    <xdr:to>
      <xdr:col>19</xdr:col>
      <xdr:colOff>177800</xdr:colOff>
      <xdr:row>97</xdr:row>
      <xdr:rowOff>99467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478864"/>
          <a:ext cx="889000" cy="251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109103</xdr:rowOff>
    </xdr:from>
    <xdr:to>
      <xdr:col>20</xdr:col>
      <xdr:colOff>38100</xdr:colOff>
      <xdr:row>98</xdr:row>
      <xdr:rowOff>39253</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73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30380</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832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99467</xdr:rowOff>
    </xdr:from>
    <xdr:to>
      <xdr:col>15</xdr:col>
      <xdr:colOff>50800</xdr:colOff>
      <xdr:row>97</xdr:row>
      <xdr:rowOff>125374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730117"/>
          <a:ext cx="889000" cy="2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21343</xdr:rowOff>
    </xdr:from>
    <xdr:to>
      <xdr:col>15</xdr:col>
      <xdr:colOff>101600</xdr:colOff>
      <xdr:row>98</xdr:row>
      <xdr:rowOff>122943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823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114070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91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125374</xdr:rowOff>
    </xdr:from>
    <xdr:to>
      <xdr:col>10</xdr:col>
      <xdr:colOff>114300</xdr:colOff>
      <xdr:row>98</xdr:row>
      <xdr:rowOff>58993</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756024"/>
          <a:ext cx="889000" cy="105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28507</xdr:rowOff>
    </xdr:from>
    <xdr:to>
      <xdr:col>10</xdr:col>
      <xdr:colOff>165100</xdr:colOff>
      <xdr:row>98</xdr:row>
      <xdr:rowOff>130107</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3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121234</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92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65866</xdr:rowOff>
    </xdr:from>
    <xdr:to>
      <xdr:col>6</xdr:col>
      <xdr:colOff>38100</xdr:colOff>
      <xdr:row>98</xdr:row>
      <xdr:rowOff>167466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6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158593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960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60728</xdr:rowOff>
    </xdr:from>
    <xdr:to>
      <xdr:col>24</xdr:col>
      <xdr:colOff>114300</xdr:colOff>
      <xdr:row>90</xdr:row>
      <xdr:rowOff>162328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549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13755</xdr:rowOff>
    </xdr:from>
    <xdr:ext cx="599010"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5444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140314</xdr:rowOff>
    </xdr:from>
    <xdr:to>
      <xdr:col>20</xdr:col>
      <xdr:colOff>38100</xdr:colOff>
      <xdr:row>96</xdr:row>
      <xdr:rowOff>70464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42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86991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20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48667</xdr:rowOff>
    </xdr:from>
    <xdr:to>
      <xdr:col>15</xdr:col>
      <xdr:colOff>101600</xdr:colOff>
      <xdr:row>97</xdr:row>
      <xdr:rowOff>150267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67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166794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454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74574</xdr:rowOff>
    </xdr:from>
    <xdr:to>
      <xdr:col>10</xdr:col>
      <xdr:colOff>165100</xdr:colOff>
      <xdr:row>98</xdr:row>
      <xdr:rowOff>4724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0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21251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48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8193</xdr:rowOff>
    </xdr:from>
    <xdr:to>
      <xdr:col>6</xdr:col>
      <xdr:colOff>38100</xdr:colOff>
      <xdr:row>98</xdr:row>
      <xdr:rowOff>109793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1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126320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58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72426</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15926"/>
          <a:ext cx="1270" cy="1569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19103</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9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72426</xdr:rowOff>
    </xdr:from>
    <xdr:to>
      <xdr:col>55</xdr:col>
      <xdr:colOff>88900</xdr:colOff>
      <xdr:row>30</xdr:row>
      <xdr:rowOff>72426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1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118308</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905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95431</xdr:rowOff>
    </xdr:from>
    <xdr:to>
      <xdr:col>55</xdr:col>
      <xdr:colOff>50800</xdr:colOff>
      <xdr:row>38</xdr:row>
      <xdr:rowOff>25581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70612</xdr:rowOff>
    </xdr:from>
    <xdr:to>
      <xdr:col>50</xdr:col>
      <xdr:colOff>165100</xdr:colOff>
      <xdr:row>38</xdr:row>
      <xdr:rowOff>762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17289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36975</xdr:rowOff>
    </xdr:from>
    <xdr:to>
      <xdr:col>46</xdr:col>
      <xdr:colOff>38100</xdr:colOff>
      <xdr:row>37</xdr:row>
      <xdr:rowOff>138575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155102</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15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55916</xdr:rowOff>
    </xdr:from>
    <xdr:to>
      <xdr:col>41</xdr:col>
      <xdr:colOff>101600</xdr:colOff>
      <xdr:row>37</xdr:row>
      <xdr:rowOff>157516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2593</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174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38608</xdr:rowOff>
    </xdr:from>
    <xdr:to>
      <xdr:col>36</xdr:col>
      <xdr:colOff>165100</xdr:colOff>
      <xdr:row>37</xdr:row>
      <xdr:rowOff>140208</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8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156735</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157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66529</xdr:rowOff>
    </xdr:from>
    <xdr:to>
      <xdr:col>54</xdr:col>
      <xdr:colOff>189865</xdr:colOff>
      <xdr:row>59</xdr:row>
      <xdr:rowOff>27210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10479"/>
          <a:ext cx="1270" cy="1332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31037</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27210</xdr:rowOff>
    </xdr:from>
    <xdr:to>
      <xdr:col>55</xdr:col>
      <xdr:colOff>88900</xdr:colOff>
      <xdr:row>59</xdr:row>
      <xdr:rowOff>27210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13206</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8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66529</xdr:rowOff>
    </xdr:from>
    <xdr:to>
      <xdr:col>55</xdr:col>
      <xdr:colOff>88900</xdr:colOff>
      <xdr:row>51</xdr:row>
      <xdr:rowOff>66529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10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138671</xdr:rowOff>
    </xdr:from>
    <xdr:to>
      <xdr:col>55</xdr:col>
      <xdr:colOff>0</xdr:colOff>
      <xdr:row>58</xdr:row>
      <xdr:rowOff>68110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911321"/>
          <a:ext cx="838200" cy="100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117321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7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94444</xdr:rowOff>
    </xdr:from>
    <xdr:to>
      <xdr:col>55</xdr:col>
      <xdr:colOff>50800</xdr:colOff>
      <xdr:row>57</xdr:row>
      <xdr:rowOff>24594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68110</xdr:rowOff>
    </xdr:from>
    <xdr:to>
      <xdr:col>50</xdr:col>
      <xdr:colOff>114300</xdr:colOff>
      <xdr:row>58</xdr:row>
      <xdr:rowOff>84493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012210"/>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113627</xdr:rowOff>
    </xdr:from>
    <xdr:to>
      <xdr:col>50</xdr:col>
      <xdr:colOff>165100</xdr:colOff>
      <xdr:row>57</xdr:row>
      <xdr:rowOff>43777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60304</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34334</xdr:rowOff>
    </xdr:from>
    <xdr:to>
      <xdr:col>45</xdr:col>
      <xdr:colOff>177800</xdr:colOff>
      <xdr:row>58</xdr:row>
      <xdr:rowOff>84493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978434"/>
          <a:ext cx="889000" cy="5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105149</xdr:rowOff>
    </xdr:from>
    <xdr:to>
      <xdr:col>46</xdr:col>
      <xdr:colOff>38100</xdr:colOff>
      <xdr:row>57</xdr:row>
      <xdr:rowOff>35299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51826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28277</xdr:rowOff>
    </xdr:from>
    <xdr:to>
      <xdr:col>41</xdr:col>
      <xdr:colOff>50800</xdr:colOff>
      <xdr:row>58</xdr:row>
      <xdr:rowOff>34334</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800927"/>
          <a:ext cx="889000" cy="177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96291</xdr:rowOff>
    </xdr:from>
    <xdr:to>
      <xdr:col>41</xdr:col>
      <xdr:colOff>101600</xdr:colOff>
      <xdr:row>57</xdr:row>
      <xdr:rowOff>26441</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42968</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7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130734</xdr:rowOff>
    </xdr:from>
    <xdr:to>
      <xdr:col>36</xdr:col>
      <xdr:colOff>165100</xdr:colOff>
      <xdr:row>57</xdr:row>
      <xdr:rowOff>60884</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3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77411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50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87871</xdr:rowOff>
    </xdr:from>
    <xdr:to>
      <xdr:col>55</xdr:col>
      <xdr:colOff>50800</xdr:colOff>
      <xdr:row>58</xdr:row>
      <xdr:rowOff>18021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86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66298</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83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17310</xdr:rowOff>
    </xdr:from>
    <xdr:to>
      <xdr:col>50</xdr:col>
      <xdr:colOff>165100</xdr:colOff>
      <xdr:row>58</xdr:row>
      <xdr:rowOff>118910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96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110037</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054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33693</xdr:rowOff>
    </xdr:from>
    <xdr:to>
      <xdr:col>46</xdr:col>
      <xdr:colOff>38100</xdr:colOff>
      <xdr:row>58</xdr:row>
      <xdr:rowOff>135293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97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126420</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070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154984</xdr:rowOff>
    </xdr:from>
    <xdr:to>
      <xdr:col>41</xdr:col>
      <xdr:colOff>101600</xdr:colOff>
      <xdr:row>58</xdr:row>
      <xdr:rowOff>85134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92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76261</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020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148927</xdr:rowOff>
    </xdr:from>
    <xdr:to>
      <xdr:col>36</xdr:col>
      <xdr:colOff>165100</xdr:colOff>
      <xdr:row>57</xdr:row>
      <xdr:rowOff>79077</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75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70204</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84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26040</xdr:rowOff>
    </xdr:from>
    <xdr:to>
      <xdr:col>54</xdr:col>
      <xdr:colOff>189865</xdr:colOff>
      <xdr:row>78</xdr:row>
      <xdr:rowOff>100564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027540"/>
          <a:ext cx="1270" cy="1446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104391</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100564</xdr:rowOff>
    </xdr:from>
    <xdr:to>
      <xdr:col>55</xdr:col>
      <xdr:colOff>88900</xdr:colOff>
      <xdr:row>78</xdr:row>
      <xdr:rowOff>100564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3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144167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80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64,972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26040</xdr:rowOff>
    </xdr:from>
    <xdr:to>
      <xdr:col>55</xdr:col>
      <xdr:colOff>88900</xdr:colOff>
      <xdr:row>70</xdr:row>
      <xdr:rowOff>26040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027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147473</xdr:rowOff>
    </xdr:from>
    <xdr:to>
      <xdr:col>55</xdr:col>
      <xdr:colOff>0</xdr:colOff>
      <xdr:row>77</xdr:row>
      <xdr:rowOff>53290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177673"/>
          <a:ext cx="838200" cy="7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116555</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803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93678</xdr:rowOff>
    </xdr:from>
    <xdr:to>
      <xdr:col>55</xdr:col>
      <xdr:colOff>50800</xdr:colOff>
      <xdr:row>76</xdr:row>
      <xdr:rowOff>23828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295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147473</xdr:rowOff>
    </xdr:from>
    <xdr:to>
      <xdr:col>50</xdr:col>
      <xdr:colOff>114300</xdr:colOff>
      <xdr:row>77</xdr:row>
      <xdr:rowOff>127676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177673"/>
          <a:ext cx="889000" cy="15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98433</xdr:rowOff>
    </xdr:from>
    <xdr:to>
      <xdr:col>50</xdr:col>
      <xdr:colOff>165100</xdr:colOff>
      <xdr:row>76</xdr:row>
      <xdr:rowOff>28583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2957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45110</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73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27206</xdr:rowOff>
    </xdr:from>
    <xdr:to>
      <xdr:col>45</xdr:col>
      <xdr:colOff>177800</xdr:colOff>
      <xdr:row>77</xdr:row>
      <xdr:rowOff>127676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228856"/>
          <a:ext cx="889000" cy="10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80328</xdr:rowOff>
    </xdr:from>
    <xdr:to>
      <xdr:col>46</xdr:col>
      <xdr:colOff>38100</xdr:colOff>
      <xdr:row>76</xdr:row>
      <xdr:rowOff>10477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29390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27005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71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27206</xdr:rowOff>
    </xdr:from>
    <xdr:to>
      <xdr:col>41</xdr:col>
      <xdr:colOff>50800</xdr:colOff>
      <xdr:row>78</xdr:row>
      <xdr:rowOff>7981</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228856"/>
          <a:ext cx="889000" cy="15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90363</xdr:rowOff>
    </xdr:from>
    <xdr:to>
      <xdr:col>41</xdr:col>
      <xdr:colOff>101600</xdr:colOff>
      <xdr:row>77</xdr:row>
      <xdr:rowOff>20513</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2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37040</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89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112195</xdr:rowOff>
    </xdr:from>
    <xdr:to>
      <xdr:col>36</xdr:col>
      <xdr:colOff>165100</xdr:colOff>
      <xdr:row>77</xdr:row>
      <xdr:rowOff>42345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58872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91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2490</xdr:rowOff>
    </xdr:from>
    <xdr:to>
      <xdr:col>55</xdr:col>
      <xdr:colOff>50800</xdr:colOff>
      <xdr:row>77</xdr:row>
      <xdr:rowOff>104090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20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152367</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18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96673</xdr:rowOff>
    </xdr:from>
    <xdr:to>
      <xdr:col>50</xdr:col>
      <xdr:colOff>165100</xdr:colOff>
      <xdr:row>77</xdr:row>
      <xdr:rowOff>26823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12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17950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21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76876</xdr:rowOff>
    </xdr:from>
    <xdr:to>
      <xdr:col>46</xdr:col>
      <xdr:colOff>38100</xdr:colOff>
      <xdr:row>78</xdr:row>
      <xdr:rowOff>7026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27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169603</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37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147856</xdr:rowOff>
    </xdr:from>
    <xdr:to>
      <xdr:col>41</xdr:col>
      <xdr:colOff>101600</xdr:colOff>
      <xdr:row>77</xdr:row>
      <xdr:rowOff>78006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17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69133</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27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128631</xdr:rowOff>
    </xdr:from>
    <xdr:to>
      <xdr:col>36</xdr:col>
      <xdr:colOff>165100</xdr:colOff>
      <xdr:row>78</xdr:row>
      <xdr:rowOff>58781</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33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49908</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42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13551</xdr:rowOff>
    </xdr:from>
    <xdr:to>
      <xdr:col>54</xdr:col>
      <xdr:colOff>189865</xdr:colOff>
      <xdr:row>99</xdr:row>
      <xdr:rowOff>55068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44051"/>
          <a:ext cx="1270" cy="1584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58895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3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55068</xdr:rowOff>
    </xdr:from>
    <xdr:to>
      <xdr:col>55</xdr:col>
      <xdr:colOff>88900</xdr:colOff>
      <xdr:row>99</xdr:row>
      <xdr:rowOff>55068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2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131678</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1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13551</xdr:rowOff>
    </xdr:from>
    <xdr:to>
      <xdr:col>55</xdr:col>
      <xdr:colOff>88900</xdr:colOff>
      <xdr:row>90</xdr:row>
      <xdr:rowOff>13551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4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116712</xdr:rowOff>
    </xdr:from>
    <xdr:to>
      <xdr:col>55</xdr:col>
      <xdr:colOff>0</xdr:colOff>
      <xdr:row>97</xdr:row>
      <xdr:rowOff>44538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575912"/>
          <a:ext cx="838200" cy="99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150728</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38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127851</xdr:rowOff>
    </xdr:from>
    <xdr:to>
      <xdr:col>55</xdr:col>
      <xdr:colOff>50800</xdr:colOff>
      <xdr:row>97</xdr:row>
      <xdr:rowOff>58001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40996</xdr:rowOff>
    </xdr:from>
    <xdr:to>
      <xdr:col>50</xdr:col>
      <xdr:colOff>114300</xdr:colOff>
      <xdr:row>96</xdr:row>
      <xdr:rowOff>116712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500196"/>
          <a:ext cx="889000" cy="7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129984</xdr:rowOff>
    </xdr:from>
    <xdr:to>
      <xdr:col>50</xdr:col>
      <xdr:colOff>165100</xdr:colOff>
      <xdr:row>97</xdr:row>
      <xdr:rowOff>60134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51261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40996</xdr:rowOff>
    </xdr:from>
    <xdr:to>
      <xdr:col>45</xdr:col>
      <xdr:colOff>177800</xdr:colOff>
      <xdr:row>97</xdr:row>
      <xdr:rowOff>136601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500196"/>
          <a:ext cx="889000" cy="267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117602</xdr:rowOff>
    </xdr:from>
    <xdr:to>
      <xdr:col>46</xdr:col>
      <xdr:colOff>38100</xdr:colOff>
      <xdr:row>97</xdr:row>
      <xdr:rowOff>47752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38879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6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136601</xdr:rowOff>
    </xdr:from>
    <xdr:to>
      <xdr:col>41</xdr:col>
      <xdr:colOff>50800</xdr:colOff>
      <xdr:row>97</xdr:row>
      <xdr:rowOff>151637</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767251"/>
          <a:ext cx="889000" cy="1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62052</xdr:rowOff>
    </xdr:from>
    <xdr:to>
      <xdr:col>41</xdr:col>
      <xdr:colOff>101600</xdr:colOff>
      <xdr:row>97</xdr:row>
      <xdr:rowOff>163652</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8729</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46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27432</xdr:rowOff>
    </xdr:from>
    <xdr:to>
      <xdr:col>36</xdr:col>
      <xdr:colOff>165100</xdr:colOff>
      <xdr:row>97</xdr:row>
      <xdr:rowOff>129032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65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145559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43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165188</xdr:rowOff>
    </xdr:from>
    <xdr:to>
      <xdr:col>55</xdr:col>
      <xdr:colOff>50800</xdr:colOff>
      <xdr:row>97</xdr:row>
      <xdr:rowOff>95338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62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143615</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60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65912</xdr:rowOff>
    </xdr:from>
    <xdr:to>
      <xdr:col>50</xdr:col>
      <xdr:colOff>165100</xdr:colOff>
      <xdr:row>96</xdr:row>
      <xdr:rowOff>167512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52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12589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30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161646</xdr:rowOff>
    </xdr:from>
    <xdr:to>
      <xdr:col>46</xdr:col>
      <xdr:colOff>38100</xdr:colOff>
      <xdr:row>96</xdr:row>
      <xdr:rowOff>91796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44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108323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22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85801</xdr:rowOff>
    </xdr:from>
    <xdr:to>
      <xdr:col>41</xdr:col>
      <xdr:colOff>101600</xdr:colOff>
      <xdr:row>98</xdr:row>
      <xdr:rowOff>15951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71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7078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80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100837</xdr:rowOff>
    </xdr:from>
    <xdr:to>
      <xdr:col>36</xdr:col>
      <xdr:colOff>165100</xdr:colOff>
      <xdr:row>98</xdr:row>
      <xdr:rowOff>30987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73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22114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82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38430</xdr:rowOff>
    </xdr:from>
    <xdr:to>
      <xdr:col>85</xdr:col>
      <xdr:colOff>126364</xdr:colOff>
      <xdr:row>39</xdr:row>
      <xdr:rowOff>32334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81930"/>
          <a:ext cx="1269" cy="153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36161</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2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32334</xdr:rowOff>
    </xdr:from>
    <xdr:to>
      <xdr:col>86</xdr:col>
      <xdr:colOff>25400</xdr:colOff>
      <xdr:row>39</xdr:row>
      <xdr:rowOff>32334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18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156557</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5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38430</xdr:rowOff>
    </xdr:from>
    <xdr:to>
      <xdr:col>86</xdr:col>
      <xdr:colOff>25400</xdr:colOff>
      <xdr:row>30</xdr:row>
      <xdr:rowOff>38430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81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38430</xdr:rowOff>
    </xdr:from>
    <xdr:to>
      <xdr:col>85</xdr:col>
      <xdr:colOff>127000</xdr:colOff>
      <xdr:row>34</xdr:row>
      <xdr:rowOff>23952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5181930"/>
          <a:ext cx="838200" cy="671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48239</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220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69812</xdr:rowOff>
    </xdr:from>
    <xdr:to>
      <xdr:col>85</xdr:col>
      <xdr:colOff>177800</xdr:colOff>
      <xdr:row>36</xdr:row>
      <xdr:rowOff>171412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23952</xdr:rowOff>
    </xdr:from>
    <xdr:to>
      <xdr:col>81</xdr:col>
      <xdr:colOff>50800</xdr:colOff>
      <xdr:row>36</xdr:row>
      <xdr:rowOff>105982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5853252"/>
          <a:ext cx="889000" cy="42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70764</xdr:rowOff>
    </xdr:from>
    <xdr:to>
      <xdr:col>81</xdr:col>
      <xdr:colOff>101600</xdr:colOff>
      <xdr:row>37</xdr:row>
      <xdr:rowOff>914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163491</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33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105982</xdr:rowOff>
    </xdr:from>
    <xdr:to>
      <xdr:col>76</xdr:col>
      <xdr:colOff>114300</xdr:colOff>
      <xdr:row>37</xdr:row>
      <xdr:rowOff>6426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278182"/>
          <a:ext cx="889000" cy="7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38341</xdr:rowOff>
    </xdr:from>
    <xdr:to>
      <xdr:col>76</xdr:col>
      <xdr:colOff>165100</xdr:colOff>
      <xdr:row>36</xdr:row>
      <xdr:rowOff>139941</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156468</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59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6426</xdr:rowOff>
    </xdr:from>
    <xdr:to>
      <xdr:col>71</xdr:col>
      <xdr:colOff>177800</xdr:colOff>
      <xdr:row>37</xdr:row>
      <xdr:rowOff>118859</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350076"/>
          <a:ext cx="889000" cy="11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93091</xdr:rowOff>
    </xdr:from>
    <xdr:to>
      <xdr:col>72</xdr:col>
      <xdr:colOff>38100</xdr:colOff>
      <xdr:row>37</xdr:row>
      <xdr:rowOff>23241</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265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39768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04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145631</xdr:rowOff>
    </xdr:from>
    <xdr:to>
      <xdr:col>67</xdr:col>
      <xdr:colOff>101600</xdr:colOff>
      <xdr:row>37</xdr:row>
      <xdr:rowOff>75781</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31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92308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09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29</xdr:row>
      <xdr:rowOff>159080</xdr:rowOff>
    </xdr:from>
    <xdr:to>
      <xdr:col>85</xdr:col>
      <xdr:colOff>177800</xdr:colOff>
      <xdr:row>30</xdr:row>
      <xdr:rowOff>89230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513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112107</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508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144602</xdr:rowOff>
    </xdr:from>
    <xdr:to>
      <xdr:col>81</xdr:col>
      <xdr:colOff>101600</xdr:colOff>
      <xdr:row>34</xdr:row>
      <xdr:rowOff>74752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580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91279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5577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55182</xdr:rowOff>
    </xdr:from>
    <xdr:to>
      <xdr:col>76</xdr:col>
      <xdr:colOff>165100</xdr:colOff>
      <xdr:row>36</xdr:row>
      <xdr:rowOff>156782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22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147909</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32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127076</xdr:rowOff>
    </xdr:from>
    <xdr:to>
      <xdr:col>72</xdr:col>
      <xdr:colOff>38100</xdr:colOff>
      <xdr:row>37</xdr:row>
      <xdr:rowOff>57226</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2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48353</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39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68059</xdr:rowOff>
    </xdr:from>
    <xdr:to>
      <xdr:col>67</xdr:col>
      <xdr:colOff>101600</xdr:colOff>
      <xdr:row>37</xdr:row>
      <xdr:rowOff>169659</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41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160786</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50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59804</xdr:rowOff>
    </xdr:from>
    <xdr:to>
      <xdr:col>85</xdr:col>
      <xdr:colOff>126364</xdr:colOff>
      <xdr:row>58</xdr:row>
      <xdr:rowOff>135966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632304"/>
          <a:ext cx="1269" cy="1447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139793</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08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135966</xdr:rowOff>
    </xdr:from>
    <xdr:to>
      <xdr:col>86</xdr:col>
      <xdr:colOff>25400</xdr:colOff>
      <xdr:row>58</xdr:row>
      <xdr:rowOff>135966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080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6481</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0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59804</xdr:rowOff>
    </xdr:from>
    <xdr:to>
      <xdr:col>86</xdr:col>
      <xdr:colOff>25400</xdr:colOff>
      <xdr:row>50</xdr:row>
      <xdr:rowOff>59804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632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14198</xdr:rowOff>
    </xdr:from>
    <xdr:to>
      <xdr:col>85</xdr:col>
      <xdr:colOff>127000</xdr:colOff>
      <xdr:row>57</xdr:row>
      <xdr:rowOff>84836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786848"/>
          <a:ext cx="838200" cy="7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150144</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79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127267</xdr:rowOff>
    </xdr:from>
    <xdr:to>
      <xdr:col>85</xdr:col>
      <xdr:colOff>177800</xdr:colOff>
      <xdr:row>57</xdr:row>
      <xdr:rowOff>57417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728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29388</xdr:rowOff>
    </xdr:from>
    <xdr:to>
      <xdr:col>81</xdr:col>
      <xdr:colOff>50800</xdr:colOff>
      <xdr:row>57</xdr:row>
      <xdr:rowOff>84836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630588"/>
          <a:ext cx="889000" cy="22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122606</xdr:rowOff>
    </xdr:from>
    <xdr:to>
      <xdr:col>81</xdr:col>
      <xdr:colOff>101600</xdr:colOff>
      <xdr:row>57</xdr:row>
      <xdr:rowOff>52756</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2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69283</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49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158572</xdr:rowOff>
    </xdr:from>
    <xdr:to>
      <xdr:col>76</xdr:col>
      <xdr:colOff>114300</xdr:colOff>
      <xdr:row>56</xdr:row>
      <xdr:rowOff>29388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588322"/>
          <a:ext cx="889000" cy="42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103987</xdr:rowOff>
    </xdr:from>
    <xdr:to>
      <xdr:col>76</xdr:col>
      <xdr:colOff>165100</xdr:colOff>
      <xdr:row>57</xdr:row>
      <xdr:rowOff>34137</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0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25264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79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158572</xdr:rowOff>
    </xdr:from>
    <xdr:to>
      <xdr:col>71</xdr:col>
      <xdr:colOff>177800</xdr:colOff>
      <xdr:row>57</xdr:row>
      <xdr:rowOff>56502</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588322"/>
          <a:ext cx="889000" cy="240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162268</xdr:rowOff>
    </xdr:from>
    <xdr:to>
      <xdr:col>72</xdr:col>
      <xdr:colOff>38100</xdr:colOff>
      <xdr:row>57</xdr:row>
      <xdr:rowOff>92418</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76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83545</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85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48628</xdr:rowOff>
    </xdr:from>
    <xdr:to>
      <xdr:col>67</xdr:col>
      <xdr:colOff>101600</xdr:colOff>
      <xdr:row>57</xdr:row>
      <xdr:rowOff>150228</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82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141355</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91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134848</xdr:rowOff>
    </xdr:from>
    <xdr:to>
      <xdr:col>85</xdr:col>
      <xdr:colOff>177800</xdr:colOff>
      <xdr:row>57</xdr:row>
      <xdr:rowOff>64998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73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113275</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71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34036</xdr:rowOff>
    </xdr:from>
    <xdr:to>
      <xdr:col>81</xdr:col>
      <xdr:colOff>101600</xdr:colOff>
      <xdr:row>57</xdr:row>
      <xdr:rowOff>135636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80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126763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89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150038</xdr:rowOff>
    </xdr:from>
    <xdr:to>
      <xdr:col>76</xdr:col>
      <xdr:colOff>165100</xdr:colOff>
      <xdr:row>56</xdr:row>
      <xdr:rowOff>80188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57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96715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35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107772</xdr:rowOff>
    </xdr:from>
    <xdr:to>
      <xdr:col>72</xdr:col>
      <xdr:colOff>38100</xdr:colOff>
      <xdr:row>56</xdr:row>
      <xdr:rowOff>37922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53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54449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31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5702</xdr:rowOff>
    </xdr:from>
    <xdr:to>
      <xdr:col>67</xdr:col>
      <xdr:colOff>101600</xdr:colOff>
      <xdr:row>57</xdr:row>
      <xdr:rowOff>107302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77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123829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55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101067</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74017"/>
          <a:ext cx="1269" cy="1238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47744</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04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101067</xdr:rowOff>
    </xdr:from>
    <xdr:to>
      <xdr:col>86</xdr:col>
      <xdr:colOff>25400</xdr:colOff>
      <xdr:row>71</xdr:row>
      <xdr:rowOff>101067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7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124122</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15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101245</xdr:rowOff>
    </xdr:from>
    <xdr:to>
      <xdr:col>85</xdr:col>
      <xdr:colOff>177800</xdr:colOff>
      <xdr:row>78</xdr:row>
      <xdr:rowOff>31395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30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74087</xdr:rowOff>
    </xdr:from>
    <xdr:to>
      <xdr:col>81</xdr:col>
      <xdr:colOff>101600</xdr:colOff>
      <xdr:row>78</xdr:row>
      <xdr:rowOff>4237</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275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20764</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050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111627</xdr:rowOff>
    </xdr:from>
    <xdr:to>
      <xdr:col>76</xdr:col>
      <xdr:colOff>114300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484727"/>
          <a:ext cx="889000" cy="28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136860</xdr:rowOff>
    </xdr:from>
    <xdr:to>
      <xdr:col>76</xdr:col>
      <xdr:colOff>165100</xdr:colOff>
      <xdr:row>77</xdr:row>
      <xdr:rowOff>67010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16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83538</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294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43825</xdr:rowOff>
    </xdr:from>
    <xdr:to>
      <xdr:col>71</xdr:col>
      <xdr:colOff>177800</xdr:colOff>
      <xdr:row>78</xdr:row>
      <xdr:rowOff>111627</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416925"/>
          <a:ext cx="889000" cy="67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138323</xdr:rowOff>
    </xdr:from>
    <xdr:to>
      <xdr:col>72</xdr:col>
      <xdr:colOff>38100</xdr:colOff>
      <xdr:row>77</xdr:row>
      <xdr:rowOff>68473</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16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85000</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2943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1118</xdr:rowOff>
    </xdr:from>
    <xdr:to>
      <xdr:col>67</xdr:col>
      <xdr:colOff>101600</xdr:colOff>
      <xdr:row>77</xdr:row>
      <xdr:rowOff>102718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20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119245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297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60827</xdr:rowOff>
    </xdr:from>
    <xdr:to>
      <xdr:col>72</xdr:col>
      <xdr:colOff>38100</xdr:colOff>
      <xdr:row>78</xdr:row>
      <xdr:rowOff>162427</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43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153554</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14017" y="13526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164475</xdr:rowOff>
    </xdr:from>
    <xdr:to>
      <xdr:col>67</xdr:col>
      <xdr:colOff>101600</xdr:colOff>
      <xdr:row>78</xdr:row>
      <xdr:rowOff>94625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36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85752</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79428" y="13458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162065</xdr:rowOff>
    </xdr:from>
    <xdr:to>
      <xdr:col>85</xdr:col>
      <xdr:colOff>126364</xdr:colOff>
      <xdr:row>98</xdr:row>
      <xdr:rowOff>61340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92565"/>
          <a:ext cx="1269" cy="1270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65167</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6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61340</xdr:rowOff>
    </xdr:from>
    <xdr:to>
      <xdr:col>86</xdr:col>
      <xdr:colOff>25400</xdr:colOff>
      <xdr:row>98</xdr:row>
      <xdr:rowOff>61340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6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108742</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367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162065</xdr:rowOff>
    </xdr:from>
    <xdr:to>
      <xdr:col>86</xdr:col>
      <xdr:colOff>25400</xdr:colOff>
      <xdr:row>90</xdr:row>
      <xdr:rowOff>162065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92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3823</xdr:rowOff>
    </xdr:from>
    <xdr:to>
      <xdr:col>85</xdr:col>
      <xdr:colOff>127000</xdr:colOff>
      <xdr:row>93</xdr:row>
      <xdr:rowOff>163144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5948673"/>
          <a:ext cx="838200" cy="159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115727</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232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137300</xdr:rowOff>
    </xdr:from>
    <xdr:to>
      <xdr:col>85</xdr:col>
      <xdr:colOff>177800</xdr:colOff>
      <xdr:row>95</xdr:row>
      <xdr:rowOff>67450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163144</xdr:rowOff>
    </xdr:from>
    <xdr:to>
      <xdr:col>81</xdr:col>
      <xdr:colOff>50800</xdr:colOff>
      <xdr:row>94</xdr:row>
      <xdr:rowOff>18986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107994"/>
          <a:ext cx="889000" cy="2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143129</xdr:rowOff>
    </xdr:from>
    <xdr:to>
      <xdr:col>81</xdr:col>
      <xdr:colOff>101600</xdr:colOff>
      <xdr:row>95</xdr:row>
      <xdr:rowOff>73279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64406</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35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18986</xdr:rowOff>
    </xdr:from>
    <xdr:to>
      <xdr:col>76</xdr:col>
      <xdr:colOff>114300</xdr:colOff>
      <xdr:row>94</xdr:row>
      <xdr:rowOff>23673</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135286"/>
          <a:ext cx="8890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154127</xdr:rowOff>
    </xdr:from>
    <xdr:to>
      <xdr:col>76</xdr:col>
      <xdr:colOff>165100</xdr:colOff>
      <xdr:row>95</xdr:row>
      <xdr:rowOff>84277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75404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36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15163</xdr:rowOff>
    </xdr:from>
    <xdr:to>
      <xdr:col>71</xdr:col>
      <xdr:colOff>177800</xdr:colOff>
      <xdr:row>94</xdr:row>
      <xdr:rowOff>23673</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131463"/>
          <a:ext cx="889000" cy="8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25349</xdr:rowOff>
    </xdr:from>
    <xdr:to>
      <xdr:col>72</xdr:col>
      <xdr:colOff>38100</xdr:colOff>
      <xdr:row>95</xdr:row>
      <xdr:rowOff>126949</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118076</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40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39827</xdr:rowOff>
    </xdr:from>
    <xdr:to>
      <xdr:col>67</xdr:col>
      <xdr:colOff>101600</xdr:colOff>
      <xdr:row>95</xdr:row>
      <xdr:rowOff>141427</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32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132554</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42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124473</xdr:rowOff>
    </xdr:from>
    <xdr:to>
      <xdr:col>85</xdr:col>
      <xdr:colOff>177800</xdr:colOff>
      <xdr:row>93</xdr:row>
      <xdr:rowOff>54623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589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147350</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574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112344</xdr:rowOff>
    </xdr:from>
    <xdr:to>
      <xdr:col>81</xdr:col>
      <xdr:colOff>101600</xdr:colOff>
      <xdr:row>94</xdr:row>
      <xdr:rowOff>42494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05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59021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583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139636</xdr:rowOff>
    </xdr:from>
    <xdr:to>
      <xdr:col>76</xdr:col>
      <xdr:colOff>165100</xdr:colOff>
      <xdr:row>94</xdr:row>
      <xdr:rowOff>69786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08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86313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5859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144323</xdr:rowOff>
    </xdr:from>
    <xdr:to>
      <xdr:col>72</xdr:col>
      <xdr:colOff>38100</xdr:colOff>
      <xdr:row>94</xdr:row>
      <xdr:rowOff>74473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08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91000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586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135813</xdr:rowOff>
    </xdr:from>
    <xdr:to>
      <xdr:col>67</xdr:col>
      <xdr:colOff>101600</xdr:colOff>
      <xdr:row>94</xdr:row>
      <xdr:rowOff>65963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08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82490</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585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135890</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107940"/>
          <a:ext cx="1269"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64787</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51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82567</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488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135890</xdr:rowOff>
    </xdr:from>
    <xdr:to>
      <xdr:col>116</xdr:col>
      <xdr:colOff>152400</xdr:colOff>
      <xdr:row>29</xdr:row>
      <xdr:rowOff>135890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1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153687</xdr:rowOff>
    </xdr:from>
    <xdr:ext cx="313932"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9733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130810</xdr:rowOff>
    </xdr:from>
    <xdr:to>
      <xdr:col>116</xdr:col>
      <xdr:colOff>114300</xdr:colOff>
      <xdr:row>39</xdr:row>
      <xdr:rowOff>60960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148336</xdr:rowOff>
    </xdr:from>
    <xdr:to>
      <xdr:col>112</xdr:col>
      <xdr:colOff>38100</xdr:colOff>
      <xdr:row>39</xdr:row>
      <xdr:rowOff>78486</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6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95013</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66333" y="64386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115570</xdr:rowOff>
    </xdr:from>
    <xdr:to>
      <xdr:col>107</xdr:col>
      <xdr:colOff>101600</xdr:colOff>
      <xdr:row>39</xdr:row>
      <xdr:rowOff>45720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62247</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405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154432</xdr:rowOff>
    </xdr:from>
    <xdr:to>
      <xdr:col>102</xdr:col>
      <xdr:colOff>165100</xdr:colOff>
      <xdr:row>39</xdr:row>
      <xdr:rowOff>84582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66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101109</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88333" y="64447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143383</xdr:rowOff>
    </xdr:from>
    <xdr:to>
      <xdr:col>98</xdr:col>
      <xdr:colOff>38100</xdr:colOff>
      <xdr:row>39</xdr:row>
      <xdr:rowOff>73533</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90060</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99333" y="64337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109237</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議会費は、住民一人当たりのコストが</a:t>
          </a:r>
          <a:r>
            <a:rPr kumimoji="1" lang="en-US" altLang="ja-JP" sz="1300">
              <a:latin typeface="ＭＳ Ｐゴシック" panose="020B0600070205080204" pitchFamily="50" charset="-128"/>
              <a:ea typeface="ＭＳ Ｐゴシック" panose="020B0600070205080204" pitchFamily="50" charset="-128"/>
            </a:rPr>
            <a:t>6,457</a:t>
          </a:r>
          <a:r>
            <a:rPr kumimoji="1" lang="ja-JP" altLang="en-US" sz="1300">
              <a:latin typeface="ＭＳ Ｐゴシック" panose="020B0600070205080204" pitchFamily="50" charset="-128"/>
              <a:ea typeface="ＭＳ Ｐゴシック" panose="020B0600070205080204" pitchFamily="50" charset="-128"/>
            </a:rPr>
            <a:t>円となっており、類似団体の議員報酬が低くおさえられているため類似団体平均より高い状態が続いている。民生費は、住民一人当たりのコストが</a:t>
          </a:r>
          <a:r>
            <a:rPr kumimoji="1" lang="en-US" altLang="ja-JP" sz="1300">
              <a:latin typeface="ＭＳ Ｐゴシック" panose="020B0600070205080204" pitchFamily="50" charset="-128"/>
              <a:ea typeface="ＭＳ Ｐゴシック" panose="020B0600070205080204" pitchFamily="50" charset="-128"/>
            </a:rPr>
            <a:t>226,634</a:t>
          </a:r>
          <a:r>
            <a:rPr kumimoji="1" lang="ja-JP" altLang="en-US" sz="1300">
              <a:latin typeface="ＭＳ Ｐゴシック" panose="020B0600070205080204" pitchFamily="50" charset="-128"/>
              <a:ea typeface="ＭＳ Ｐゴシック" panose="020B0600070205080204" pitchFamily="50" charset="-128"/>
            </a:rPr>
            <a:t>円となっており、前年と比較して</a:t>
          </a:r>
          <a:r>
            <a:rPr kumimoji="1" lang="en-US" altLang="ja-JP" sz="1300">
              <a:latin typeface="ＭＳ Ｐゴシック" panose="020B0600070205080204" pitchFamily="50" charset="-128"/>
              <a:ea typeface="ＭＳ Ｐゴシック" panose="020B0600070205080204" pitchFamily="50" charset="-128"/>
            </a:rPr>
            <a:t>7.4</a:t>
          </a:r>
          <a:r>
            <a:rPr kumimoji="1" lang="ja-JP" altLang="en-US" sz="1300">
              <a:latin typeface="ＭＳ Ｐゴシック" panose="020B0600070205080204" pitchFamily="50" charset="-128"/>
              <a:ea typeface="ＭＳ Ｐゴシック" panose="020B0600070205080204" pitchFamily="50" charset="-128"/>
            </a:rPr>
            <a:t>％減少、前々年度と比較して</a:t>
          </a:r>
          <a:r>
            <a:rPr kumimoji="1" lang="en-US" altLang="ja-JP" sz="1300">
              <a:latin typeface="ＭＳ Ｐゴシック" panose="020B0600070205080204" pitchFamily="50" charset="-128"/>
              <a:ea typeface="ＭＳ Ｐゴシック" panose="020B0600070205080204" pitchFamily="50" charset="-128"/>
            </a:rPr>
            <a:t>7.3</a:t>
          </a:r>
          <a:r>
            <a:rPr kumimoji="1" lang="ja-JP" altLang="en-US" sz="1300">
              <a:latin typeface="ＭＳ Ｐゴシック" panose="020B0600070205080204" pitchFamily="50" charset="-128"/>
              <a:ea typeface="ＭＳ Ｐゴシック" panose="020B0600070205080204" pitchFamily="50" charset="-128"/>
            </a:rPr>
            <a:t>％増加している。これは、コロナ禍により経済的に困窮する子育て世帯や非課税世帯を支援するための特別給付金の支給が令和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年度に完了したこと、及び令和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年度には新たに電力・ガス・食料品等価格高騰緊急支援給付金を支給したこと等によるものである。衛生費は、住民一人当たりのコストが</a:t>
          </a:r>
          <a:r>
            <a:rPr kumimoji="1" lang="en-US" altLang="ja-JP" sz="1300">
              <a:latin typeface="ＭＳ Ｐゴシック" panose="020B0600070205080204" pitchFamily="50" charset="-128"/>
              <a:ea typeface="ＭＳ Ｐゴシック" panose="020B0600070205080204" pitchFamily="50" charset="-128"/>
            </a:rPr>
            <a:t>170,588</a:t>
          </a:r>
          <a:r>
            <a:rPr kumimoji="1" lang="ja-JP" altLang="en-US" sz="1300">
              <a:latin typeface="ＭＳ Ｐゴシック" panose="020B0600070205080204" pitchFamily="50" charset="-128"/>
              <a:ea typeface="ＭＳ Ｐゴシック" panose="020B0600070205080204" pitchFamily="50" charset="-128"/>
            </a:rPr>
            <a:t>円となっており、前年と比較して</a:t>
          </a:r>
          <a:r>
            <a:rPr kumimoji="1" lang="en-US" altLang="ja-JP" sz="1300">
              <a:latin typeface="ＭＳ Ｐゴシック" panose="020B0600070205080204" pitchFamily="50" charset="-128"/>
              <a:ea typeface="ＭＳ Ｐゴシック" panose="020B0600070205080204" pitchFamily="50" charset="-128"/>
            </a:rPr>
            <a:t>101.8</a:t>
          </a:r>
          <a:r>
            <a:rPr kumimoji="1" lang="ja-JP" altLang="en-US" sz="1300">
              <a:latin typeface="ＭＳ Ｐゴシック" panose="020B0600070205080204" pitchFamily="50" charset="-128"/>
              <a:ea typeface="ＭＳ Ｐゴシック" panose="020B0600070205080204" pitchFamily="50" charset="-128"/>
            </a:rPr>
            <a:t>％増加しているのは、新火葬場建設事業にかかる支出が増加したこと（決算額ベースで</a:t>
          </a:r>
          <a:r>
            <a:rPr kumimoji="1" lang="en-US" altLang="ja-JP" sz="1300">
              <a:latin typeface="ＭＳ Ｐゴシック" panose="020B0600070205080204" pitchFamily="50" charset="-128"/>
              <a:ea typeface="ＭＳ Ｐゴシック" panose="020B0600070205080204" pitchFamily="50" charset="-128"/>
            </a:rPr>
            <a:t>1,875,800</a:t>
          </a:r>
          <a:r>
            <a:rPr kumimoji="1" lang="ja-JP" altLang="en-US" sz="1300">
              <a:latin typeface="ＭＳ Ｐゴシック" panose="020B0600070205080204" pitchFamily="50" charset="-128"/>
              <a:ea typeface="ＭＳ Ｐゴシック" panose="020B0600070205080204" pitchFamily="50" charset="-128"/>
            </a:rPr>
            <a:t>千円の増加）によるものである。消防費は、住民一人当たりのコストが</a:t>
          </a:r>
          <a:r>
            <a:rPr kumimoji="1" lang="en-US" altLang="ja-JP" sz="1300">
              <a:latin typeface="ＭＳ Ｐゴシック" panose="020B0600070205080204" pitchFamily="50" charset="-128"/>
              <a:ea typeface="ＭＳ Ｐゴシック" panose="020B0600070205080204" pitchFamily="50" charset="-128"/>
            </a:rPr>
            <a:t>50,658</a:t>
          </a:r>
          <a:r>
            <a:rPr kumimoji="1" lang="ja-JP" altLang="en-US" sz="1300">
              <a:latin typeface="ＭＳ Ｐゴシック" panose="020B0600070205080204" pitchFamily="50" charset="-128"/>
              <a:ea typeface="ＭＳ Ｐゴシック" panose="020B0600070205080204" pitchFamily="50" charset="-128"/>
            </a:rPr>
            <a:t>円となっており、前年と比較して</a:t>
          </a:r>
          <a:r>
            <a:rPr kumimoji="1" lang="en-US" altLang="ja-JP" sz="1300">
              <a:latin typeface="ＭＳ Ｐゴシック" panose="020B0600070205080204" pitchFamily="50" charset="-128"/>
              <a:ea typeface="ＭＳ Ｐゴシック" panose="020B0600070205080204" pitchFamily="50" charset="-128"/>
            </a:rPr>
            <a:t>53.3</a:t>
          </a:r>
          <a:r>
            <a:rPr kumimoji="1" lang="ja-JP" altLang="en-US" sz="1300">
              <a:latin typeface="ＭＳ Ｐゴシック" panose="020B0600070205080204" pitchFamily="50" charset="-128"/>
              <a:ea typeface="ＭＳ Ｐゴシック" panose="020B0600070205080204" pitchFamily="50" charset="-128"/>
            </a:rPr>
            <a:t>％増加しているのは、（仮称）防災市民センター建設事業や防火水槽新設事業等の増によるものである。公債費は、住民一人当たりのコストが</a:t>
          </a:r>
          <a:r>
            <a:rPr kumimoji="1" lang="en-US" altLang="ja-JP" sz="1300">
              <a:latin typeface="ＭＳ Ｐゴシック" panose="020B0600070205080204" pitchFamily="50" charset="-128"/>
              <a:ea typeface="ＭＳ Ｐゴシック" panose="020B0600070205080204" pitchFamily="50" charset="-128"/>
            </a:rPr>
            <a:t>84,199</a:t>
          </a:r>
          <a:r>
            <a:rPr kumimoji="1" lang="ja-JP" altLang="en-US" sz="1300">
              <a:latin typeface="ＭＳ Ｐゴシック" panose="020B0600070205080204" pitchFamily="50" charset="-128"/>
              <a:ea typeface="ＭＳ Ｐゴシック" panose="020B0600070205080204" pitchFamily="50" charset="-128"/>
            </a:rPr>
            <a:t>円となっており、前年と比較して</a:t>
          </a:r>
          <a:r>
            <a:rPr kumimoji="1" lang="en-US" altLang="ja-JP" sz="1300">
              <a:latin typeface="ＭＳ Ｐゴシック" panose="020B0600070205080204" pitchFamily="50" charset="-128"/>
              <a:ea typeface="ＭＳ Ｐゴシック" panose="020B0600070205080204" pitchFamily="50" charset="-128"/>
            </a:rPr>
            <a:t>17.5</a:t>
          </a:r>
          <a:r>
            <a:rPr kumimoji="1" lang="ja-JP" altLang="en-US" sz="1300">
              <a:latin typeface="ＭＳ Ｐゴシック" panose="020B0600070205080204" pitchFamily="50" charset="-128"/>
              <a:ea typeface="ＭＳ Ｐゴシック" panose="020B0600070205080204" pitchFamily="50" charset="-128"/>
            </a:rPr>
            <a:t>％増加しているのは、地方債の任意繰上償還をおこなったことによるものである。</a:t>
          </a:r>
        </a:p>
        <a:p>
          <a:r>
            <a:rPr kumimoji="1" lang="ja-JP" altLang="en-US" sz="1300">
              <a:latin typeface="ＭＳ Ｐゴシック" panose="020B0600070205080204" pitchFamily="50" charset="-128"/>
              <a:ea typeface="ＭＳ Ｐゴシック" panose="020B0600070205080204" pitchFamily="50" charset="-128"/>
            </a:rPr>
            <a:t>今後も引き続き支出経費の適正化に努めていく。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奈良県御所市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年度より実質収支額は継続的に黒字を確保しているものの、令和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年度では、普通交付税の減や物価高騰による物件費の増等の影響により実質収支額が約</a:t>
          </a:r>
          <a:r>
            <a:rPr kumimoji="1" lang="en-US" altLang="ja-JP" sz="1400">
              <a:latin typeface="ＭＳ ゴシック" pitchFamily="49" charset="-128"/>
              <a:ea typeface="ＭＳ ゴシック" pitchFamily="49" charset="-128"/>
            </a:rPr>
            <a:t>3.2</a:t>
          </a:r>
          <a:r>
            <a:rPr kumimoji="1" lang="ja-JP" altLang="en-US" sz="1400">
              <a:latin typeface="ＭＳ ゴシック" pitchFamily="49" charset="-128"/>
              <a:ea typeface="ＭＳ ゴシック" pitchFamily="49" charset="-128"/>
            </a:rPr>
            <a:t>億円の減、標準財政規模に占める割合では</a:t>
          </a:r>
          <a:r>
            <a:rPr kumimoji="1" lang="en-US" altLang="ja-JP" sz="1400">
              <a:latin typeface="ＭＳ ゴシック" pitchFamily="49" charset="-128"/>
              <a:ea typeface="ＭＳ ゴシック" pitchFamily="49" charset="-128"/>
            </a:rPr>
            <a:t>3.52%</a:t>
          </a:r>
          <a:r>
            <a:rPr kumimoji="1" lang="ja-JP" altLang="en-US" sz="1400">
              <a:latin typeface="ＭＳ ゴシック" pitchFamily="49" charset="-128"/>
              <a:ea typeface="ＭＳ ゴシック" pitchFamily="49" charset="-128"/>
            </a:rPr>
            <a:t>の減となった。財政調整基金残高については、前年度決算剰余金の積立等により増加し、標準財政規模比は</a:t>
          </a:r>
          <a:r>
            <a:rPr kumimoji="1" lang="en-US" altLang="ja-JP" sz="1400">
              <a:latin typeface="ＭＳ ゴシック" pitchFamily="49" charset="-128"/>
              <a:ea typeface="ＭＳ ゴシック" pitchFamily="49" charset="-128"/>
            </a:rPr>
            <a:t>37.10%</a:t>
          </a:r>
          <a:r>
            <a:rPr kumimoji="1" lang="ja-JP" altLang="en-US" sz="1400">
              <a:latin typeface="ＭＳ ゴシック" pitchFamily="49" charset="-128"/>
              <a:ea typeface="ＭＳ ゴシック" pitchFamily="49" charset="-128"/>
            </a:rPr>
            <a:t>となっている。今後も、収支均衡を図りつつ歳入の確保及び歳出の削減に努めていく。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奈良県御所市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国民健康保険事業特別会計及び学校給食費特別会計において赤字が発生しているが、他の会計での黒字額が赤字額を上回っているので、連結赤字額は生じていない。</a:t>
          </a:r>
        </a:p>
        <a:p>
          <a:r>
            <a:rPr kumimoji="1" lang="ja-JP" altLang="en-US" sz="1400">
              <a:latin typeface="ＭＳ ゴシック" pitchFamily="49" charset="-128"/>
              <a:ea typeface="ＭＳ ゴシック" pitchFamily="49" charset="-128"/>
            </a:rPr>
            <a:t>国民健康保険事業特別会計においては、過去に国民健康保険税の適正な課税が行えていなかったことにより、慢性的な累積赤字抱えている。</a:t>
          </a:r>
        </a:p>
        <a:p>
          <a:r>
            <a:rPr kumimoji="1" lang="ja-JP" altLang="en-US" sz="1400">
              <a:latin typeface="ＭＳ ゴシック" pitchFamily="49" charset="-128"/>
              <a:ea typeface="ＭＳ ゴシック" pitchFamily="49" charset="-128"/>
            </a:rPr>
            <a:t>累積赤字解消に向けて平成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年度より一般会計から法定外繰出金（毎年度</a:t>
          </a:r>
          <a:r>
            <a:rPr kumimoji="1" lang="en-US" altLang="ja-JP" sz="1400">
              <a:latin typeface="ＭＳ ゴシック" pitchFamily="49" charset="-128"/>
              <a:ea typeface="ＭＳ ゴシック" pitchFamily="49" charset="-128"/>
            </a:rPr>
            <a:t>25,000</a:t>
          </a:r>
          <a:r>
            <a:rPr kumimoji="1" lang="ja-JP" altLang="en-US" sz="1400">
              <a:latin typeface="ＭＳ ゴシック" pitchFamily="49" charset="-128"/>
              <a:ea typeface="ＭＳ ゴシック" pitchFamily="49" charset="-128"/>
            </a:rPr>
            <a:t>千円）を支出しており、累積赤字額は令和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年度には解消する見込みである。</a:t>
          </a:r>
        </a:p>
        <a:p>
          <a:r>
            <a:rPr kumimoji="1" lang="ja-JP" altLang="en-US" sz="1400">
              <a:latin typeface="ＭＳ ゴシック" pitchFamily="49" charset="-128"/>
              <a:ea typeface="ＭＳ ゴシック" pitchFamily="49" charset="-128"/>
            </a:rPr>
            <a:t>国民健康保険の県単位化に伴い、保険給付に必要な費用は、保険給付等交付金で賄われるため、国民健康保険事業納付金を確保することにより収支は安定していくと思われ、国民健康保険税の徴収強化等により収入の確保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81</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82</v>
      </c>
      <c r="C2" s="182"/>
      <c r="D2" s="183"/>
    </row>
    <row r="3" spans="1:119" ht="18.75" customHeight="1" thickBot="1" x14ac:dyDescent="0.2">
      <c r="A3" s="181"/>
      <c r="B3" s="592" t="s">
        <v>83</v>
      </c>
      <c r="C3" s="593"/>
      <c r="D3" s="593"/>
      <c r="E3" s="594"/>
      <c r="F3" s="594"/>
      <c r="G3" s="594"/>
      <c r="H3" s="594"/>
      <c r="I3" s="594"/>
      <c r="J3" s="594"/>
      <c r="K3" s="594"/>
      <c r="L3" s="594" t="s">
        <v>84</v>
      </c>
      <c r="M3" s="594"/>
      <c r="N3" s="594"/>
      <c r="O3" s="594"/>
      <c r="P3" s="594"/>
      <c r="Q3" s="594"/>
      <c r="R3" s="597"/>
      <c r="S3" s="597"/>
      <c r="T3" s="597"/>
      <c r="U3" s="597"/>
      <c r="V3" s="598"/>
      <c r="W3" s="483" t="s">
        <v>85</v>
      </c>
      <c r="X3" s="484"/>
      <c r="Y3" s="484"/>
      <c r="Z3" s="484"/>
      <c r="AA3" s="484"/>
      <c r="AB3" s="593"/>
      <c r="AC3" s="597" t="s">
        <v>86</v>
      </c>
      <c r="AD3" s="484"/>
      <c r="AE3" s="484"/>
      <c r="AF3" s="484"/>
      <c r="AG3" s="484"/>
      <c r="AH3" s="484"/>
      <c r="AI3" s="484"/>
      <c r="AJ3" s="484"/>
      <c r="AK3" s="484"/>
      <c r="AL3" s="559"/>
      <c r="AM3" s="483" t="s">
        <v>87</v>
      </c>
      <c r="AN3" s="484"/>
      <c r="AO3" s="484"/>
      <c r="AP3" s="484"/>
      <c r="AQ3" s="484"/>
      <c r="AR3" s="484"/>
      <c r="AS3" s="484"/>
      <c r="AT3" s="484"/>
      <c r="AU3" s="484"/>
      <c r="AV3" s="484"/>
      <c r="AW3" s="484"/>
      <c r="AX3" s="559"/>
      <c r="AY3" s="551" t="s">
        <v>1</v>
      </c>
      <c r="AZ3" s="552"/>
      <c r="BA3" s="552"/>
      <c r="BB3" s="552"/>
      <c r="BC3" s="552"/>
      <c r="BD3" s="552"/>
      <c r="BE3" s="552"/>
      <c r="BF3" s="552"/>
      <c r="BG3" s="552"/>
      <c r="BH3" s="552"/>
      <c r="BI3" s="552"/>
      <c r="BJ3" s="552"/>
      <c r="BK3" s="552"/>
      <c r="BL3" s="552"/>
      <c r="BM3" s="601"/>
      <c r="BN3" s="483" t="s">
        <v>88</v>
      </c>
      <c r="BO3" s="484"/>
      <c r="BP3" s="484"/>
      <c r="BQ3" s="484"/>
      <c r="BR3" s="484"/>
      <c r="BS3" s="484"/>
      <c r="BT3" s="484"/>
      <c r="BU3" s="559"/>
      <c r="BV3" s="483" t="s">
        <v>89</v>
      </c>
      <c r="BW3" s="484"/>
      <c r="BX3" s="484"/>
      <c r="BY3" s="484"/>
      <c r="BZ3" s="484"/>
      <c r="CA3" s="484"/>
      <c r="CB3" s="484"/>
      <c r="CC3" s="559"/>
      <c r="CD3" s="551" t="s">
        <v>1</v>
      </c>
      <c r="CE3" s="552"/>
      <c r="CF3" s="552"/>
      <c r="CG3" s="552"/>
      <c r="CH3" s="552"/>
      <c r="CI3" s="552"/>
      <c r="CJ3" s="552"/>
      <c r="CK3" s="552"/>
      <c r="CL3" s="552"/>
      <c r="CM3" s="552"/>
      <c r="CN3" s="552"/>
      <c r="CO3" s="552"/>
      <c r="CP3" s="552"/>
      <c r="CQ3" s="552"/>
      <c r="CR3" s="552"/>
      <c r="CS3" s="601"/>
      <c r="CT3" s="483" t="s">
        <v>90</v>
      </c>
      <c r="CU3" s="484"/>
      <c r="CV3" s="484"/>
      <c r="CW3" s="484"/>
      <c r="CX3" s="484"/>
      <c r="CY3" s="484"/>
      <c r="CZ3" s="484"/>
      <c r="DA3" s="559"/>
      <c r="DB3" s="483" t="s">
        <v>91</v>
      </c>
      <c r="DC3" s="484"/>
      <c r="DD3" s="484"/>
      <c r="DE3" s="484"/>
      <c r="DF3" s="484"/>
      <c r="DG3" s="484"/>
      <c r="DH3" s="484"/>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8"/>
      <c r="AN4" s="436"/>
      <c r="AO4" s="436"/>
      <c r="AP4" s="436"/>
      <c r="AQ4" s="436"/>
      <c r="AR4" s="436"/>
      <c r="AS4" s="436"/>
      <c r="AT4" s="436"/>
      <c r="AU4" s="436"/>
      <c r="AV4" s="436"/>
      <c r="AW4" s="436"/>
      <c r="AX4" s="600"/>
      <c r="AY4" s="411" t="s">
        <v>92</v>
      </c>
      <c r="AZ4" s="412"/>
      <c r="BA4" s="412"/>
      <c r="BB4" s="412"/>
      <c r="BC4" s="412"/>
      <c r="BD4" s="412"/>
      <c r="BE4" s="412"/>
      <c r="BF4" s="412"/>
      <c r="BG4" s="412"/>
      <c r="BH4" s="412"/>
      <c r="BI4" s="412"/>
      <c r="BJ4" s="412"/>
      <c r="BK4" s="412"/>
      <c r="BL4" s="412"/>
      <c r="BM4" s="413"/>
      <c r="BN4" s="414">
        <v>19265248</v>
      </c>
      <c r="BO4" s="415"/>
      <c r="BP4" s="415"/>
      <c r="BQ4" s="415"/>
      <c r="BR4" s="415"/>
      <c r="BS4" s="415"/>
      <c r="BT4" s="415"/>
      <c r="BU4" s="416"/>
      <c r="BV4" s="414">
        <v>17407439</v>
      </c>
      <c r="BW4" s="415"/>
      <c r="BX4" s="415"/>
      <c r="BY4" s="415"/>
      <c r="BZ4" s="415"/>
      <c r="CA4" s="415"/>
      <c r="CB4" s="415"/>
      <c r="CC4" s="416"/>
      <c r="CD4" s="585" t="s">
        <v>93</v>
      </c>
      <c r="CE4" s="586"/>
      <c r="CF4" s="586"/>
      <c r="CG4" s="586"/>
      <c r="CH4" s="586"/>
      <c r="CI4" s="586"/>
      <c r="CJ4" s="586"/>
      <c r="CK4" s="586"/>
      <c r="CL4" s="586"/>
      <c r="CM4" s="586"/>
      <c r="CN4" s="586"/>
      <c r="CO4" s="586"/>
      <c r="CP4" s="586"/>
      <c r="CQ4" s="586"/>
      <c r="CR4" s="586"/>
      <c r="CS4" s="587"/>
      <c r="CT4" s="588">
        <v>10.6</v>
      </c>
      <c r="CU4" s="589"/>
      <c r="CV4" s="589"/>
      <c r="CW4" s="589"/>
      <c r="CX4" s="589"/>
      <c r="CY4" s="589"/>
      <c r="CZ4" s="589"/>
      <c r="DA4" s="590"/>
      <c r="DB4" s="588">
        <v>14.1</v>
      </c>
      <c r="DC4" s="589"/>
      <c r="DD4" s="589"/>
      <c r="DE4" s="589"/>
      <c r="DF4" s="589"/>
      <c r="DG4" s="589"/>
      <c r="DH4" s="589"/>
      <c r="DI4" s="590"/>
    </row>
    <row r="5" spans="1:119" ht="18.75" customHeight="1" x14ac:dyDescent="0.15">
      <c r="A5" s="181"/>
      <c r="B5" s="595"/>
      <c r="C5" s="437"/>
      <c r="D5" s="437"/>
      <c r="E5" s="596"/>
      <c r="F5" s="596"/>
      <c r="G5" s="596"/>
      <c r="H5" s="596"/>
      <c r="I5" s="596"/>
      <c r="J5" s="596"/>
      <c r="K5" s="596"/>
      <c r="L5" s="596"/>
      <c r="M5" s="596"/>
      <c r="N5" s="596"/>
      <c r="O5" s="596"/>
      <c r="P5" s="596"/>
      <c r="Q5" s="596"/>
      <c r="R5" s="435"/>
      <c r="S5" s="435"/>
      <c r="T5" s="435"/>
      <c r="U5" s="435"/>
      <c r="V5" s="599"/>
      <c r="W5" s="518"/>
      <c r="X5" s="436"/>
      <c r="Y5" s="436"/>
      <c r="Z5" s="436"/>
      <c r="AA5" s="436"/>
      <c r="AB5" s="437"/>
      <c r="AC5" s="435"/>
      <c r="AD5" s="436"/>
      <c r="AE5" s="436"/>
      <c r="AF5" s="436"/>
      <c r="AG5" s="436"/>
      <c r="AH5" s="436"/>
      <c r="AI5" s="436"/>
      <c r="AJ5" s="436"/>
      <c r="AK5" s="436"/>
      <c r="AL5" s="600"/>
      <c r="AM5" s="489" t="s">
        <v>94</v>
      </c>
      <c r="AN5" s="393"/>
      <c r="AO5" s="393"/>
      <c r="AP5" s="393"/>
      <c r="AQ5" s="393"/>
      <c r="AR5" s="393"/>
      <c r="AS5" s="393"/>
      <c r="AT5" s="394"/>
      <c r="AU5" s="469" t="s">
        <v>95</v>
      </c>
      <c r="AV5" s="470"/>
      <c r="AW5" s="470"/>
      <c r="AX5" s="470"/>
      <c r="AY5" s="399" t="s">
        <v>96</v>
      </c>
      <c r="AZ5" s="400"/>
      <c r="BA5" s="400"/>
      <c r="BB5" s="400"/>
      <c r="BC5" s="400"/>
      <c r="BD5" s="400"/>
      <c r="BE5" s="400"/>
      <c r="BF5" s="400"/>
      <c r="BG5" s="400"/>
      <c r="BH5" s="400"/>
      <c r="BI5" s="400"/>
      <c r="BJ5" s="400"/>
      <c r="BK5" s="400"/>
      <c r="BL5" s="400"/>
      <c r="BM5" s="401"/>
      <c r="BN5" s="419">
        <v>18390164</v>
      </c>
      <c r="BO5" s="420"/>
      <c r="BP5" s="420"/>
      <c r="BQ5" s="420"/>
      <c r="BR5" s="420"/>
      <c r="BS5" s="420"/>
      <c r="BT5" s="420"/>
      <c r="BU5" s="421"/>
      <c r="BV5" s="419">
        <v>16251171</v>
      </c>
      <c r="BW5" s="420"/>
      <c r="BX5" s="420"/>
      <c r="BY5" s="420"/>
      <c r="BZ5" s="420"/>
      <c r="CA5" s="420"/>
      <c r="CB5" s="420"/>
      <c r="CC5" s="421"/>
      <c r="CD5" s="428" t="s">
        <v>97</v>
      </c>
      <c r="CE5" s="373"/>
      <c r="CF5" s="373"/>
      <c r="CG5" s="373"/>
      <c r="CH5" s="373"/>
      <c r="CI5" s="373"/>
      <c r="CJ5" s="373"/>
      <c r="CK5" s="373"/>
      <c r="CL5" s="373"/>
      <c r="CM5" s="373"/>
      <c r="CN5" s="373"/>
      <c r="CO5" s="373"/>
      <c r="CP5" s="373"/>
      <c r="CQ5" s="373"/>
      <c r="CR5" s="373"/>
      <c r="CS5" s="429"/>
      <c r="CT5" s="389">
        <v>99.2</v>
      </c>
      <c r="CU5" s="390"/>
      <c r="CV5" s="390"/>
      <c r="CW5" s="390"/>
      <c r="CX5" s="390"/>
      <c r="CY5" s="390"/>
      <c r="CZ5" s="390"/>
      <c r="DA5" s="391"/>
      <c r="DB5" s="389">
        <v>94.2</v>
      </c>
      <c r="DC5" s="390"/>
      <c r="DD5" s="390"/>
      <c r="DE5" s="390"/>
      <c r="DF5" s="390"/>
      <c r="DG5" s="390"/>
      <c r="DH5" s="390"/>
      <c r="DI5" s="391"/>
    </row>
    <row r="6" spans="1:119" ht="18.75" customHeight="1" x14ac:dyDescent="0.15">
      <c r="A6" s="181"/>
      <c r="B6" s="565" t="s">
        <v>98</v>
      </c>
      <c r="C6" s="434"/>
      <c r="D6" s="434"/>
      <c r="E6" s="566"/>
      <c r="F6" s="566"/>
      <c r="G6" s="566"/>
      <c r="H6" s="566"/>
      <c r="I6" s="566"/>
      <c r="J6" s="566"/>
      <c r="K6" s="566"/>
      <c r="L6" s="566" t="s">
        <v>99</v>
      </c>
      <c r="M6" s="566"/>
      <c r="N6" s="566"/>
      <c r="O6" s="566"/>
      <c r="P6" s="566"/>
      <c r="Q6" s="566"/>
      <c r="R6" s="461"/>
      <c r="S6" s="461"/>
      <c r="T6" s="461"/>
      <c r="U6" s="461"/>
      <c r="V6" s="572"/>
      <c r="W6" s="500" t="s">
        <v>100</v>
      </c>
      <c r="X6" s="433"/>
      <c r="Y6" s="433"/>
      <c r="Z6" s="433"/>
      <c r="AA6" s="433"/>
      <c r="AB6" s="434"/>
      <c r="AC6" s="577" t="s">
        <v>101</v>
      </c>
      <c r="AD6" s="578"/>
      <c r="AE6" s="578"/>
      <c r="AF6" s="578"/>
      <c r="AG6" s="578"/>
      <c r="AH6" s="578"/>
      <c r="AI6" s="578"/>
      <c r="AJ6" s="578"/>
      <c r="AK6" s="578"/>
      <c r="AL6" s="579"/>
      <c r="AM6" s="489" t="s">
        <v>102</v>
      </c>
      <c r="AN6" s="393"/>
      <c r="AO6" s="393"/>
      <c r="AP6" s="393"/>
      <c r="AQ6" s="393"/>
      <c r="AR6" s="393"/>
      <c r="AS6" s="393"/>
      <c r="AT6" s="394"/>
      <c r="AU6" s="469" t="s">
        <v>95</v>
      </c>
      <c r="AV6" s="470"/>
      <c r="AW6" s="470"/>
      <c r="AX6" s="470"/>
      <c r="AY6" s="399" t="s">
        <v>103</v>
      </c>
      <c r="AZ6" s="400"/>
      <c r="BA6" s="400"/>
      <c r="BB6" s="400"/>
      <c r="BC6" s="400"/>
      <c r="BD6" s="400"/>
      <c r="BE6" s="400"/>
      <c r="BF6" s="400"/>
      <c r="BG6" s="400"/>
      <c r="BH6" s="400"/>
      <c r="BI6" s="400"/>
      <c r="BJ6" s="400"/>
      <c r="BK6" s="400"/>
      <c r="BL6" s="400"/>
      <c r="BM6" s="401"/>
      <c r="BN6" s="419">
        <v>875084</v>
      </c>
      <c r="BO6" s="420"/>
      <c r="BP6" s="420"/>
      <c r="BQ6" s="420"/>
      <c r="BR6" s="420"/>
      <c r="BS6" s="420"/>
      <c r="BT6" s="420"/>
      <c r="BU6" s="421"/>
      <c r="BV6" s="419">
        <v>1156268</v>
      </c>
      <c r="BW6" s="420"/>
      <c r="BX6" s="420"/>
      <c r="BY6" s="420"/>
      <c r="BZ6" s="420"/>
      <c r="CA6" s="420"/>
      <c r="CB6" s="420"/>
      <c r="CC6" s="421"/>
      <c r="CD6" s="428" t="s">
        <v>104</v>
      </c>
      <c r="CE6" s="373"/>
      <c r="CF6" s="373"/>
      <c r="CG6" s="373"/>
      <c r="CH6" s="373"/>
      <c r="CI6" s="373"/>
      <c r="CJ6" s="373"/>
      <c r="CK6" s="373"/>
      <c r="CL6" s="373"/>
      <c r="CM6" s="373"/>
      <c r="CN6" s="373"/>
      <c r="CO6" s="373"/>
      <c r="CP6" s="373"/>
      <c r="CQ6" s="373"/>
      <c r="CR6" s="373"/>
      <c r="CS6" s="429"/>
      <c r="CT6" s="562">
        <v>100.5</v>
      </c>
      <c r="CU6" s="563"/>
      <c r="CV6" s="563"/>
      <c r="CW6" s="563"/>
      <c r="CX6" s="563"/>
      <c r="CY6" s="563"/>
      <c r="CZ6" s="563"/>
      <c r="DA6" s="564"/>
      <c r="DB6" s="562">
        <v>97.3</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89" t="s">
        <v>105</v>
      </c>
      <c r="AN7" s="393"/>
      <c r="AO7" s="393"/>
      <c r="AP7" s="393"/>
      <c r="AQ7" s="393"/>
      <c r="AR7" s="393"/>
      <c r="AS7" s="393"/>
      <c r="AT7" s="394"/>
      <c r="AU7" s="469" t="s">
        <v>106</v>
      </c>
      <c r="AV7" s="470"/>
      <c r="AW7" s="470"/>
      <c r="AX7" s="470"/>
      <c r="AY7" s="399" t="s">
        <v>107</v>
      </c>
      <c r="AZ7" s="400"/>
      <c r="BA7" s="400"/>
      <c r="BB7" s="400"/>
      <c r="BC7" s="400"/>
      <c r="BD7" s="400"/>
      <c r="BE7" s="400"/>
      <c r="BF7" s="400"/>
      <c r="BG7" s="400"/>
      <c r="BH7" s="400"/>
      <c r="BI7" s="400"/>
      <c r="BJ7" s="400"/>
      <c r="BK7" s="400"/>
      <c r="BL7" s="400"/>
      <c r="BM7" s="401"/>
      <c r="BN7" s="419">
        <v>45480</v>
      </c>
      <c r="BO7" s="420"/>
      <c r="BP7" s="420"/>
      <c r="BQ7" s="420"/>
      <c r="BR7" s="420"/>
      <c r="BS7" s="420"/>
      <c r="BT7" s="420"/>
      <c r="BU7" s="421"/>
      <c r="BV7" s="419">
        <v>5638</v>
      </c>
      <c r="BW7" s="420"/>
      <c r="BX7" s="420"/>
      <c r="BY7" s="420"/>
      <c r="BZ7" s="420"/>
      <c r="CA7" s="420"/>
      <c r="CB7" s="420"/>
      <c r="CC7" s="421"/>
      <c r="CD7" s="428" t="s">
        <v>108</v>
      </c>
      <c r="CE7" s="373"/>
      <c r="CF7" s="373"/>
      <c r="CG7" s="373"/>
      <c r="CH7" s="373"/>
      <c r="CI7" s="373"/>
      <c r="CJ7" s="373"/>
      <c r="CK7" s="373"/>
      <c r="CL7" s="373"/>
      <c r="CM7" s="373"/>
      <c r="CN7" s="373"/>
      <c r="CO7" s="373"/>
      <c r="CP7" s="373"/>
      <c r="CQ7" s="373"/>
      <c r="CR7" s="373"/>
      <c r="CS7" s="429"/>
      <c r="CT7" s="419">
        <v>7820752</v>
      </c>
      <c r="CU7" s="420"/>
      <c r="CV7" s="420"/>
      <c r="CW7" s="420"/>
      <c r="CX7" s="420"/>
      <c r="CY7" s="420"/>
      <c r="CZ7" s="420"/>
      <c r="DA7" s="421"/>
      <c r="DB7" s="419">
        <v>8145115</v>
      </c>
      <c r="DC7" s="420"/>
      <c r="DD7" s="420"/>
      <c r="DE7" s="420"/>
      <c r="DF7" s="420"/>
      <c r="DG7" s="420"/>
      <c r="DH7" s="420"/>
      <c r="DI7" s="421"/>
    </row>
    <row r="8" spans="1:119" ht="18.75" customHeight="1" thickBot="1" x14ac:dyDescent="0.2">
      <c r="A8" s="181"/>
      <c r="B8" s="570"/>
      <c r="C8" s="501"/>
      <c r="D8" s="501"/>
      <c r="E8" s="571"/>
      <c r="F8" s="571"/>
      <c r="G8" s="571"/>
      <c r="H8" s="571"/>
      <c r="I8" s="571"/>
      <c r="J8" s="571"/>
      <c r="K8" s="571"/>
      <c r="L8" s="571"/>
      <c r="M8" s="571"/>
      <c r="N8" s="571"/>
      <c r="O8" s="571"/>
      <c r="P8" s="571"/>
      <c r="Q8" s="571"/>
      <c r="R8" s="575"/>
      <c r="S8" s="575"/>
      <c r="T8" s="575"/>
      <c r="U8" s="575"/>
      <c r="V8" s="576"/>
      <c r="W8" s="485"/>
      <c r="X8" s="486"/>
      <c r="Y8" s="486"/>
      <c r="Z8" s="486"/>
      <c r="AA8" s="486"/>
      <c r="AB8" s="501"/>
      <c r="AC8" s="582"/>
      <c r="AD8" s="583"/>
      <c r="AE8" s="583"/>
      <c r="AF8" s="583"/>
      <c r="AG8" s="583"/>
      <c r="AH8" s="583"/>
      <c r="AI8" s="583"/>
      <c r="AJ8" s="583"/>
      <c r="AK8" s="583"/>
      <c r="AL8" s="584"/>
      <c r="AM8" s="489" t="s">
        <v>109</v>
      </c>
      <c r="AN8" s="393"/>
      <c r="AO8" s="393"/>
      <c r="AP8" s="393"/>
      <c r="AQ8" s="393"/>
      <c r="AR8" s="393"/>
      <c r="AS8" s="393"/>
      <c r="AT8" s="394"/>
      <c r="AU8" s="469" t="s">
        <v>110</v>
      </c>
      <c r="AV8" s="470"/>
      <c r="AW8" s="470"/>
      <c r="AX8" s="470"/>
      <c r="AY8" s="399" t="s">
        <v>111</v>
      </c>
      <c r="AZ8" s="400"/>
      <c r="BA8" s="400"/>
      <c r="BB8" s="400"/>
      <c r="BC8" s="400"/>
      <c r="BD8" s="400"/>
      <c r="BE8" s="400"/>
      <c r="BF8" s="400"/>
      <c r="BG8" s="400"/>
      <c r="BH8" s="400"/>
      <c r="BI8" s="400"/>
      <c r="BJ8" s="400"/>
      <c r="BK8" s="400"/>
      <c r="BL8" s="400"/>
      <c r="BM8" s="401"/>
      <c r="BN8" s="419">
        <v>829604</v>
      </c>
      <c r="BO8" s="420"/>
      <c r="BP8" s="420"/>
      <c r="BQ8" s="420"/>
      <c r="BR8" s="420"/>
      <c r="BS8" s="420"/>
      <c r="BT8" s="420"/>
      <c r="BU8" s="421"/>
      <c r="BV8" s="419">
        <v>1150630</v>
      </c>
      <c r="BW8" s="420"/>
      <c r="BX8" s="420"/>
      <c r="BY8" s="420"/>
      <c r="BZ8" s="420"/>
      <c r="CA8" s="420"/>
      <c r="CB8" s="420"/>
      <c r="CC8" s="421"/>
      <c r="CD8" s="428" t="s">
        <v>112</v>
      </c>
      <c r="CE8" s="373"/>
      <c r="CF8" s="373"/>
      <c r="CG8" s="373"/>
      <c r="CH8" s="373"/>
      <c r="CI8" s="373"/>
      <c r="CJ8" s="373"/>
      <c r="CK8" s="373"/>
      <c r="CL8" s="373"/>
      <c r="CM8" s="373"/>
      <c r="CN8" s="373"/>
      <c r="CO8" s="373"/>
      <c r="CP8" s="373"/>
      <c r="CQ8" s="373"/>
      <c r="CR8" s="373"/>
      <c r="CS8" s="429"/>
      <c r="CT8" s="524">
        <v>0.39</v>
      </c>
      <c r="CU8" s="525"/>
      <c r="CV8" s="525"/>
      <c r="CW8" s="525"/>
      <c r="CX8" s="525"/>
      <c r="CY8" s="525"/>
      <c r="CZ8" s="525"/>
      <c r="DA8" s="526"/>
      <c r="DB8" s="524">
        <v>0.4</v>
      </c>
      <c r="DC8" s="525"/>
      <c r="DD8" s="525"/>
      <c r="DE8" s="525"/>
      <c r="DF8" s="525"/>
      <c r="DG8" s="525"/>
      <c r="DH8" s="525"/>
      <c r="DI8" s="526"/>
    </row>
    <row r="9" spans="1:119" ht="18.75" customHeight="1" thickBot="1" x14ac:dyDescent="0.2">
      <c r="A9" s="181"/>
      <c r="B9" s="551" t="s">
        <v>113</v>
      </c>
      <c r="C9" s="552"/>
      <c r="D9" s="552"/>
      <c r="E9" s="552"/>
      <c r="F9" s="552"/>
      <c r="G9" s="552"/>
      <c r="H9" s="552"/>
      <c r="I9" s="552"/>
      <c r="J9" s="552"/>
      <c r="K9" s="472"/>
      <c r="L9" s="553" t="s">
        <v>114</v>
      </c>
      <c r="M9" s="554"/>
      <c r="N9" s="554"/>
      <c r="O9" s="554"/>
      <c r="P9" s="554"/>
      <c r="Q9" s="555"/>
      <c r="R9" s="556">
        <v>24096</v>
      </c>
      <c r="S9" s="557"/>
      <c r="T9" s="557"/>
      <c r="U9" s="557"/>
      <c r="V9" s="558"/>
      <c r="W9" s="483" t="s">
        <v>115</v>
      </c>
      <c r="X9" s="484"/>
      <c r="Y9" s="484"/>
      <c r="Z9" s="484"/>
      <c r="AA9" s="484"/>
      <c r="AB9" s="484"/>
      <c r="AC9" s="484"/>
      <c r="AD9" s="484"/>
      <c r="AE9" s="484"/>
      <c r="AF9" s="484"/>
      <c r="AG9" s="484"/>
      <c r="AH9" s="484"/>
      <c r="AI9" s="484"/>
      <c r="AJ9" s="484"/>
      <c r="AK9" s="484"/>
      <c r="AL9" s="559"/>
      <c r="AM9" s="489" t="s">
        <v>116</v>
      </c>
      <c r="AN9" s="393"/>
      <c r="AO9" s="393"/>
      <c r="AP9" s="393"/>
      <c r="AQ9" s="393"/>
      <c r="AR9" s="393"/>
      <c r="AS9" s="393"/>
      <c r="AT9" s="394"/>
      <c r="AU9" s="469" t="s">
        <v>95</v>
      </c>
      <c r="AV9" s="470"/>
      <c r="AW9" s="470"/>
      <c r="AX9" s="470"/>
      <c r="AY9" s="399" t="s">
        <v>117</v>
      </c>
      <c r="AZ9" s="400"/>
      <c r="BA9" s="400"/>
      <c r="BB9" s="400"/>
      <c r="BC9" s="400"/>
      <c r="BD9" s="400"/>
      <c r="BE9" s="400"/>
      <c r="BF9" s="400"/>
      <c r="BG9" s="400"/>
      <c r="BH9" s="400"/>
      <c r="BI9" s="400"/>
      <c r="BJ9" s="400"/>
      <c r="BK9" s="400"/>
      <c r="BL9" s="400"/>
      <c r="BM9" s="401"/>
      <c r="BN9" s="419">
        <v>-321026</v>
      </c>
      <c r="BO9" s="420"/>
      <c r="BP9" s="420"/>
      <c r="BQ9" s="420"/>
      <c r="BR9" s="420"/>
      <c r="BS9" s="420"/>
      <c r="BT9" s="420"/>
      <c r="BU9" s="421"/>
      <c r="BV9" s="419">
        <v>805379</v>
      </c>
      <c r="BW9" s="420"/>
      <c r="BX9" s="420"/>
      <c r="BY9" s="420"/>
      <c r="BZ9" s="420"/>
      <c r="CA9" s="420"/>
      <c r="CB9" s="420"/>
      <c r="CC9" s="421"/>
      <c r="CD9" s="428" t="s">
        <v>118</v>
      </c>
      <c r="CE9" s="373"/>
      <c r="CF9" s="373"/>
      <c r="CG9" s="373"/>
      <c r="CH9" s="373"/>
      <c r="CI9" s="373"/>
      <c r="CJ9" s="373"/>
      <c r="CK9" s="373"/>
      <c r="CL9" s="373"/>
      <c r="CM9" s="373"/>
      <c r="CN9" s="373"/>
      <c r="CO9" s="373"/>
      <c r="CP9" s="373"/>
      <c r="CQ9" s="373"/>
      <c r="CR9" s="373"/>
      <c r="CS9" s="429"/>
      <c r="CT9" s="389">
        <v>16.899999999999999</v>
      </c>
      <c r="CU9" s="390"/>
      <c r="CV9" s="390"/>
      <c r="CW9" s="390"/>
      <c r="CX9" s="390"/>
      <c r="CY9" s="390"/>
      <c r="CZ9" s="390"/>
      <c r="DA9" s="391"/>
      <c r="DB9" s="389">
        <v>14.8</v>
      </c>
      <c r="DC9" s="390"/>
      <c r="DD9" s="390"/>
      <c r="DE9" s="390"/>
      <c r="DF9" s="390"/>
      <c r="DG9" s="390"/>
      <c r="DH9" s="390"/>
      <c r="DI9" s="391"/>
    </row>
    <row r="10" spans="1:119" ht="18.75" customHeight="1" thickBot="1" x14ac:dyDescent="0.2">
      <c r="A10" s="181"/>
      <c r="B10" s="551"/>
      <c r="C10" s="552"/>
      <c r="D10" s="552"/>
      <c r="E10" s="552"/>
      <c r="F10" s="552"/>
      <c r="G10" s="552"/>
      <c r="H10" s="552"/>
      <c r="I10" s="552"/>
      <c r="J10" s="552"/>
      <c r="K10" s="472"/>
      <c r="L10" s="392" t="s">
        <v>119</v>
      </c>
      <c r="M10" s="393"/>
      <c r="N10" s="393"/>
      <c r="O10" s="393"/>
      <c r="P10" s="393"/>
      <c r="Q10" s="394"/>
      <c r="R10" s="395">
        <v>26868</v>
      </c>
      <c r="S10" s="396"/>
      <c r="T10" s="396"/>
      <c r="U10" s="396"/>
      <c r="V10" s="398"/>
      <c r="W10" s="560"/>
      <c r="X10" s="370"/>
      <c r="Y10" s="370"/>
      <c r="Z10" s="370"/>
      <c r="AA10" s="370"/>
      <c r="AB10" s="370"/>
      <c r="AC10" s="370"/>
      <c r="AD10" s="370"/>
      <c r="AE10" s="370"/>
      <c r="AF10" s="370"/>
      <c r="AG10" s="370"/>
      <c r="AH10" s="370"/>
      <c r="AI10" s="370"/>
      <c r="AJ10" s="370"/>
      <c r="AK10" s="370"/>
      <c r="AL10" s="561"/>
      <c r="AM10" s="489" t="s">
        <v>120</v>
      </c>
      <c r="AN10" s="393"/>
      <c r="AO10" s="393"/>
      <c r="AP10" s="393"/>
      <c r="AQ10" s="393"/>
      <c r="AR10" s="393"/>
      <c r="AS10" s="393"/>
      <c r="AT10" s="394"/>
      <c r="AU10" s="469" t="s">
        <v>121</v>
      </c>
      <c r="AV10" s="470"/>
      <c r="AW10" s="470"/>
      <c r="AX10" s="470"/>
      <c r="AY10" s="399" t="s">
        <v>122</v>
      </c>
      <c r="AZ10" s="400"/>
      <c r="BA10" s="400"/>
      <c r="BB10" s="400"/>
      <c r="BC10" s="400"/>
      <c r="BD10" s="400"/>
      <c r="BE10" s="400"/>
      <c r="BF10" s="400"/>
      <c r="BG10" s="400"/>
      <c r="BH10" s="400"/>
      <c r="BI10" s="400"/>
      <c r="BJ10" s="400"/>
      <c r="BK10" s="400"/>
      <c r="BL10" s="400"/>
      <c r="BM10" s="401"/>
      <c r="BN10" s="419">
        <v>280149</v>
      </c>
      <c r="BO10" s="420"/>
      <c r="BP10" s="420"/>
      <c r="BQ10" s="420"/>
      <c r="BR10" s="420"/>
      <c r="BS10" s="420"/>
      <c r="BT10" s="420"/>
      <c r="BU10" s="421"/>
      <c r="BV10" s="419">
        <v>175262</v>
      </c>
      <c r="BW10" s="420"/>
      <c r="BX10" s="420"/>
      <c r="BY10" s="420"/>
      <c r="BZ10" s="420"/>
      <c r="CA10" s="420"/>
      <c r="CB10" s="420"/>
      <c r="CC10" s="421"/>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2"/>
      <c r="L11" s="374" t="s">
        <v>124</v>
      </c>
      <c r="M11" s="375"/>
      <c r="N11" s="375"/>
      <c r="O11" s="375"/>
      <c r="P11" s="375"/>
      <c r="Q11" s="376"/>
      <c r="R11" s="548" t="s">
        <v>125</v>
      </c>
      <c r="S11" s="549"/>
      <c r="T11" s="549"/>
      <c r="U11" s="549"/>
      <c r="V11" s="550"/>
      <c r="W11" s="560"/>
      <c r="X11" s="370"/>
      <c r="Y11" s="370"/>
      <c r="Z11" s="370"/>
      <c r="AA11" s="370"/>
      <c r="AB11" s="370"/>
      <c r="AC11" s="370"/>
      <c r="AD11" s="370"/>
      <c r="AE11" s="370"/>
      <c r="AF11" s="370"/>
      <c r="AG11" s="370"/>
      <c r="AH11" s="370"/>
      <c r="AI11" s="370"/>
      <c r="AJ11" s="370"/>
      <c r="AK11" s="370"/>
      <c r="AL11" s="561"/>
      <c r="AM11" s="489" t="s">
        <v>126</v>
      </c>
      <c r="AN11" s="393"/>
      <c r="AO11" s="393"/>
      <c r="AP11" s="393"/>
      <c r="AQ11" s="393"/>
      <c r="AR11" s="393"/>
      <c r="AS11" s="393"/>
      <c r="AT11" s="394"/>
      <c r="AU11" s="469" t="s">
        <v>95</v>
      </c>
      <c r="AV11" s="470"/>
      <c r="AW11" s="470"/>
      <c r="AX11" s="470"/>
      <c r="AY11" s="399" t="s">
        <v>127</v>
      </c>
      <c r="AZ11" s="400"/>
      <c r="BA11" s="400"/>
      <c r="BB11" s="400"/>
      <c r="BC11" s="400"/>
      <c r="BD11" s="400"/>
      <c r="BE11" s="400"/>
      <c r="BF11" s="400"/>
      <c r="BG11" s="400"/>
      <c r="BH11" s="400"/>
      <c r="BI11" s="400"/>
      <c r="BJ11" s="400"/>
      <c r="BK11" s="400"/>
      <c r="BL11" s="400"/>
      <c r="BM11" s="401"/>
      <c r="BN11" s="419">
        <v>296429</v>
      </c>
      <c r="BO11" s="420"/>
      <c r="BP11" s="420"/>
      <c r="BQ11" s="420"/>
      <c r="BR11" s="420"/>
      <c r="BS11" s="420"/>
      <c r="BT11" s="420"/>
      <c r="BU11" s="421"/>
      <c r="BV11" s="419">
        <v>0</v>
      </c>
      <c r="BW11" s="420"/>
      <c r="BX11" s="420"/>
      <c r="BY11" s="420"/>
      <c r="BZ11" s="420"/>
      <c r="CA11" s="420"/>
      <c r="CB11" s="420"/>
      <c r="CC11" s="421"/>
      <c r="CD11" s="428" t="s">
        <v>128</v>
      </c>
      <c r="CE11" s="373"/>
      <c r="CF11" s="373"/>
      <c r="CG11" s="373"/>
      <c r="CH11" s="373"/>
      <c r="CI11" s="373"/>
      <c r="CJ11" s="373"/>
      <c r="CK11" s="373"/>
      <c r="CL11" s="373"/>
      <c r="CM11" s="373"/>
      <c r="CN11" s="373"/>
      <c r="CO11" s="373"/>
      <c r="CP11" s="373"/>
      <c r="CQ11" s="373"/>
      <c r="CR11" s="373"/>
      <c r="CS11" s="429"/>
      <c r="CT11" s="524" t="s">
        <v>129</v>
      </c>
      <c r="CU11" s="525"/>
      <c r="CV11" s="525"/>
      <c r="CW11" s="525"/>
      <c r="CX11" s="525"/>
      <c r="CY11" s="525"/>
      <c r="CZ11" s="525"/>
      <c r="DA11" s="526"/>
      <c r="DB11" s="524" t="s">
        <v>129</v>
      </c>
      <c r="DC11" s="525"/>
      <c r="DD11" s="525"/>
      <c r="DE11" s="525"/>
      <c r="DF11" s="525"/>
      <c r="DG11" s="525"/>
      <c r="DH11" s="525"/>
      <c r="DI11" s="526"/>
    </row>
    <row r="12" spans="1:119" ht="18.75" customHeight="1" x14ac:dyDescent="0.15">
      <c r="A12" s="181"/>
      <c r="B12" s="527" t="s">
        <v>130</v>
      </c>
      <c r="C12" s="528"/>
      <c r="D12" s="528"/>
      <c r="E12" s="528"/>
      <c r="F12" s="528"/>
      <c r="G12" s="528"/>
      <c r="H12" s="528"/>
      <c r="I12" s="528"/>
      <c r="J12" s="528"/>
      <c r="K12" s="529"/>
      <c r="L12" s="536" t="s">
        <v>131</v>
      </c>
      <c r="M12" s="537"/>
      <c r="N12" s="537"/>
      <c r="O12" s="537"/>
      <c r="P12" s="537"/>
      <c r="Q12" s="538"/>
      <c r="R12" s="539">
        <v>24070</v>
      </c>
      <c r="S12" s="540"/>
      <c r="T12" s="540"/>
      <c r="U12" s="540"/>
      <c r="V12" s="541"/>
      <c r="W12" s="542" t="s">
        <v>1</v>
      </c>
      <c r="X12" s="470"/>
      <c r="Y12" s="470"/>
      <c r="Z12" s="470"/>
      <c r="AA12" s="470"/>
      <c r="AB12" s="543"/>
      <c r="AC12" s="544" t="s">
        <v>132</v>
      </c>
      <c r="AD12" s="545"/>
      <c r="AE12" s="545"/>
      <c r="AF12" s="545"/>
      <c r="AG12" s="546"/>
      <c r="AH12" s="544" t="s">
        <v>133</v>
      </c>
      <c r="AI12" s="545"/>
      <c r="AJ12" s="545"/>
      <c r="AK12" s="545"/>
      <c r="AL12" s="547"/>
      <c r="AM12" s="489" t="s">
        <v>134</v>
      </c>
      <c r="AN12" s="393"/>
      <c r="AO12" s="393"/>
      <c r="AP12" s="393"/>
      <c r="AQ12" s="393"/>
      <c r="AR12" s="393"/>
      <c r="AS12" s="393"/>
      <c r="AT12" s="394"/>
      <c r="AU12" s="469" t="s">
        <v>95</v>
      </c>
      <c r="AV12" s="470"/>
      <c r="AW12" s="470"/>
      <c r="AX12" s="470"/>
      <c r="AY12" s="399" t="s">
        <v>135</v>
      </c>
      <c r="AZ12" s="400"/>
      <c r="BA12" s="400"/>
      <c r="BB12" s="400"/>
      <c r="BC12" s="400"/>
      <c r="BD12" s="400"/>
      <c r="BE12" s="400"/>
      <c r="BF12" s="400"/>
      <c r="BG12" s="400"/>
      <c r="BH12" s="400"/>
      <c r="BI12" s="400"/>
      <c r="BJ12" s="400"/>
      <c r="BK12" s="400"/>
      <c r="BL12" s="400"/>
      <c r="BM12" s="401"/>
      <c r="BN12" s="419">
        <v>0</v>
      </c>
      <c r="BO12" s="420"/>
      <c r="BP12" s="420"/>
      <c r="BQ12" s="420"/>
      <c r="BR12" s="420"/>
      <c r="BS12" s="420"/>
      <c r="BT12" s="420"/>
      <c r="BU12" s="421"/>
      <c r="BV12" s="419">
        <v>0</v>
      </c>
      <c r="BW12" s="420"/>
      <c r="BX12" s="420"/>
      <c r="BY12" s="420"/>
      <c r="BZ12" s="420"/>
      <c r="CA12" s="420"/>
      <c r="CB12" s="420"/>
      <c r="CC12" s="421"/>
      <c r="CD12" s="428" t="s">
        <v>136</v>
      </c>
      <c r="CE12" s="373"/>
      <c r="CF12" s="373"/>
      <c r="CG12" s="373"/>
      <c r="CH12" s="373"/>
      <c r="CI12" s="373"/>
      <c r="CJ12" s="373"/>
      <c r="CK12" s="373"/>
      <c r="CL12" s="373"/>
      <c r="CM12" s="373"/>
      <c r="CN12" s="373"/>
      <c r="CO12" s="373"/>
      <c r="CP12" s="373"/>
      <c r="CQ12" s="373"/>
      <c r="CR12" s="373"/>
      <c r="CS12" s="429"/>
      <c r="CT12" s="524" t="s">
        <v>129</v>
      </c>
      <c r="CU12" s="525"/>
      <c r="CV12" s="525"/>
      <c r="CW12" s="525"/>
      <c r="CX12" s="525"/>
      <c r="CY12" s="525"/>
      <c r="CZ12" s="525"/>
      <c r="DA12" s="526"/>
      <c r="DB12" s="524" t="s">
        <v>137</v>
      </c>
      <c r="DC12" s="525"/>
      <c r="DD12" s="525"/>
      <c r="DE12" s="525"/>
      <c r="DF12" s="525"/>
      <c r="DG12" s="525"/>
      <c r="DH12" s="525"/>
      <c r="DI12" s="526"/>
    </row>
    <row r="13" spans="1:119" ht="18.75" customHeight="1" x14ac:dyDescent="0.15">
      <c r="A13" s="181"/>
      <c r="B13" s="530"/>
      <c r="C13" s="531"/>
      <c r="D13" s="531"/>
      <c r="E13" s="531"/>
      <c r="F13" s="531"/>
      <c r="G13" s="531"/>
      <c r="H13" s="531"/>
      <c r="I13" s="531"/>
      <c r="J13" s="531"/>
      <c r="K13" s="532"/>
      <c r="L13" s="190"/>
      <c r="M13" s="512" t="s">
        <v>138</v>
      </c>
      <c r="N13" s="513"/>
      <c r="O13" s="513"/>
      <c r="P13" s="513"/>
      <c r="Q13" s="514"/>
      <c r="R13" s="515">
        <v>23690</v>
      </c>
      <c r="S13" s="516"/>
      <c r="T13" s="516"/>
      <c r="U13" s="516"/>
      <c r="V13" s="517"/>
      <c r="W13" s="500" t="s">
        <v>139</v>
      </c>
      <c r="X13" s="433"/>
      <c r="Y13" s="433"/>
      <c r="Z13" s="433"/>
      <c r="AA13" s="433"/>
      <c r="AB13" s="434"/>
      <c r="AC13" s="395">
        <v>424</v>
      </c>
      <c r="AD13" s="396"/>
      <c r="AE13" s="396"/>
      <c r="AF13" s="396"/>
      <c r="AG13" s="397"/>
      <c r="AH13" s="395">
        <v>553</v>
      </c>
      <c r="AI13" s="396"/>
      <c r="AJ13" s="396"/>
      <c r="AK13" s="396"/>
      <c r="AL13" s="398"/>
      <c r="AM13" s="489" t="s">
        <v>140</v>
      </c>
      <c r="AN13" s="393"/>
      <c r="AO13" s="393"/>
      <c r="AP13" s="393"/>
      <c r="AQ13" s="393"/>
      <c r="AR13" s="393"/>
      <c r="AS13" s="393"/>
      <c r="AT13" s="394"/>
      <c r="AU13" s="469" t="s">
        <v>121</v>
      </c>
      <c r="AV13" s="470"/>
      <c r="AW13" s="470"/>
      <c r="AX13" s="470"/>
      <c r="AY13" s="399" t="s">
        <v>141</v>
      </c>
      <c r="AZ13" s="400"/>
      <c r="BA13" s="400"/>
      <c r="BB13" s="400"/>
      <c r="BC13" s="400"/>
      <c r="BD13" s="400"/>
      <c r="BE13" s="400"/>
      <c r="BF13" s="400"/>
      <c r="BG13" s="400"/>
      <c r="BH13" s="400"/>
      <c r="BI13" s="400"/>
      <c r="BJ13" s="400"/>
      <c r="BK13" s="400"/>
      <c r="BL13" s="400"/>
      <c r="BM13" s="401"/>
      <c r="BN13" s="419">
        <v>255552</v>
      </c>
      <c r="BO13" s="420"/>
      <c r="BP13" s="420"/>
      <c r="BQ13" s="420"/>
      <c r="BR13" s="420"/>
      <c r="BS13" s="420"/>
      <c r="BT13" s="420"/>
      <c r="BU13" s="421"/>
      <c r="BV13" s="419">
        <v>980641</v>
      </c>
      <c r="BW13" s="420"/>
      <c r="BX13" s="420"/>
      <c r="BY13" s="420"/>
      <c r="BZ13" s="420"/>
      <c r="CA13" s="420"/>
      <c r="CB13" s="420"/>
      <c r="CC13" s="421"/>
      <c r="CD13" s="428" t="s">
        <v>142</v>
      </c>
      <c r="CE13" s="373"/>
      <c r="CF13" s="373"/>
      <c r="CG13" s="373"/>
      <c r="CH13" s="373"/>
      <c r="CI13" s="373"/>
      <c r="CJ13" s="373"/>
      <c r="CK13" s="373"/>
      <c r="CL13" s="373"/>
      <c r="CM13" s="373"/>
      <c r="CN13" s="373"/>
      <c r="CO13" s="373"/>
      <c r="CP13" s="373"/>
      <c r="CQ13" s="373"/>
      <c r="CR13" s="373"/>
      <c r="CS13" s="429"/>
      <c r="CT13" s="389">
        <v>10.7</v>
      </c>
      <c r="CU13" s="390"/>
      <c r="CV13" s="390"/>
      <c r="CW13" s="390"/>
      <c r="CX13" s="390"/>
      <c r="CY13" s="390"/>
      <c r="CZ13" s="390"/>
      <c r="DA13" s="391"/>
      <c r="DB13" s="389">
        <v>11.3</v>
      </c>
      <c r="DC13" s="390"/>
      <c r="DD13" s="390"/>
      <c r="DE13" s="390"/>
      <c r="DF13" s="390"/>
      <c r="DG13" s="390"/>
      <c r="DH13" s="390"/>
      <c r="DI13" s="391"/>
    </row>
    <row r="14" spans="1:119" ht="18.75" customHeight="1" thickBot="1" x14ac:dyDescent="0.2">
      <c r="A14" s="181"/>
      <c r="B14" s="530"/>
      <c r="C14" s="531"/>
      <c r="D14" s="531"/>
      <c r="E14" s="531"/>
      <c r="F14" s="531"/>
      <c r="G14" s="531"/>
      <c r="H14" s="531"/>
      <c r="I14" s="531"/>
      <c r="J14" s="531"/>
      <c r="K14" s="532"/>
      <c r="L14" s="505" t="s">
        <v>143</v>
      </c>
      <c r="M14" s="522"/>
      <c r="N14" s="522"/>
      <c r="O14" s="522"/>
      <c r="P14" s="522"/>
      <c r="Q14" s="523"/>
      <c r="R14" s="515">
        <v>24515</v>
      </c>
      <c r="S14" s="516"/>
      <c r="T14" s="516"/>
      <c r="U14" s="516"/>
      <c r="V14" s="517"/>
      <c r="W14" s="518"/>
      <c r="X14" s="436"/>
      <c r="Y14" s="436"/>
      <c r="Z14" s="436"/>
      <c r="AA14" s="436"/>
      <c r="AB14" s="437"/>
      <c r="AC14" s="508">
        <v>4.5</v>
      </c>
      <c r="AD14" s="509"/>
      <c r="AE14" s="509"/>
      <c r="AF14" s="509"/>
      <c r="AG14" s="510"/>
      <c r="AH14" s="508">
        <v>5.2</v>
      </c>
      <c r="AI14" s="509"/>
      <c r="AJ14" s="509"/>
      <c r="AK14" s="509"/>
      <c r="AL14" s="511"/>
      <c r="AM14" s="489"/>
      <c r="AN14" s="393"/>
      <c r="AO14" s="393"/>
      <c r="AP14" s="393"/>
      <c r="AQ14" s="393"/>
      <c r="AR14" s="393"/>
      <c r="AS14" s="393"/>
      <c r="AT14" s="394"/>
      <c r="AU14" s="469"/>
      <c r="AV14" s="470"/>
      <c r="AW14" s="470"/>
      <c r="AX14" s="470"/>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144</v>
      </c>
      <c r="CE14" s="426"/>
      <c r="CF14" s="426"/>
      <c r="CG14" s="426"/>
      <c r="CH14" s="426"/>
      <c r="CI14" s="426"/>
      <c r="CJ14" s="426"/>
      <c r="CK14" s="426"/>
      <c r="CL14" s="426"/>
      <c r="CM14" s="426"/>
      <c r="CN14" s="426"/>
      <c r="CO14" s="426"/>
      <c r="CP14" s="426"/>
      <c r="CQ14" s="426"/>
      <c r="CR14" s="426"/>
      <c r="CS14" s="427"/>
      <c r="CT14" s="519">
        <v>80.099999999999994</v>
      </c>
      <c r="CU14" s="520"/>
      <c r="CV14" s="520"/>
      <c r="CW14" s="520"/>
      <c r="CX14" s="520"/>
      <c r="CY14" s="520"/>
      <c r="CZ14" s="520"/>
      <c r="DA14" s="521"/>
      <c r="DB14" s="519">
        <v>86.3</v>
      </c>
      <c r="DC14" s="520"/>
      <c r="DD14" s="520"/>
      <c r="DE14" s="520"/>
      <c r="DF14" s="520"/>
      <c r="DG14" s="520"/>
      <c r="DH14" s="520"/>
      <c r="DI14" s="521"/>
    </row>
    <row r="15" spans="1:119" ht="18.75" customHeight="1" x14ac:dyDescent="0.15">
      <c r="A15" s="181"/>
      <c r="B15" s="530"/>
      <c r="C15" s="531"/>
      <c r="D15" s="531"/>
      <c r="E15" s="531"/>
      <c r="F15" s="531"/>
      <c r="G15" s="531"/>
      <c r="H15" s="531"/>
      <c r="I15" s="531"/>
      <c r="J15" s="531"/>
      <c r="K15" s="532"/>
      <c r="L15" s="190"/>
      <c r="M15" s="512" t="s">
        <v>138</v>
      </c>
      <c r="N15" s="513"/>
      <c r="O15" s="513"/>
      <c r="P15" s="513"/>
      <c r="Q15" s="514"/>
      <c r="R15" s="515">
        <v>24183</v>
      </c>
      <c r="S15" s="516"/>
      <c r="T15" s="516"/>
      <c r="U15" s="516"/>
      <c r="V15" s="517"/>
      <c r="W15" s="500" t="s">
        <v>145</v>
      </c>
      <c r="X15" s="433"/>
      <c r="Y15" s="433"/>
      <c r="Z15" s="433"/>
      <c r="AA15" s="433"/>
      <c r="AB15" s="434"/>
      <c r="AC15" s="395">
        <v>2788</v>
      </c>
      <c r="AD15" s="396"/>
      <c r="AE15" s="396"/>
      <c r="AF15" s="396"/>
      <c r="AG15" s="397"/>
      <c r="AH15" s="395">
        <v>3075</v>
      </c>
      <c r="AI15" s="396"/>
      <c r="AJ15" s="396"/>
      <c r="AK15" s="396"/>
      <c r="AL15" s="398"/>
      <c r="AM15" s="489"/>
      <c r="AN15" s="393"/>
      <c r="AO15" s="393"/>
      <c r="AP15" s="393"/>
      <c r="AQ15" s="393"/>
      <c r="AR15" s="393"/>
      <c r="AS15" s="393"/>
      <c r="AT15" s="394"/>
      <c r="AU15" s="469"/>
      <c r="AV15" s="470"/>
      <c r="AW15" s="470"/>
      <c r="AX15" s="470"/>
      <c r="AY15" s="411" t="s">
        <v>146</v>
      </c>
      <c r="AZ15" s="412"/>
      <c r="BA15" s="412"/>
      <c r="BB15" s="412"/>
      <c r="BC15" s="412"/>
      <c r="BD15" s="412"/>
      <c r="BE15" s="412"/>
      <c r="BF15" s="412"/>
      <c r="BG15" s="412"/>
      <c r="BH15" s="412"/>
      <c r="BI15" s="412"/>
      <c r="BJ15" s="412"/>
      <c r="BK15" s="412"/>
      <c r="BL15" s="412"/>
      <c r="BM15" s="413"/>
      <c r="BN15" s="414">
        <v>2701031</v>
      </c>
      <c r="BO15" s="415"/>
      <c r="BP15" s="415"/>
      <c r="BQ15" s="415"/>
      <c r="BR15" s="415"/>
      <c r="BS15" s="415"/>
      <c r="BT15" s="415"/>
      <c r="BU15" s="416"/>
      <c r="BV15" s="414">
        <v>2629734</v>
      </c>
      <c r="BW15" s="415"/>
      <c r="BX15" s="415"/>
      <c r="BY15" s="415"/>
      <c r="BZ15" s="415"/>
      <c r="CA15" s="415"/>
      <c r="CB15" s="415"/>
      <c r="CC15" s="416"/>
      <c r="CD15" s="502" t="s">
        <v>147</v>
      </c>
      <c r="CE15" s="503"/>
      <c r="CF15" s="503"/>
      <c r="CG15" s="503"/>
      <c r="CH15" s="503"/>
      <c r="CI15" s="503"/>
      <c r="CJ15" s="503"/>
      <c r="CK15" s="503"/>
      <c r="CL15" s="503"/>
      <c r="CM15" s="503"/>
      <c r="CN15" s="503"/>
      <c r="CO15" s="503"/>
      <c r="CP15" s="503"/>
      <c r="CQ15" s="503"/>
      <c r="CR15" s="503"/>
      <c r="CS15" s="504"/>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30"/>
      <c r="C16" s="531"/>
      <c r="D16" s="531"/>
      <c r="E16" s="531"/>
      <c r="F16" s="531"/>
      <c r="G16" s="531"/>
      <c r="H16" s="531"/>
      <c r="I16" s="531"/>
      <c r="J16" s="531"/>
      <c r="K16" s="532"/>
      <c r="L16" s="505" t="s">
        <v>148</v>
      </c>
      <c r="M16" s="506"/>
      <c r="N16" s="506"/>
      <c r="O16" s="506"/>
      <c r="P16" s="506"/>
      <c r="Q16" s="507"/>
      <c r="R16" s="497" t="s">
        <v>149</v>
      </c>
      <c r="S16" s="498"/>
      <c r="T16" s="498"/>
      <c r="U16" s="498"/>
      <c r="V16" s="499"/>
      <c r="W16" s="518"/>
      <c r="X16" s="436"/>
      <c r="Y16" s="436"/>
      <c r="Z16" s="436"/>
      <c r="AA16" s="436"/>
      <c r="AB16" s="437"/>
      <c r="AC16" s="508">
        <v>29.5</v>
      </c>
      <c r="AD16" s="509"/>
      <c r="AE16" s="509"/>
      <c r="AF16" s="509"/>
      <c r="AG16" s="510"/>
      <c r="AH16" s="508">
        <v>28.9</v>
      </c>
      <c r="AI16" s="509"/>
      <c r="AJ16" s="509"/>
      <c r="AK16" s="509"/>
      <c r="AL16" s="511"/>
      <c r="AM16" s="489"/>
      <c r="AN16" s="393"/>
      <c r="AO16" s="393"/>
      <c r="AP16" s="393"/>
      <c r="AQ16" s="393"/>
      <c r="AR16" s="393"/>
      <c r="AS16" s="393"/>
      <c r="AT16" s="394"/>
      <c r="AU16" s="469"/>
      <c r="AV16" s="470"/>
      <c r="AW16" s="470"/>
      <c r="AX16" s="470"/>
      <c r="AY16" s="399" t="s">
        <v>150</v>
      </c>
      <c r="AZ16" s="400"/>
      <c r="BA16" s="400"/>
      <c r="BB16" s="400"/>
      <c r="BC16" s="400"/>
      <c r="BD16" s="400"/>
      <c r="BE16" s="400"/>
      <c r="BF16" s="400"/>
      <c r="BG16" s="400"/>
      <c r="BH16" s="400"/>
      <c r="BI16" s="400"/>
      <c r="BJ16" s="400"/>
      <c r="BK16" s="400"/>
      <c r="BL16" s="400"/>
      <c r="BM16" s="401"/>
      <c r="BN16" s="419">
        <v>6991111</v>
      </c>
      <c r="BO16" s="420"/>
      <c r="BP16" s="420"/>
      <c r="BQ16" s="420"/>
      <c r="BR16" s="420"/>
      <c r="BS16" s="420"/>
      <c r="BT16" s="420"/>
      <c r="BU16" s="421"/>
      <c r="BV16" s="419">
        <v>6973480</v>
      </c>
      <c r="BW16" s="420"/>
      <c r="BX16" s="420"/>
      <c r="BY16" s="420"/>
      <c r="BZ16" s="420"/>
      <c r="CA16" s="420"/>
      <c r="CB16" s="420"/>
      <c r="CC16" s="421"/>
      <c r="CD16" s="194"/>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
      <c r="A17" s="181"/>
      <c r="B17" s="533"/>
      <c r="C17" s="534"/>
      <c r="D17" s="534"/>
      <c r="E17" s="534"/>
      <c r="F17" s="534"/>
      <c r="G17" s="534"/>
      <c r="H17" s="534"/>
      <c r="I17" s="534"/>
      <c r="J17" s="534"/>
      <c r="K17" s="535"/>
      <c r="L17" s="195"/>
      <c r="M17" s="494" t="s">
        <v>151</v>
      </c>
      <c r="N17" s="495"/>
      <c r="O17" s="495"/>
      <c r="P17" s="495"/>
      <c r="Q17" s="496"/>
      <c r="R17" s="497" t="s">
        <v>152</v>
      </c>
      <c r="S17" s="498"/>
      <c r="T17" s="498"/>
      <c r="U17" s="498"/>
      <c r="V17" s="499"/>
      <c r="W17" s="500" t="s">
        <v>153</v>
      </c>
      <c r="X17" s="433"/>
      <c r="Y17" s="433"/>
      <c r="Z17" s="433"/>
      <c r="AA17" s="433"/>
      <c r="AB17" s="434"/>
      <c r="AC17" s="395">
        <v>6229</v>
      </c>
      <c r="AD17" s="396"/>
      <c r="AE17" s="396"/>
      <c r="AF17" s="396"/>
      <c r="AG17" s="397"/>
      <c r="AH17" s="395">
        <v>7023</v>
      </c>
      <c r="AI17" s="396"/>
      <c r="AJ17" s="396"/>
      <c r="AK17" s="396"/>
      <c r="AL17" s="398"/>
      <c r="AM17" s="489"/>
      <c r="AN17" s="393"/>
      <c r="AO17" s="393"/>
      <c r="AP17" s="393"/>
      <c r="AQ17" s="393"/>
      <c r="AR17" s="393"/>
      <c r="AS17" s="393"/>
      <c r="AT17" s="394"/>
      <c r="AU17" s="469"/>
      <c r="AV17" s="470"/>
      <c r="AW17" s="470"/>
      <c r="AX17" s="470"/>
      <c r="AY17" s="399" t="s">
        <v>154</v>
      </c>
      <c r="AZ17" s="400"/>
      <c r="BA17" s="400"/>
      <c r="BB17" s="400"/>
      <c r="BC17" s="400"/>
      <c r="BD17" s="400"/>
      <c r="BE17" s="400"/>
      <c r="BF17" s="400"/>
      <c r="BG17" s="400"/>
      <c r="BH17" s="400"/>
      <c r="BI17" s="400"/>
      <c r="BJ17" s="400"/>
      <c r="BK17" s="400"/>
      <c r="BL17" s="400"/>
      <c r="BM17" s="401"/>
      <c r="BN17" s="419">
        <v>3430712</v>
      </c>
      <c r="BO17" s="420"/>
      <c r="BP17" s="420"/>
      <c r="BQ17" s="420"/>
      <c r="BR17" s="420"/>
      <c r="BS17" s="420"/>
      <c r="BT17" s="420"/>
      <c r="BU17" s="421"/>
      <c r="BV17" s="419">
        <v>3328182</v>
      </c>
      <c r="BW17" s="420"/>
      <c r="BX17" s="420"/>
      <c r="BY17" s="420"/>
      <c r="BZ17" s="420"/>
      <c r="CA17" s="420"/>
      <c r="CB17" s="420"/>
      <c r="CC17" s="421"/>
      <c r="CD17" s="194"/>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
      <c r="A18" s="181"/>
      <c r="B18" s="471" t="s">
        <v>155</v>
      </c>
      <c r="C18" s="472"/>
      <c r="D18" s="472"/>
      <c r="E18" s="473"/>
      <c r="F18" s="473"/>
      <c r="G18" s="473"/>
      <c r="H18" s="473"/>
      <c r="I18" s="473"/>
      <c r="J18" s="473"/>
      <c r="K18" s="473"/>
      <c r="L18" s="490">
        <v>60.58</v>
      </c>
      <c r="M18" s="490"/>
      <c r="N18" s="490"/>
      <c r="O18" s="490"/>
      <c r="P18" s="490"/>
      <c r="Q18" s="490"/>
      <c r="R18" s="491"/>
      <c r="S18" s="491"/>
      <c r="T18" s="491"/>
      <c r="U18" s="491"/>
      <c r="V18" s="492"/>
      <c r="W18" s="485"/>
      <c r="X18" s="486"/>
      <c r="Y18" s="486"/>
      <c r="Z18" s="486"/>
      <c r="AA18" s="486"/>
      <c r="AB18" s="501"/>
      <c r="AC18" s="383">
        <v>66</v>
      </c>
      <c r="AD18" s="384"/>
      <c r="AE18" s="384"/>
      <c r="AF18" s="384"/>
      <c r="AG18" s="493"/>
      <c r="AH18" s="383">
        <v>65.900000000000006</v>
      </c>
      <c r="AI18" s="384"/>
      <c r="AJ18" s="384"/>
      <c r="AK18" s="384"/>
      <c r="AL18" s="385"/>
      <c r="AM18" s="489"/>
      <c r="AN18" s="393"/>
      <c r="AO18" s="393"/>
      <c r="AP18" s="393"/>
      <c r="AQ18" s="393"/>
      <c r="AR18" s="393"/>
      <c r="AS18" s="393"/>
      <c r="AT18" s="394"/>
      <c r="AU18" s="469"/>
      <c r="AV18" s="470"/>
      <c r="AW18" s="470"/>
      <c r="AX18" s="470"/>
      <c r="AY18" s="399" t="s">
        <v>156</v>
      </c>
      <c r="AZ18" s="400"/>
      <c r="BA18" s="400"/>
      <c r="BB18" s="400"/>
      <c r="BC18" s="400"/>
      <c r="BD18" s="400"/>
      <c r="BE18" s="400"/>
      <c r="BF18" s="400"/>
      <c r="BG18" s="400"/>
      <c r="BH18" s="400"/>
      <c r="BI18" s="400"/>
      <c r="BJ18" s="400"/>
      <c r="BK18" s="400"/>
      <c r="BL18" s="400"/>
      <c r="BM18" s="401"/>
      <c r="BN18" s="419">
        <v>7945343</v>
      </c>
      <c r="BO18" s="420"/>
      <c r="BP18" s="420"/>
      <c r="BQ18" s="420"/>
      <c r="BR18" s="420"/>
      <c r="BS18" s="420"/>
      <c r="BT18" s="420"/>
      <c r="BU18" s="421"/>
      <c r="BV18" s="419">
        <v>7862796</v>
      </c>
      <c r="BW18" s="420"/>
      <c r="BX18" s="420"/>
      <c r="BY18" s="420"/>
      <c r="BZ18" s="420"/>
      <c r="CA18" s="420"/>
      <c r="CB18" s="420"/>
      <c r="CC18" s="421"/>
      <c r="CD18" s="194"/>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
      <c r="A19" s="181"/>
      <c r="B19" s="471" t="s">
        <v>157</v>
      </c>
      <c r="C19" s="472"/>
      <c r="D19" s="472"/>
      <c r="E19" s="473"/>
      <c r="F19" s="473"/>
      <c r="G19" s="473"/>
      <c r="H19" s="473"/>
      <c r="I19" s="473"/>
      <c r="J19" s="473"/>
      <c r="K19" s="473"/>
      <c r="L19" s="474">
        <v>398</v>
      </c>
      <c r="M19" s="474"/>
      <c r="N19" s="474"/>
      <c r="O19" s="474"/>
      <c r="P19" s="474"/>
      <c r="Q19" s="474"/>
      <c r="R19" s="475"/>
      <c r="S19" s="475"/>
      <c r="T19" s="475"/>
      <c r="U19" s="475"/>
      <c r="V19" s="476"/>
      <c r="W19" s="483"/>
      <c r="X19" s="484"/>
      <c r="Y19" s="484"/>
      <c r="Z19" s="484"/>
      <c r="AA19" s="484"/>
      <c r="AB19" s="484"/>
      <c r="AC19" s="487"/>
      <c r="AD19" s="487"/>
      <c r="AE19" s="487"/>
      <c r="AF19" s="487"/>
      <c r="AG19" s="487"/>
      <c r="AH19" s="487"/>
      <c r="AI19" s="487"/>
      <c r="AJ19" s="487"/>
      <c r="AK19" s="487"/>
      <c r="AL19" s="488"/>
      <c r="AM19" s="489"/>
      <c r="AN19" s="393"/>
      <c r="AO19" s="393"/>
      <c r="AP19" s="393"/>
      <c r="AQ19" s="393"/>
      <c r="AR19" s="393"/>
      <c r="AS19" s="393"/>
      <c r="AT19" s="394"/>
      <c r="AU19" s="469"/>
      <c r="AV19" s="470"/>
      <c r="AW19" s="470"/>
      <c r="AX19" s="470"/>
      <c r="AY19" s="399" t="s">
        <v>158</v>
      </c>
      <c r="AZ19" s="400"/>
      <c r="BA19" s="400"/>
      <c r="BB19" s="400"/>
      <c r="BC19" s="400"/>
      <c r="BD19" s="400"/>
      <c r="BE19" s="400"/>
      <c r="BF19" s="400"/>
      <c r="BG19" s="400"/>
      <c r="BH19" s="400"/>
      <c r="BI19" s="400"/>
      <c r="BJ19" s="400"/>
      <c r="BK19" s="400"/>
      <c r="BL19" s="400"/>
      <c r="BM19" s="401"/>
      <c r="BN19" s="419">
        <v>11188541</v>
      </c>
      <c r="BO19" s="420"/>
      <c r="BP19" s="420"/>
      <c r="BQ19" s="420"/>
      <c r="BR19" s="420"/>
      <c r="BS19" s="420"/>
      <c r="BT19" s="420"/>
      <c r="BU19" s="421"/>
      <c r="BV19" s="419">
        <v>10754922</v>
      </c>
      <c r="BW19" s="420"/>
      <c r="BX19" s="420"/>
      <c r="BY19" s="420"/>
      <c r="BZ19" s="420"/>
      <c r="CA19" s="420"/>
      <c r="CB19" s="420"/>
      <c r="CC19" s="421"/>
      <c r="CD19" s="194"/>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
      <c r="A20" s="181"/>
      <c r="B20" s="471" t="s">
        <v>159</v>
      </c>
      <c r="C20" s="472"/>
      <c r="D20" s="472"/>
      <c r="E20" s="473"/>
      <c r="F20" s="473"/>
      <c r="G20" s="473"/>
      <c r="H20" s="473"/>
      <c r="I20" s="473"/>
      <c r="J20" s="473"/>
      <c r="K20" s="473"/>
      <c r="L20" s="474">
        <v>9996</v>
      </c>
      <c r="M20" s="474"/>
      <c r="N20" s="474"/>
      <c r="O20" s="474"/>
      <c r="P20" s="474"/>
      <c r="Q20" s="474"/>
      <c r="R20" s="475"/>
      <c r="S20" s="475"/>
      <c r="T20" s="475"/>
      <c r="U20" s="475"/>
      <c r="V20" s="476"/>
      <c r="W20" s="485"/>
      <c r="X20" s="486"/>
      <c r="Y20" s="486"/>
      <c r="Z20" s="486"/>
      <c r="AA20" s="486"/>
      <c r="AB20" s="486"/>
      <c r="AC20" s="477"/>
      <c r="AD20" s="477"/>
      <c r="AE20" s="477"/>
      <c r="AF20" s="477"/>
      <c r="AG20" s="477"/>
      <c r="AH20" s="477"/>
      <c r="AI20" s="477"/>
      <c r="AJ20" s="477"/>
      <c r="AK20" s="477"/>
      <c r="AL20" s="478"/>
      <c r="AM20" s="479"/>
      <c r="AN20" s="375"/>
      <c r="AO20" s="375"/>
      <c r="AP20" s="375"/>
      <c r="AQ20" s="375"/>
      <c r="AR20" s="375"/>
      <c r="AS20" s="375"/>
      <c r="AT20" s="376"/>
      <c r="AU20" s="480"/>
      <c r="AV20" s="481"/>
      <c r="AW20" s="481"/>
      <c r="AX20" s="482"/>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94"/>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
      <c r="A21" s="181"/>
      <c r="B21" s="449" t="s">
        <v>160</v>
      </c>
      <c r="C21" s="450"/>
      <c r="D21" s="450"/>
      <c r="E21" s="450"/>
      <c r="F21" s="450"/>
      <c r="G21" s="450"/>
      <c r="H21" s="450"/>
      <c r="I21" s="450"/>
      <c r="J21" s="450"/>
      <c r="K21" s="450"/>
      <c r="L21" s="450"/>
      <c r="M21" s="450"/>
      <c r="N21" s="450"/>
      <c r="O21" s="450"/>
      <c r="P21" s="450"/>
      <c r="Q21" s="450"/>
      <c r="R21" s="450"/>
      <c r="S21" s="450"/>
      <c r="T21" s="450"/>
      <c r="U21" s="450"/>
      <c r="V21" s="450"/>
      <c r="W21" s="450"/>
      <c r="X21" s="450"/>
      <c r="Y21" s="450"/>
      <c r="Z21" s="450"/>
      <c r="AA21" s="450"/>
      <c r="AB21" s="450"/>
      <c r="AC21" s="450"/>
      <c r="AD21" s="450"/>
      <c r="AE21" s="450"/>
      <c r="AF21" s="450"/>
      <c r="AG21" s="450"/>
      <c r="AH21" s="450"/>
      <c r="AI21" s="450"/>
      <c r="AJ21" s="450"/>
      <c r="AK21" s="450"/>
      <c r="AL21" s="450"/>
      <c r="AM21" s="450"/>
      <c r="AN21" s="450"/>
      <c r="AO21" s="450"/>
      <c r="AP21" s="450"/>
      <c r="AQ21" s="450"/>
      <c r="AR21" s="450"/>
      <c r="AS21" s="450"/>
      <c r="AT21" s="450"/>
      <c r="AU21" s="450"/>
      <c r="AV21" s="450"/>
      <c r="AW21" s="450"/>
      <c r="AX21" s="451"/>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94"/>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15">
      <c r="A22" s="181"/>
      <c r="B22" s="452" t="s">
        <v>161</v>
      </c>
      <c r="C22" s="453"/>
      <c r="D22" s="454"/>
      <c r="E22" s="461" t="s">
        <v>1</v>
      </c>
      <c r="F22" s="433"/>
      <c r="G22" s="433"/>
      <c r="H22" s="433"/>
      <c r="I22" s="433"/>
      <c r="J22" s="433"/>
      <c r="K22" s="434"/>
      <c r="L22" s="461" t="s">
        <v>162</v>
      </c>
      <c r="M22" s="433"/>
      <c r="N22" s="433"/>
      <c r="O22" s="433"/>
      <c r="P22" s="434"/>
      <c r="Q22" s="443" t="s">
        <v>163</v>
      </c>
      <c r="R22" s="444"/>
      <c r="S22" s="444"/>
      <c r="T22" s="444"/>
      <c r="U22" s="444"/>
      <c r="V22" s="462"/>
      <c r="W22" s="464" t="s">
        <v>164</v>
      </c>
      <c r="X22" s="453"/>
      <c r="Y22" s="454"/>
      <c r="Z22" s="461" t="s">
        <v>1</v>
      </c>
      <c r="AA22" s="433"/>
      <c r="AB22" s="433"/>
      <c r="AC22" s="433"/>
      <c r="AD22" s="433"/>
      <c r="AE22" s="433"/>
      <c r="AF22" s="433"/>
      <c r="AG22" s="434"/>
      <c r="AH22" s="432" t="s">
        <v>165</v>
      </c>
      <c r="AI22" s="433"/>
      <c r="AJ22" s="433"/>
      <c r="AK22" s="433"/>
      <c r="AL22" s="434"/>
      <c r="AM22" s="432" t="s">
        <v>166</v>
      </c>
      <c r="AN22" s="438"/>
      <c r="AO22" s="438"/>
      <c r="AP22" s="438"/>
      <c r="AQ22" s="438"/>
      <c r="AR22" s="439"/>
      <c r="AS22" s="443" t="s">
        <v>163</v>
      </c>
      <c r="AT22" s="444"/>
      <c r="AU22" s="444"/>
      <c r="AV22" s="444"/>
      <c r="AW22" s="444"/>
      <c r="AX22" s="445"/>
      <c r="AY22" s="411" t="s">
        <v>167</v>
      </c>
      <c r="AZ22" s="412"/>
      <c r="BA22" s="412"/>
      <c r="BB22" s="412"/>
      <c r="BC22" s="412"/>
      <c r="BD22" s="412"/>
      <c r="BE22" s="412"/>
      <c r="BF22" s="412"/>
      <c r="BG22" s="412"/>
      <c r="BH22" s="412"/>
      <c r="BI22" s="412"/>
      <c r="BJ22" s="412"/>
      <c r="BK22" s="412"/>
      <c r="BL22" s="412"/>
      <c r="BM22" s="413"/>
      <c r="BN22" s="414">
        <v>22224457</v>
      </c>
      <c r="BO22" s="415"/>
      <c r="BP22" s="415"/>
      <c r="BQ22" s="415"/>
      <c r="BR22" s="415"/>
      <c r="BS22" s="415"/>
      <c r="BT22" s="415"/>
      <c r="BU22" s="416"/>
      <c r="BV22" s="414">
        <v>20107095</v>
      </c>
      <c r="BW22" s="415"/>
      <c r="BX22" s="415"/>
      <c r="BY22" s="415"/>
      <c r="BZ22" s="415"/>
      <c r="CA22" s="415"/>
      <c r="CB22" s="415"/>
      <c r="CC22" s="416"/>
      <c r="CD22" s="194"/>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15">
      <c r="A23" s="181"/>
      <c r="B23" s="455"/>
      <c r="C23" s="456"/>
      <c r="D23" s="457"/>
      <c r="E23" s="435"/>
      <c r="F23" s="436"/>
      <c r="G23" s="436"/>
      <c r="H23" s="436"/>
      <c r="I23" s="436"/>
      <c r="J23" s="436"/>
      <c r="K23" s="437"/>
      <c r="L23" s="435"/>
      <c r="M23" s="436"/>
      <c r="N23" s="436"/>
      <c r="O23" s="436"/>
      <c r="P23" s="437"/>
      <c r="Q23" s="446"/>
      <c r="R23" s="447"/>
      <c r="S23" s="447"/>
      <c r="T23" s="447"/>
      <c r="U23" s="447"/>
      <c r="V23" s="463"/>
      <c r="W23" s="465"/>
      <c r="X23" s="456"/>
      <c r="Y23" s="457"/>
      <c r="Z23" s="435"/>
      <c r="AA23" s="436"/>
      <c r="AB23" s="436"/>
      <c r="AC23" s="436"/>
      <c r="AD23" s="436"/>
      <c r="AE23" s="436"/>
      <c r="AF23" s="436"/>
      <c r="AG23" s="437"/>
      <c r="AH23" s="435"/>
      <c r="AI23" s="436"/>
      <c r="AJ23" s="436"/>
      <c r="AK23" s="436"/>
      <c r="AL23" s="437"/>
      <c r="AM23" s="440"/>
      <c r="AN23" s="441"/>
      <c r="AO23" s="441"/>
      <c r="AP23" s="441"/>
      <c r="AQ23" s="441"/>
      <c r="AR23" s="442"/>
      <c r="AS23" s="446"/>
      <c r="AT23" s="447"/>
      <c r="AU23" s="447"/>
      <c r="AV23" s="447"/>
      <c r="AW23" s="447"/>
      <c r="AX23" s="448"/>
      <c r="AY23" s="399" t="s">
        <v>168</v>
      </c>
      <c r="AZ23" s="400"/>
      <c r="BA23" s="400"/>
      <c r="BB23" s="400"/>
      <c r="BC23" s="400"/>
      <c r="BD23" s="400"/>
      <c r="BE23" s="400"/>
      <c r="BF23" s="400"/>
      <c r="BG23" s="400"/>
      <c r="BH23" s="400"/>
      <c r="BI23" s="400"/>
      <c r="BJ23" s="400"/>
      <c r="BK23" s="400"/>
      <c r="BL23" s="400"/>
      <c r="BM23" s="401"/>
      <c r="BN23" s="419">
        <v>17721847</v>
      </c>
      <c r="BO23" s="420"/>
      <c r="BP23" s="420"/>
      <c r="BQ23" s="420"/>
      <c r="BR23" s="420"/>
      <c r="BS23" s="420"/>
      <c r="BT23" s="420"/>
      <c r="BU23" s="421"/>
      <c r="BV23" s="419">
        <v>14825419</v>
      </c>
      <c r="BW23" s="420"/>
      <c r="BX23" s="420"/>
      <c r="BY23" s="420"/>
      <c r="BZ23" s="420"/>
      <c r="CA23" s="420"/>
      <c r="CB23" s="420"/>
      <c r="CC23" s="421"/>
      <c r="CD23" s="194"/>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
      <c r="A24" s="181"/>
      <c r="B24" s="455"/>
      <c r="C24" s="456"/>
      <c r="D24" s="457"/>
      <c r="E24" s="392" t="s">
        <v>169</v>
      </c>
      <c r="F24" s="393"/>
      <c r="G24" s="393"/>
      <c r="H24" s="393"/>
      <c r="I24" s="393"/>
      <c r="J24" s="393"/>
      <c r="K24" s="394"/>
      <c r="L24" s="395">
        <v>1</v>
      </c>
      <c r="M24" s="396"/>
      <c r="N24" s="396"/>
      <c r="O24" s="396"/>
      <c r="P24" s="397"/>
      <c r="Q24" s="395">
        <v>7840</v>
      </c>
      <c r="R24" s="396"/>
      <c r="S24" s="396"/>
      <c r="T24" s="396"/>
      <c r="U24" s="396"/>
      <c r="V24" s="397"/>
      <c r="W24" s="465"/>
      <c r="X24" s="456"/>
      <c r="Y24" s="457"/>
      <c r="Z24" s="392" t="s">
        <v>170</v>
      </c>
      <c r="AA24" s="393"/>
      <c r="AB24" s="393"/>
      <c r="AC24" s="393"/>
      <c r="AD24" s="393"/>
      <c r="AE24" s="393"/>
      <c r="AF24" s="393"/>
      <c r="AG24" s="394"/>
      <c r="AH24" s="395">
        <v>295</v>
      </c>
      <c r="AI24" s="396"/>
      <c r="AJ24" s="396"/>
      <c r="AK24" s="396"/>
      <c r="AL24" s="397"/>
      <c r="AM24" s="395">
        <v>918630</v>
      </c>
      <c r="AN24" s="396"/>
      <c r="AO24" s="396"/>
      <c r="AP24" s="396"/>
      <c r="AQ24" s="396"/>
      <c r="AR24" s="397"/>
      <c r="AS24" s="395">
        <v>3114</v>
      </c>
      <c r="AT24" s="396"/>
      <c r="AU24" s="396"/>
      <c r="AV24" s="396"/>
      <c r="AW24" s="396"/>
      <c r="AX24" s="398"/>
      <c r="AY24" s="386" t="s">
        <v>171</v>
      </c>
      <c r="AZ24" s="387"/>
      <c r="BA24" s="387"/>
      <c r="BB24" s="387"/>
      <c r="BC24" s="387"/>
      <c r="BD24" s="387"/>
      <c r="BE24" s="387"/>
      <c r="BF24" s="387"/>
      <c r="BG24" s="387"/>
      <c r="BH24" s="387"/>
      <c r="BI24" s="387"/>
      <c r="BJ24" s="387"/>
      <c r="BK24" s="387"/>
      <c r="BL24" s="387"/>
      <c r="BM24" s="388"/>
      <c r="BN24" s="419">
        <v>17632097</v>
      </c>
      <c r="BO24" s="420"/>
      <c r="BP24" s="420"/>
      <c r="BQ24" s="420"/>
      <c r="BR24" s="420"/>
      <c r="BS24" s="420"/>
      <c r="BT24" s="420"/>
      <c r="BU24" s="421"/>
      <c r="BV24" s="419">
        <v>15148468</v>
      </c>
      <c r="BW24" s="420"/>
      <c r="BX24" s="420"/>
      <c r="BY24" s="420"/>
      <c r="BZ24" s="420"/>
      <c r="CA24" s="420"/>
      <c r="CB24" s="420"/>
      <c r="CC24" s="421"/>
      <c r="CD24" s="194"/>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15">
      <c r="A25" s="181"/>
      <c r="B25" s="455"/>
      <c r="C25" s="456"/>
      <c r="D25" s="457"/>
      <c r="E25" s="392" t="s">
        <v>172</v>
      </c>
      <c r="F25" s="393"/>
      <c r="G25" s="393"/>
      <c r="H25" s="393"/>
      <c r="I25" s="393"/>
      <c r="J25" s="393"/>
      <c r="K25" s="394"/>
      <c r="L25" s="395">
        <v>1</v>
      </c>
      <c r="M25" s="396"/>
      <c r="N25" s="396"/>
      <c r="O25" s="396"/>
      <c r="P25" s="397"/>
      <c r="Q25" s="395">
        <v>6400</v>
      </c>
      <c r="R25" s="396"/>
      <c r="S25" s="396"/>
      <c r="T25" s="396"/>
      <c r="U25" s="396"/>
      <c r="V25" s="397"/>
      <c r="W25" s="465"/>
      <c r="X25" s="456"/>
      <c r="Y25" s="457"/>
      <c r="Z25" s="392" t="s">
        <v>173</v>
      </c>
      <c r="AA25" s="393"/>
      <c r="AB25" s="393"/>
      <c r="AC25" s="393"/>
      <c r="AD25" s="393"/>
      <c r="AE25" s="393"/>
      <c r="AF25" s="393"/>
      <c r="AG25" s="394"/>
      <c r="AH25" s="395" t="s">
        <v>137</v>
      </c>
      <c r="AI25" s="396"/>
      <c r="AJ25" s="396"/>
      <c r="AK25" s="396"/>
      <c r="AL25" s="397"/>
      <c r="AM25" s="395" t="s">
        <v>129</v>
      </c>
      <c r="AN25" s="396"/>
      <c r="AO25" s="396"/>
      <c r="AP25" s="396"/>
      <c r="AQ25" s="396"/>
      <c r="AR25" s="397"/>
      <c r="AS25" s="395" t="s">
        <v>137</v>
      </c>
      <c r="AT25" s="396"/>
      <c r="AU25" s="396"/>
      <c r="AV25" s="396"/>
      <c r="AW25" s="396"/>
      <c r="AX25" s="398"/>
      <c r="AY25" s="411" t="s">
        <v>174</v>
      </c>
      <c r="AZ25" s="412"/>
      <c r="BA25" s="412"/>
      <c r="BB25" s="412"/>
      <c r="BC25" s="412"/>
      <c r="BD25" s="412"/>
      <c r="BE25" s="412"/>
      <c r="BF25" s="412"/>
      <c r="BG25" s="412"/>
      <c r="BH25" s="412"/>
      <c r="BI25" s="412"/>
      <c r="BJ25" s="412"/>
      <c r="BK25" s="412"/>
      <c r="BL25" s="412"/>
      <c r="BM25" s="413"/>
      <c r="BN25" s="414">
        <v>186439</v>
      </c>
      <c r="BO25" s="415"/>
      <c r="BP25" s="415"/>
      <c r="BQ25" s="415"/>
      <c r="BR25" s="415"/>
      <c r="BS25" s="415"/>
      <c r="BT25" s="415"/>
      <c r="BU25" s="416"/>
      <c r="BV25" s="414" t="s">
        <v>137</v>
      </c>
      <c r="BW25" s="415"/>
      <c r="BX25" s="415"/>
      <c r="BY25" s="415"/>
      <c r="BZ25" s="415"/>
      <c r="CA25" s="415"/>
      <c r="CB25" s="415"/>
      <c r="CC25" s="416"/>
      <c r="CD25" s="194"/>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15">
      <c r="A26" s="181"/>
      <c r="B26" s="455"/>
      <c r="C26" s="456"/>
      <c r="D26" s="457"/>
      <c r="E26" s="392" t="s">
        <v>175</v>
      </c>
      <c r="F26" s="393"/>
      <c r="G26" s="393"/>
      <c r="H26" s="393"/>
      <c r="I26" s="393"/>
      <c r="J26" s="393"/>
      <c r="K26" s="394"/>
      <c r="L26" s="395">
        <v>1</v>
      </c>
      <c r="M26" s="396"/>
      <c r="N26" s="396"/>
      <c r="O26" s="396"/>
      <c r="P26" s="397"/>
      <c r="Q26" s="395">
        <v>5520</v>
      </c>
      <c r="R26" s="396"/>
      <c r="S26" s="396"/>
      <c r="T26" s="396"/>
      <c r="U26" s="396"/>
      <c r="V26" s="397"/>
      <c r="W26" s="465"/>
      <c r="X26" s="456"/>
      <c r="Y26" s="457"/>
      <c r="Z26" s="392" t="s">
        <v>176</v>
      </c>
      <c r="AA26" s="430"/>
      <c r="AB26" s="430"/>
      <c r="AC26" s="430"/>
      <c r="AD26" s="430"/>
      <c r="AE26" s="430"/>
      <c r="AF26" s="430"/>
      <c r="AG26" s="431"/>
      <c r="AH26" s="395">
        <v>34</v>
      </c>
      <c r="AI26" s="396"/>
      <c r="AJ26" s="396"/>
      <c r="AK26" s="396"/>
      <c r="AL26" s="397"/>
      <c r="AM26" s="395">
        <v>122026</v>
      </c>
      <c r="AN26" s="396"/>
      <c r="AO26" s="396"/>
      <c r="AP26" s="396"/>
      <c r="AQ26" s="396"/>
      <c r="AR26" s="397"/>
      <c r="AS26" s="395">
        <v>3589</v>
      </c>
      <c r="AT26" s="396"/>
      <c r="AU26" s="396"/>
      <c r="AV26" s="396"/>
      <c r="AW26" s="396"/>
      <c r="AX26" s="398"/>
      <c r="AY26" s="428" t="s">
        <v>177</v>
      </c>
      <c r="AZ26" s="373"/>
      <c r="BA26" s="373"/>
      <c r="BB26" s="373"/>
      <c r="BC26" s="373"/>
      <c r="BD26" s="373"/>
      <c r="BE26" s="373"/>
      <c r="BF26" s="373"/>
      <c r="BG26" s="373"/>
      <c r="BH26" s="373"/>
      <c r="BI26" s="373"/>
      <c r="BJ26" s="373"/>
      <c r="BK26" s="373"/>
      <c r="BL26" s="373"/>
      <c r="BM26" s="429"/>
      <c r="BN26" s="419" t="s">
        <v>137</v>
      </c>
      <c r="BO26" s="420"/>
      <c r="BP26" s="420"/>
      <c r="BQ26" s="420"/>
      <c r="BR26" s="420"/>
      <c r="BS26" s="420"/>
      <c r="BT26" s="420"/>
      <c r="BU26" s="421"/>
      <c r="BV26" s="419" t="s">
        <v>137</v>
      </c>
      <c r="BW26" s="420"/>
      <c r="BX26" s="420"/>
      <c r="BY26" s="420"/>
      <c r="BZ26" s="420"/>
      <c r="CA26" s="420"/>
      <c r="CB26" s="420"/>
      <c r="CC26" s="421"/>
      <c r="CD26" s="194"/>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
      <c r="A27" s="181"/>
      <c r="B27" s="455"/>
      <c r="C27" s="456"/>
      <c r="D27" s="457"/>
      <c r="E27" s="392" t="s">
        <v>178</v>
      </c>
      <c r="F27" s="393"/>
      <c r="G27" s="393"/>
      <c r="H27" s="393"/>
      <c r="I27" s="393"/>
      <c r="J27" s="393"/>
      <c r="K27" s="394"/>
      <c r="L27" s="395">
        <v>1</v>
      </c>
      <c r="M27" s="396"/>
      <c r="N27" s="396"/>
      <c r="O27" s="396"/>
      <c r="P27" s="397"/>
      <c r="Q27" s="395">
        <v>4600</v>
      </c>
      <c r="R27" s="396"/>
      <c r="S27" s="396"/>
      <c r="T27" s="396"/>
      <c r="U27" s="396"/>
      <c r="V27" s="397"/>
      <c r="W27" s="465"/>
      <c r="X27" s="456"/>
      <c r="Y27" s="457"/>
      <c r="Z27" s="392" t="s">
        <v>179</v>
      </c>
      <c r="AA27" s="393"/>
      <c r="AB27" s="393"/>
      <c r="AC27" s="393"/>
      <c r="AD27" s="393"/>
      <c r="AE27" s="393"/>
      <c r="AF27" s="393"/>
      <c r="AG27" s="394"/>
      <c r="AH27" s="395" t="s">
        <v>129</v>
      </c>
      <c r="AI27" s="396"/>
      <c r="AJ27" s="396"/>
      <c r="AK27" s="396"/>
      <c r="AL27" s="397"/>
      <c r="AM27" s="395" t="s">
        <v>137</v>
      </c>
      <c r="AN27" s="396"/>
      <c r="AO27" s="396"/>
      <c r="AP27" s="396"/>
      <c r="AQ27" s="396"/>
      <c r="AR27" s="397"/>
      <c r="AS27" s="395" t="s">
        <v>137</v>
      </c>
      <c r="AT27" s="396"/>
      <c r="AU27" s="396"/>
      <c r="AV27" s="396"/>
      <c r="AW27" s="396"/>
      <c r="AX27" s="398"/>
      <c r="AY27" s="425" t="s">
        <v>180</v>
      </c>
      <c r="AZ27" s="426"/>
      <c r="BA27" s="426"/>
      <c r="BB27" s="426"/>
      <c r="BC27" s="426"/>
      <c r="BD27" s="426"/>
      <c r="BE27" s="426"/>
      <c r="BF27" s="426"/>
      <c r="BG27" s="426"/>
      <c r="BH27" s="426"/>
      <c r="BI27" s="426"/>
      <c r="BJ27" s="426"/>
      <c r="BK27" s="426"/>
      <c r="BL27" s="426"/>
      <c r="BM27" s="427"/>
      <c r="BN27" s="422" t="s">
        <v>129</v>
      </c>
      <c r="BO27" s="423"/>
      <c r="BP27" s="423"/>
      <c r="BQ27" s="423"/>
      <c r="BR27" s="423"/>
      <c r="BS27" s="423"/>
      <c r="BT27" s="423"/>
      <c r="BU27" s="424"/>
      <c r="BV27" s="422" t="s">
        <v>129</v>
      </c>
      <c r="BW27" s="423"/>
      <c r="BX27" s="423"/>
      <c r="BY27" s="423"/>
      <c r="BZ27" s="423"/>
      <c r="CA27" s="423"/>
      <c r="CB27" s="423"/>
      <c r="CC27" s="424"/>
      <c r="CD27" s="196"/>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15">
      <c r="A28" s="181"/>
      <c r="B28" s="455"/>
      <c r="C28" s="456"/>
      <c r="D28" s="457"/>
      <c r="E28" s="392" t="s">
        <v>181</v>
      </c>
      <c r="F28" s="393"/>
      <c r="G28" s="393"/>
      <c r="H28" s="393"/>
      <c r="I28" s="393"/>
      <c r="J28" s="393"/>
      <c r="K28" s="394"/>
      <c r="L28" s="395">
        <v>1</v>
      </c>
      <c r="M28" s="396"/>
      <c r="N28" s="396"/>
      <c r="O28" s="396"/>
      <c r="P28" s="397"/>
      <c r="Q28" s="395">
        <v>4200</v>
      </c>
      <c r="R28" s="396"/>
      <c r="S28" s="396"/>
      <c r="T28" s="396"/>
      <c r="U28" s="396"/>
      <c r="V28" s="397"/>
      <c r="W28" s="465"/>
      <c r="X28" s="456"/>
      <c r="Y28" s="457"/>
      <c r="Z28" s="392" t="s">
        <v>182</v>
      </c>
      <c r="AA28" s="393"/>
      <c r="AB28" s="393"/>
      <c r="AC28" s="393"/>
      <c r="AD28" s="393"/>
      <c r="AE28" s="393"/>
      <c r="AF28" s="393"/>
      <c r="AG28" s="394"/>
      <c r="AH28" s="395" t="s">
        <v>137</v>
      </c>
      <c r="AI28" s="396"/>
      <c r="AJ28" s="396"/>
      <c r="AK28" s="396"/>
      <c r="AL28" s="397"/>
      <c r="AM28" s="395" t="s">
        <v>137</v>
      </c>
      <c r="AN28" s="396"/>
      <c r="AO28" s="396"/>
      <c r="AP28" s="396"/>
      <c r="AQ28" s="396"/>
      <c r="AR28" s="397"/>
      <c r="AS28" s="395" t="s">
        <v>129</v>
      </c>
      <c r="AT28" s="396"/>
      <c r="AU28" s="396"/>
      <c r="AV28" s="396"/>
      <c r="AW28" s="396"/>
      <c r="AX28" s="398"/>
      <c r="AY28" s="402" t="s">
        <v>183</v>
      </c>
      <c r="AZ28" s="403"/>
      <c r="BA28" s="403"/>
      <c r="BB28" s="404"/>
      <c r="BC28" s="411" t="s">
        <v>49</v>
      </c>
      <c r="BD28" s="412"/>
      <c r="BE28" s="412"/>
      <c r="BF28" s="412"/>
      <c r="BG28" s="412"/>
      <c r="BH28" s="412"/>
      <c r="BI28" s="412"/>
      <c r="BJ28" s="412"/>
      <c r="BK28" s="412"/>
      <c r="BL28" s="412"/>
      <c r="BM28" s="413"/>
      <c r="BN28" s="414">
        <v>2901281</v>
      </c>
      <c r="BO28" s="415"/>
      <c r="BP28" s="415"/>
      <c r="BQ28" s="415"/>
      <c r="BR28" s="415"/>
      <c r="BS28" s="415"/>
      <c r="BT28" s="415"/>
      <c r="BU28" s="416"/>
      <c r="BV28" s="414">
        <v>2621114</v>
      </c>
      <c r="BW28" s="415"/>
      <c r="BX28" s="415"/>
      <c r="BY28" s="415"/>
      <c r="BZ28" s="415"/>
      <c r="CA28" s="415"/>
      <c r="CB28" s="415"/>
      <c r="CC28" s="416"/>
      <c r="CD28" s="194"/>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15">
      <c r="A29" s="181"/>
      <c r="B29" s="455"/>
      <c r="C29" s="456"/>
      <c r="D29" s="457"/>
      <c r="E29" s="392" t="s">
        <v>184</v>
      </c>
      <c r="F29" s="393"/>
      <c r="G29" s="393"/>
      <c r="H29" s="393"/>
      <c r="I29" s="393"/>
      <c r="J29" s="393"/>
      <c r="K29" s="394"/>
      <c r="L29" s="395">
        <v>11</v>
      </c>
      <c r="M29" s="396"/>
      <c r="N29" s="396"/>
      <c r="O29" s="396"/>
      <c r="P29" s="397"/>
      <c r="Q29" s="395">
        <v>3900</v>
      </c>
      <c r="R29" s="396"/>
      <c r="S29" s="396"/>
      <c r="T29" s="396"/>
      <c r="U29" s="396"/>
      <c r="V29" s="397"/>
      <c r="W29" s="466"/>
      <c r="X29" s="467"/>
      <c r="Y29" s="468"/>
      <c r="Z29" s="392" t="s">
        <v>185</v>
      </c>
      <c r="AA29" s="393"/>
      <c r="AB29" s="393"/>
      <c r="AC29" s="393"/>
      <c r="AD29" s="393"/>
      <c r="AE29" s="393"/>
      <c r="AF29" s="393"/>
      <c r="AG29" s="394"/>
      <c r="AH29" s="395">
        <v>295</v>
      </c>
      <c r="AI29" s="396"/>
      <c r="AJ29" s="396"/>
      <c r="AK29" s="396"/>
      <c r="AL29" s="397"/>
      <c r="AM29" s="395">
        <v>918630</v>
      </c>
      <c r="AN29" s="396"/>
      <c r="AO29" s="396"/>
      <c r="AP29" s="396"/>
      <c r="AQ29" s="396"/>
      <c r="AR29" s="397"/>
      <c r="AS29" s="395">
        <v>3114</v>
      </c>
      <c r="AT29" s="396"/>
      <c r="AU29" s="396"/>
      <c r="AV29" s="396"/>
      <c r="AW29" s="396"/>
      <c r="AX29" s="398"/>
      <c r="AY29" s="405"/>
      <c r="AZ29" s="406"/>
      <c r="BA29" s="406"/>
      <c r="BB29" s="407"/>
      <c r="BC29" s="399" t="s">
        <v>186</v>
      </c>
      <c r="BD29" s="400"/>
      <c r="BE29" s="400"/>
      <c r="BF29" s="400"/>
      <c r="BG29" s="400"/>
      <c r="BH29" s="400"/>
      <c r="BI29" s="400"/>
      <c r="BJ29" s="400"/>
      <c r="BK29" s="400"/>
      <c r="BL29" s="400"/>
      <c r="BM29" s="401"/>
      <c r="BN29" s="419">
        <v>956775</v>
      </c>
      <c r="BO29" s="420"/>
      <c r="BP29" s="420"/>
      <c r="BQ29" s="420"/>
      <c r="BR29" s="420"/>
      <c r="BS29" s="420"/>
      <c r="BT29" s="420"/>
      <c r="BU29" s="421"/>
      <c r="BV29" s="419">
        <v>889457</v>
      </c>
      <c r="BW29" s="420"/>
      <c r="BX29" s="420"/>
      <c r="BY29" s="420"/>
      <c r="BZ29" s="420"/>
      <c r="CA29" s="420"/>
      <c r="CB29" s="420"/>
      <c r="CC29" s="421"/>
      <c r="CD29" s="196"/>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
      <c r="A30" s="181"/>
      <c r="B30" s="458"/>
      <c r="C30" s="459"/>
      <c r="D30" s="460"/>
      <c r="E30" s="374"/>
      <c r="F30" s="375"/>
      <c r="G30" s="375"/>
      <c r="H30" s="375"/>
      <c r="I30" s="375"/>
      <c r="J30" s="375"/>
      <c r="K30" s="376"/>
      <c r="L30" s="377"/>
      <c r="M30" s="378"/>
      <c r="N30" s="378"/>
      <c r="O30" s="378"/>
      <c r="P30" s="379"/>
      <c r="Q30" s="377"/>
      <c r="R30" s="378"/>
      <c r="S30" s="378"/>
      <c r="T30" s="378"/>
      <c r="U30" s="378"/>
      <c r="V30" s="379"/>
      <c r="W30" s="380" t="s">
        <v>187</v>
      </c>
      <c r="X30" s="381"/>
      <c r="Y30" s="381"/>
      <c r="Z30" s="381"/>
      <c r="AA30" s="381"/>
      <c r="AB30" s="381"/>
      <c r="AC30" s="381"/>
      <c r="AD30" s="381"/>
      <c r="AE30" s="381"/>
      <c r="AF30" s="381"/>
      <c r="AG30" s="382"/>
      <c r="AH30" s="383">
        <v>99.2</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51</v>
      </c>
      <c r="BD30" s="387"/>
      <c r="BE30" s="387"/>
      <c r="BF30" s="387"/>
      <c r="BG30" s="387"/>
      <c r="BH30" s="387"/>
      <c r="BI30" s="387"/>
      <c r="BJ30" s="387"/>
      <c r="BK30" s="387"/>
      <c r="BL30" s="387"/>
      <c r="BM30" s="388"/>
      <c r="BN30" s="422">
        <v>1368395</v>
      </c>
      <c r="BO30" s="423"/>
      <c r="BP30" s="423"/>
      <c r="BQ30" s="423"/>
      <c r="BR30" s="423"/>
      <c r="BS30" s="423"/>
      <c r="BT30" s="423"/>
      <c r="BU30" s="424"/>
      <c r="BV30" s="422">
        <v>1351631</v>
      </c>
      <c r="BW30" s="423"/>
      <c r="BX30" s="423"/>
      <c r="BY30" s="423"/>
      <c r="BZ30" s="423"/>
      <c r="CA30" s="423"/>
      <c r="CB30" s="423"/>
      <c r="CC30" s="42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2" t="s">
        <v>188</v>
      </c>
      <c r="D32" s="372"/>
      <c r="E32" s="372"/>
      <c r="F32" s="372"/>
      <c r="G32" s="372"/>
      <c r="H32" s="372"/>
      <c r="I32" s="372"/>
      <c r="J32" s="372"/>
      <c r="K32" s="372"/>
      <c r="L32" s="372"/>
      <c r="M32" s="372"/>
      <c r="N32" s="372"/>
      <c r="O32" s="372"/>
      <c r="P32" s="372"/>
      <c r="Q32" s="372"/>
      <c r="R32" s="372"/>
      <c r="S32" s="372"/>
      <c r="U32" s="373" t="s">
        <v>189</v>
      </c>
      <c r="V32" s="373"/>
      <c r="W32" s="373"/>
      <c r="X32" s="373"/>
      <c r="Y32" s="373"/>
      <c r="Z32" s="373"/>
      <c r="AA32" s="373"/>
      <c r="AB32" s="373"/>
      <c r="AC32" s="373"/>
      <c r="AD32" s="373"/>
      <c r="AE32" s="373"/>
      <c r="AF32" s="373"/>
      <c r="AG32" s="373"/>
      <c r="AH32" s="373"/>
      <c r="AI32" s="373"/>
      <c r="AJ32" s="373"/>
      <c r="AK32" s="373"/>
      <c r="AM32" s="373" t="s">
        <v>190</v>
      </c>
      <c r="AN32" s="373"/>
      <c r="AO32" s="373"/>
      <c r="AP32" s="373"/>
      <c r="AQ32" s="373"/>
      <c r="AR32" s="373"/>
      <c r="AS32" s="373"/>
      <c r="AT32" s="373"/>
      <c r="AU32" s="373"/>
      <c r="AV32" s="373"/>
      <c r="AW32" s="373"/>
      <c r="AX32" s="373"/>
      <c r="AY32" s="373"/>
      <c r="AZ32" s="373"/>
      <c r="BA32" s="373"/>
      <c r="BB32" s="373"/>
      <c r="BC32" s="373"/>
      <c r="BE32" s="373" t="s">
        <v>191</v>
      </c>
      <c r="BF32" s="373"/>
      <c r="BG32" s="373"/>
      <c r="BH32" s="373"/>
      <c r="BI32" s="373"/>
      <c r="BJ32" s="373"/>
      <c r="BK32" s="373"/>
      <c r="BL32" s="373"/>
      <c r="BM32" s="373"/>
      <c r="BN32" s="373"/>
      <c r="BO32" s="373"/>
      <c r="BP32" s="373"/>
      <c r="BQ32" s="373"/>
      <c r="BR32" s="373"/>
      <c r="BS32" s="373"/>
      <c r="BT32" s="373"/>
      <c r="BU32" s="373"/>
      <c r="BW32" s="373" t="s">
        <v>192</v>
      </c>
      <c r="BX32" s="373"/>
      <c r="BY32" s="373"/>
      <c r="BZ32" s="373"/>
      <c r="CA32" s="373"/>
      <c r="CB32" s="373"/>
      <c r="CC32" s="373"/>
      <c r="CD32" s="373"/>
      <c r="CE32" s="373"/>
      <c r="CF32" s="373"/>
      <c r="CG32" s="373"/>
      <c r="CH32" s="373"/>
      <c r="CI32" s="373"/>
      <c r="CJ32" s="373"/>
      <c r="CK32" s="373"/>
      <c r="CL32" s="373"/>
      <c r="CM32" s="373"/>
      <c r="CO32" s="373" t="s">
        <v>193</v>
      </c>
      <c r="CP32" s="373"/>
      <c r="CQ32" s="373"/>
      <c r="CR32" s="373"/>
      <c r="CS32" s="373"/>
      <c r="CT32" s="373"/>
      <c r="CU32" s="373"/>
      <c r="CV32" s="373"/>
      <c r="CW32" s="373"/>
      <c r="CX32" s="373"/>
      <c r="CY32" s="373"/>
      <c r="CZ32" s="373"/>
      <c r="DA32" s="373"/>
      <c r="DB32" s="373"/>
      <c r="DC32" s="373"/>
      <c r="DD32" s="373"/>
      <c r="DE32" s="373"/>
      <c r="DI32" s="204"/>
    </row>
    <row r="33" spans="1:113" ht="13.5" customHeight="1" x14ac:dyDescent="0.15">
      <c r="A33" s="181"/>
      <c r="B33" s="205"/>
      <c r="C33" s="371" t="s">
        <v>194</v>
      </c>
      <c r="D33" s="371"/>
      <c r="E33" s="370" t="s">
        <v>195</v>
      </c>
      <c r="F33" s="370"/>
      <c r="G33" s="370"/>
      <c r="H33" s="370"/>
      <c r="I33" s="370"/>
      <c r="J33" s="370"/>
      <c r="K33" s="370"/>
      <c r="L33" s="370"/>
      <c r="M33" s="370"/>
      <c r="N33" s="370"/>
      <c r="O33" s="370"/>
      <c r="P33" s="370"/>
      <c r="Q33" s="370"/>
      <c r="R33" s="370"/>
      <c r="S33" s="370"/>
      <c r="T33" s="206"/>
      <c r="U33" s="371" t="s">
        <v>196</v>
      </c>
      <c r="V33" s="371"/>
      <c r="W33" s="370" t="s">
        <v>195</v>
      </c>
      <c r="X33" s="370"/>
      <c r="Y33" s="370"/>
      <c r="Z33" s="370"/>
      <c r="AA33" s="370"/>
      <c r="AB33" s="370"/>
      <c r="AC33" s="370"/>
      <c r="AD33" s="370"/>
      <c r="AE33" s="370"/>
      <c r="AF33" s="370"/>
      <c r="AG33" s="370"/>
      <c r="AH33" s="370"/>
      <c r="AI33" s="370"/>
      <c r="AJ33" s="370"/>
      <c r="AK33" s="370"/>
      <c r="AL33" s="206"/>
      <c r="AM33" s="371" t="s">
        <v>194</v>
      </c>
      <c r="AN33" s="371"/>
      <c r="AO33" s="370" t="s">
        <v>197</v>
      </c>
      <c r="AP33" s="370"/>
      <c r="AQ33" s="370"/>
      <c r="AR33" s="370"/>
      <c r="AS33" s="370"/>
      <c r="AT33" s="370"/>
      <c r="AU33" s="370"/>
      <c r="AV33" s="370"/>
      <c r="AW33" s="370"/>
      <c r="AX33" s="370"/>
      <c r="AY33" s="370"/>
      <c r="AZ33" s="370"/>
      <c r="BA33" s="370"/>
      <c r="BB33" s="370"/>
      <c r="BC33" s="370"/>
      <c r="BD33" s="207"/>
      <c r="BE33" s="370" t="s">
        <v>198</v>
      </c>
      <c r="BF33" s="370"/>
      <c r="BG33" s="370" t="s">
        <v>199</v>
      </c>
      <c r="BH33" s="370"/>
      <c r="BI33" s="370"/>
      <c r="BJ33" s="370"/>
      <c r="BK33" s="370"/>
      <c r="BL33" s="370"/>
      <c r="BM33" s="370"/>
      <c r="BN33" s="370"/>
      <c r="BO33" s="370"/>
      <c r="BP33" s="370"/>
      <c r="BQ33" s="370"/>
      <c r="BR33" s="370"/>
      <c r="BS33" s="370"/>
      <c r="BT33" s="370"/>
      <c r="BU33" s="370"/>
      <c r="BV33" s="207"/>
      <c r="BW33" s="371" t="s">
        <v>198</v>
      </c>
      <c r="BX33" s="371"/>
      <c r="BY33" s="370" t="s">
        <v>200</v>
      </c>
      <c r="BZ33" s="370"/>
      <c r="CA33" s="370"/>
      <c r="CB33" s="370"/>
      <c r="CC33" s="370"/>
      <c r="CD33" s="370"/>
      <c r="CE33" s="370"/>
      <c r="CF33" s="370"/>
      <c r="CG33" s="370"/>
      <c r="CH33" s="370"/>
      <c r="CI33" s="370"/>
      <c r="CJ33" s="370"/>
      <c r="CK33" s="370"/>
      <c r="CL33" s="370"/>
      <c r="CM33" s="370"/>
      <c r="CN33" s="206"/>
      <c r="CO33" s="371" t="s">
        <v>201</v>
      </c>
      <c r="CP33" s="371"/>
      <c r="CQ33" s="370" t="s">
        <v>202</v>
      </c>
      <c r="CR33" s="370"/>
      <c r="CS33" s="370"/>
      <c r="CT33" s="370"/>
      <c r="CU33" s="370"/>
      <c r="CV33" s="370"/>
      <c r="CW33" s="370"/>
      <c r="CX33" s="370"/>
      <c r="CY33" s="370"/>
      <c r="CZ33" s="370"/>
      <c r="DA33" s="370"/>
      <c r="DB33" s="370"/>
      <c r="DC33" s="370"/>
      <c r="DD33" s="370"/>
      <c r="DE33" s="370"/>
      <c r="DF33" s="206"/>
      <c r="DG33" s="369" t="s">
        <v>203</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81"/>
      <c r="AM34" s="367">
        <f>IF(AO34="","",MAX(C34:D43,U34:V43)+1)</f>
        <v>6</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f>IF(BG34="","",MAX(C34:D43,U34:V43,AM34:AN43)+1)</f>
        <v>8</v>
      </c>
      <c r="BF34" s="367"/>
      <c r="BG34" s="368" t="str">
        <f>IF('各会計、関係団体の財政状況及び健全化判断比率'!B33="","",'各会計、関係団体の財政状況及び健全化判断比率'!B33)</f>
        <v>国民宿舎葛城高原ロッジ特別会計</v>
      </c>
      <c r="BH34" s="368"/>
      <c r="BI34" s="368"/>
      <c r="BJ34" s="368"/>
      <c r="BK34" s="368"/>
      <c r="BL34" s="368"/>
      <c r="BM34" s="368"/>
      <c r="BN34" s="368"/>
      <c r="BO34" s="368"/>
      <c r="BP34" s="368"/>
      <c r="BQ34" s="368"/>
      <c r="BR34" s="368"/>
      <c r="BS34" s="368"/>
      <c r="BT34" s="368"/>
      <c r="BU34" s="368"/>
      <c r="BV34" s="181"/>
      <c r="BW34" s="367">
        <f>IF(BY34="","",MAX(C34:D43,U34:V43,AM34:AN43,BE34:BF43)+1)</f>
        <v>9</v>
      </c>
      <c r="BX34" s="367"/>
      <c r="BY34" s="368" t="str">
        <f>IF('各会計、関係団体の財政状況及び健全化判断比率'!B68="","",'各会計、関係団体の財政状況及び健全化判断比率'!B68)</f>
        <v>奈良県葛城地区清掃事務組合</v>
      </c>
      <c r="BZ34" s="368"/>
      <c r="CA34" s="368"/>
      <c r="CB34" s="368"/>
      <c r="CC34" s="368"/>
      <c r="CD34" s="368"/>
      <c r="CE34" s="368"/>
      <c r="CF34" s="368"/>
      <c r="CG34" s="368"/>
      <c r="CH34" s="368"/>
      <c r="CI34" s="368"/>
      <c r="CJ34" s="368"/>
      <c r="CK34" s="368"/>
      <c r="CL34" s="368"/>
      <c r="CM34" s="368"/>
      <c r="CN34" s="181"/>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学校給食費特別会計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81"/>
      <c r="AM35" s="367">
        <f t="shared" ref="AM35:AM43" si="0">IF(AO35="","",AM34+1)</f>
        <v>7</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10</v>
      </c>
      <c r="BX35" s="367"/>
      <c r="BY35" s="368" t="str">
        <f>IF('各会計、関係団体の財政状況及び健全化判断比率'!B69="","",'各会計、関係団体の財政状況及び健全化判断比率'!B69)</f>
        <v>奈良県市町村総合事務組合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後期高齢者医療保険事業特別会計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11</v>
      </c>
      <c r="BX36" s="367"/>
      <c r="BY36" s="368" t="str">
        <f>IF('各会計、関係団体の財政状況及び健全化判断比率'!B70="","",'各会計、関係団体の財政状況及び健全化判断比率'!B70)</f>
        <v>奈良広域水質検査センター組合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12</v>
      </c>
      <c r="BX37" s="367"/>
      <c r="BY37" s="368" t="str">
        <f>IF('各会計、関係団体の財政状況及び健全化判断比率'!B71="","",'各会計、関係団体の財政状況及び健全化判断比率'!B71)</f>
        <v>奈良県住宅新築資金等貸付金回収管理組合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13</v>
      </c>
      <c r="BX38" s="367"/>
      <c r="BY38" s="368" t="str">
        <f>IF('各会計、関係団体の財政状況及び健全化判断比率'!B72="","",'各会計、関係団体の財政状況及び健全化判断比率'!B72)</f>
        <v>奈良県後期高齢者医療広域連合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14</v>
      </c>
      <c r="BX39" s="367"/>
      <c r="BY39" s="368" t="str">
        <f>IF('各会計、関係団体の財政状況及び健全化判断比率'!B73="","",'各会計、関係団体の財政状況及び健全化判断比率'!B73)</f>
        <v>やまと広域環境衛生事務組合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15</v>
      </c>
      <c r="BX40" s="367"/>
      <c r="BY40" s="368" t="str">
        <f>IF('各会計、関係団体の財政状況及び健全化判断比率'!B74="","",'各会計、関係団体の財政状況及び健全化判断比率'!B74)</f>
        <v>奈良県広域消防組合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204</v>
      </c>
      <c r="E46" s="364" t="s">
        <v>205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206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207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208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209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210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211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212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NZgKuuYLfny+3kiHKp4yBWUucMXON9onxNTajSedspFw7AMZIdxid/3u6duiLQBHfqDDt0cHIPz7EBCr3jWR7g==" saltValue="gZDzhEB8FxvD6W8XUH5WK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151" t="s">
        <v>569</v>
      </c>
      <c r="D34" s="1151"/>
      <c r="E34" s="1152"/>
      <c r="F34" s="32" t="s">
        <v>570</v>
      </c>
      <c r="G34" s="33" t="s">
        <v>571</v>
      </c>
      <c r="H34" s="33" t="s">
        <v>572</v>
      </c>
      <c r="I34" s="33" t="s">
        <v>573</v>
      </c>
      <c r="J34" s="34" t="s">
        <v>574</v>
      </c>
      <c r="K34" s="22"/>
      <c r="L34" s="22"/>
      <c r="M34" s="22"/>
      <c r="N34" s="22"/>
      <c r="O34" s="22"/>
      <c r="P34" s="22"/>
    </row>
    <row r="35" spans="1:16" ht="39" customHeight="1" x14ac:dyDescent="0.15">
      <c r="A35" s="22"/>
      <c r="B35" s="35"/>
      <c r="C35" s="1145" t="s">
        <v>575</v>
      </c>
      <c r="D35" s="1146"/>
      <c r="E35" s="1147"/>
      <c r="F35" s="36" t="s">
        <v>576</v>
      </c>
      <c r="G35" s="37" t="s">
        <v>576</v>
      </c>
      <c r="H35" s="37" t="s">
        <v>576</v>
      </c>
      <c r="I35" s="37" t="s">
        <v>577</v>
      </c>
      <c r="J35" s="38" t="s">
        <v>577</v>
      </c>
      <c r="K35" s="22"/>
      <c r="L35" s="22"/>
      <c r="M35" s="22"/>
      <c r="N35" s="22"/>
      <c r="O35" s="22"/>
      <c r="P35" s="22"/>
    </row>
    <row r="36" spans="1:16" ht="39" customHeight="1" x14ac:dyDescent="0.15">
      <c r="A36" s="22"/>
      <c r="B36" s="35"/>
      <c r="C36" s="1145" t="s">
        <v>578</v>
      </c>
      <c r="D36" s="1146"/>
      <c r="E36" s="1147"/>
      <c r="F36" s="36">
        <v>5.27</v>
      </c>
      <c r="G36" s="37">
        <v>1.65</v>
      </c>
      <c r="H36" s="37">
        <v>4.5</v>
      </c>
      <c r="I36" s="37">
        <v>14.14</v>
      </c>
      <c r="J36" s="38">
        <v>10.63</v>
      </c>
      <c r="K36" s="22"/>
      <c r="L36" s="22"/>
      <c r="M36" s="22"/>
      <c r="N36" s="22"/>
      <c r="O36" s="22"/>
      <c r="P36" s="22"/>
    </row>
    <row r="37" spans="1:16" ht="39" customHeight="1" x14ac:dyDescent="0.15">
      <c r="A37" s="22"/>
      <c r="B37" s="35"/>
      <c r="C37" s="1145" t="s">
        <v>579</v>
      </c>
      <c r="D37" s="1146"/>
      <c r="E37" s="1147"/>
      <c r="F37" s="36">
        <v>7.99</v>
      </c>
      <c r="G37" s="37">
        <v>7.74</v>
      </c>
      <c r="H37" s="37">
        <v>6.56</v>
      </c>
      <c r="I37" s="37">
        <v>5.13</v>
      </c>
      <c r="J37" s="38">
        <v>4.1399999999999997</v>
      </c>
      <c r="K37" s="22"/>
      <c r="L37" s="22"/>
      <c r="M37" s="22"/>
      <c r="N37" s="22"/>
      <c r="O37" s="22"/>
      <c r="P37" s="22"/>
    </row>
    <row r="38" spans="1:16" ht="39" customHeight="1" x14ac:dyDescent="0.15">
      <c r="A38" s="22"/>
      <c r="B38" s="35"/>
      <c r="C38" s="1145" t="s">
        <v>580</v>
      </c>
      <c r="D38" s="1146"/>
      <c r="E38" s="1147"/>
      <c r="F38" s="36">
        <v>0.78</v>
      </c>
      <c r="G38" s="37">
        <v>0.93</v>
      </c>
      <c r="H38" s="37">
        <v>0.68</v>
      </c>
      <c r="I38" s="37">
        <v>1.84</v>
      </c>
      <c r="J38" s="38">
        <v>3.21</v>
      </c>
      <c r="K38" s="22"/>
      <c r="L38" s="22"/>
      <c r="M38" s="22"/>
      <c r="N38" s="22"/>
      <c r="O38" s="22"/>
      <c r="P38" s="22"/>
    </row>
    <row r="39" spans="1:16" ht="39" customHeight="1" x14ac:dyDescent="0.15">
      <c r="A39" s="22"/>
      <c r="B39" s="35"/>
      <c r="C39" s="1145" t="s">
        <v>581</v>
      </c>
      <c r="D39" s="1146"/>
      <c r="E39" s="1147"/>
      <c r="F39" s="36" t="s">
        <v>521</v>
      </c>
      <c r="G39" s="37" t="s">
        <v>521</v>
      </c>
      <c r="H39" s="37">
        <v>0.93</v>
      </c>
      <c r="I39" s="37">
        <v>1</v>
      </c>
      <c r="J39" s="38">
        <v>2.67</v>
      </c>
      <c r="K39" s="22"/>
      <c r="L39" s="22"/>
      <c r="M39" s="22"/>
      <c r="N39" s="22"/>
      <c r="O39" s="22"/>
      <c r="P39" s="22"/>
    </row>
    <row r="40" spans="1:16" ht="39" customHeight="1" x14ac:dyDescent="0.15">
      <c r="A40" s="22"/>
      <c r="B40" s="35"/>
      <c r="C40" s="1145" t="s">
        <v>582</v>
      </c>
      <c r="D40" s="1146"/>
      <c r="E40" s="1147"/>
      <c r="F40" s="36">
        <v>0</v>
      </c>
      <c r="G40" s="37">
        <v>0</v>
      </c>
      <c r="H40" s="37">
        <v>0</v>
      </c>
      <c r="I40" s="37">
        <v>0</v>
      </c>
      <c r="J40" s="38">
        <v>0</v>
      </c>
      <c r="K40" s="22"/>
      <c r="L40" s="22"/>
      <c r="M40" s="22"/>
      <c r="N40" s="22"/>
      <c r="O40" s="22"/>
      <c r="P40" s="22"/>
    </row>
    <row r="41" spans="1:16" ht="39" customHeight="1" x14ac:dyDescent="0.15">
      <c r="A41" s="22"/>
      <c r="B41" s="35"/>
      <c r="C41" s="1145" t="s">
        <v>583</v>
      </c>
      <c r="D41" s="1146"/>
      <c r="E41" s="1147"/>
      <c r="F41" s="36">
        <v>0</v>
      </c>
      <c r="G41" s="37">
        <v>0</v>
      </c>
      <c r="H41" s="37">
        <v>0</v>
      </c>
      <c r="I41" s="37">
        <v>0</v>
      </c>
      <c r="J41" s="38">
        <v>0</v>
      </c>
      <c r="K41" s="22"/>
      <c r="L41" s="22"/>
      <c r="M41" s="22"/>
      <c r="N41" s="22"/>
      <c r="O41" s="22"/>
      <c r="P41" s="22"/>
    </row>
    <row r="42" spans="1:16" ht="39" customHeight="1" x14ac:dyDescent="0.15">
      <c r="A42" s="22"/>
      <c r="B42" s="39"/>
      <c r="C42" s="1145" t="s">
        <v>584</v>
      </c>
      <c r="D42" s="1146"/>
      <c r="E42" s="1147"/>
      <c r="F42" s="36" t="s">
        <v>521</v>
      </c>
      <c r="G42" s="37" t="s">
        <v>521</v>
      </c>
      <c r="H42" s="37" t="s">
        <v>521</v>
      </c>
      <c r="I42" s="37" t="s">
        <v>521</v>
      </c>
      <c r="J42" s="38" t="s">
        <v>521</v>
      </c>
      <c r="K42" s="22"/>
      <c r="L42" s="22"/>
      <c r="M42" s="22"/>
      <c r="N42" s="22"/>
      <c r="O42" s="22"/>
      <c r="P42" s="22"/>
    </row>
    <row r="43" spans="1:16" ht="39" customHeight="1" thickBot="1" x14ac:dyDescent="0.2">
      <c r="A43" s="22"/>
      <c r="B43" s="40"/>
      <c r="C43" s="1148" t="s">
        <v>585</v>
      </c>
      <c r="D43" s="1149"/>
      <c r="E43" s="1150"/>
      <c r="F43" s="41">
        <v>0</v>
      </c>
      <c r="G43" s="42">
        <v>0</v>
      </c>
      <c r="H43" s="42" t="s">
        <v>521</v>
      </c>
      <c r="I43" s="42" t="s">
        <v>521</v>
      </c>
      <c r="J43" s="43" t="s">
        <v>521</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zc1n2V4xzCB9XaVS3B2r7sbenrjLXDnmebCfmZ2CnZ541uW8aO5WM3MQJ8Y55gxIKRefD/dYE9a5BClgy7hdTg==" saltValue="Lw1mXtzihFlFKbtlo8fL8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176" t="s">
        <v>10</v>
      </c>
      <c r="C45" s="1177"/>
      <c r="D45" s="58"/>
      <c r="E45" s="1182" t="s">
        <v>11</v>
      </c>
      <c r="F45" s="1182"/>
      <c r="G45" s="1182"/>
      <c r="H45" s="1182"/>
      <c r="I45" s="1182"/>
      <c r="J45" s="1183"/>
      <c r="K45" s="59">
        <v>1815</v>
      </c>
      <c r="L45" s="60">
        <v>1764</v>
      </c>
      <c r="M45" s="60">
        <v>1742</v>
      </c>
      <c r="N45" s="60">
        <v>1756</v>
      </c>
      <c r="O45" s="61">
        <v>1727</v>
      </c>
      <c r="P45" s="48"/>
      <c r="Q45" s="48"/>
      <c r="R45" s="48"/>
      <c r="S45" s="48"/>
      <c r="T45" s="48"/>
      <c r="U45" s="48"/>
    </row>
    <row r="46" spans="1:21" ht="30.75" customHeight="1" x14ac:dyDescent="0.15">
      <c r="A46" s="48"/>
      <c r="B46" s="1178"/>
      <c r="C46" s="1179"/>
      <c r="D46" s="62"/>
      <c r="E46" s="1155" t="s">
        <v>12</v>
      </c>
      <c r="F46" s="1155"/>
      <c r="G46" s="1155"/>
      <c r="H46" s="1155"/>
      <c r="I46" s="1155"/>
      <c r="J46" s="1156"/>
      <c r="K46" s="63" t="s">
        <v>521</v>
      </c>
      <c r="L46" s="64" t="s">
        <v>521</v>
      </c>
      <c r="M46" s="64" t="s">
        <v>521</v>
      </c>
      <c r="N46" s="64" t="s">
        <v>521</v>
      </c>
      <c r="O46" s="65" t="s">
        <v>521</v>
      </c>
      <c r="P46" s="48"/>
      <c r="Q46" s="48"/>
      <c r="R46" s="48"/>
      <c r="S46" s="48"/>
      <c r="T46" s="48"/>
      <c r="U46" s="48"/>
    </row>
    <row r="47" spans="1:21" ht="30.75" customHeight="1" x14ac:dyDescent="0.15">
      <c r="A47" s="48"/>
      <c r="B47" s="1178"/>
      <c r="C47" s="1179"/>
      <c r="D47" s="62"/>
      <c r="E47" s="1155" t="s">
        <v>13</v>
      </c>
      <c r="F47" s="1155"/>
      <c r="G47" s="1155"/>
      <c r="H47" s="1155"/>
      <c r="I47" s="1155"/>
      <c r="J47" s="1156"/>
      <c r="K47" s="63" t="s">
        <v>521</v>
      </c>
      <c r="L47" s="64" t="s">
        <v>521</v>
      </c>
      <c r="M47" s="64" t="s">
        <v>521</v>
      </c>
      <c r="N47" s="64" t="s">
        <v>521</v>
      </c>
      <c r="O47" s="65" t="s">
        <v>521</v>
      </c>
      <c r="P47" s="48"/>
      <c r="Q47" s="48"/>
      <c r="R47" s="48"/>
      <c r="S47" s="48"/>
      <c r="T47" s="48"/>
      <c r="U47" s="48"/>
    </row>
    <row r="48" spans="1:21" ht="30.75" customHeight="1" x14ac:dyDescent="0.15">
      <c r="A48" s="48"/>
      <c r="B48" s="1178"/>
      <c r="C48" s="1179"/>
      <c r="D48" s="62"/>
      <c r="E48" s="1155" t="s">
        <v>14</v>
      </c>
      <c r="F48" s="1155"/>
      <c r="G48" s="1155"/>
      <c r="H48" s="1155"/>
      <c r="I48" s="1155"/>
      <c r="J48" s="1156"/>
      <c r="K48" s="63">
        <v>353</v>
      </c>
      <c r="L48" s="64">
        <v>334</v>
      </c>
      <c r="M48" s="64">
        <v>281</v>
      </c>
      <c r="N48" s="64">
        <v>289</v>
      </c>
      <c r="O48" s="65">
        <v>258</v>
      </c>
      <c r="P48" s="48"/>
      <c r="Q48" s="48"/>
      <c r="R48" s="48"/>
      <c r="S48" s="48"/>
      <c r="T48" s="48"/>
      <c r="U48" s="48"/>
    </row>
    <row r="49" spans="1:21" ht="30.75" customHeight="1" x14ac:dyDescent="0.15">
      <c r="A49" s="48"/>
      <c r="B49" s="1178"/>
      <c r="C49" s="1179"/>
      <c r="D49" s="62"/>
      <c r="E49" s="1155" t="s">
        <v>15</v>
      </c>
      <c r="F49" s="1155"/>
      <c r="G49" s="1155"/>
      <c r="H49" s="1155"/>
      <c r="I49" s="1155"/>
      <c r="J49" s="1156"/>
      <c r="K49" s="63">
        <v>56</v>
      </c>
      <c r="L49" s="64">
        <v>26</v>
      </c>
      <c r="M49" s="64">
        <v>29</v>
      </c>
      <c r="N49" s="64">
        <v>27</v>
      </c>
      <c r="O49" s="65">
        <v>26</v>
      </c>
      <c r="P49" s="48"/>
      <c r="Q49" s="48"/>
      <c r="R49" s="48"/>
      <c r="S49" s="48"/>
      <c r="T49" s="48"/>
      <c r="U49" s="48"/>
    </row>
    <row r="50" spans="1:21" ht="30.75" customHeight="1" x14ac:dyDescent="0.15">
      <c r="A50" s="48"/>
      <c r="B50" s="1178"/>
      <c r="C50" s="1179"/>
      <c r="D50" s="62"/>
      <c r="E50" s="1155" t="s">
        <v>16</v>
      </c>
      <c r="F50" s="1155"/>
      <c r="G50" s="1155"/>
      <c r="H50" s="1155"/>
      <c r="I50" s="1155"/>
      <c r="J50" s="1156"/>
      <c r="K50" s="63" t="s">
        <v>521</v>
      </c>
      <c r="L50" s="64" t="s">
        <v>521</v>
      </c>
      <c r="M50" s="64" t="s">
        <v>521</v>
      </c>
      <c r="N50" s="64" t="s">
        <v>521</v>
      </c>
      <c r="O50" s="65" t="s">
        <v>521</v>
      </c>
      <c r="P50" s="48"/>
      <c r="Q50" s="48"/>
      <c r="R50" s="48"/>
      <c r="S50" s="48"/>
      <c r="T50" s="48"/>
      <c r="U50" s="48"/>
    </row>
    <row r="51" spans="1:21" ht="30.75" customHeight="1" x14ac:dyDescent="0.15">
      <c r="A51" s="48"/>
      <c r="B51" s="1180"/>
      <c r="C51" s="1181"/>
      <c r="D51" s="66"/>
      <c r="E51" s="1155" t="s">
        <v>17</v>
      </c>
      <c r="F51" s="1155"/>
      <c r="G51" s="1155"/>
      <c r="H51" s="1155"/>
      <c r="I51" s="1155"/>
      <c r="J51" s="1156"/>
      <c r="K51" s="63">
        <v>0</v>
      </c>
      <c r="L51" s="64">
        <v>0</v>
      </c>
      <c r="M51" s="64">
        <v>0</v>
      </c>
      <c r="N51" s="64">
        <v>0</v>
      </c>
      <c r="O51" s="65">
        <v>3</v>
      </c>
      <c r="P51" s="48"/>
      <c r="Q51" s="48"/>
      <c r="R51" s="48"/>
      <c r="S51" s="48"/>
      <c r="T51" s="48"/>
      <c r="U51" s="48"/>
    </row>
    <row r="52" spans="1:21" ht="30.75" customHeight="1" x14ac:dyDescent="0.15">
      <c r="A52" s="48"/>
      <c r="B52" s="1153" t="s">
        <v>18</v>
      </c>
      <c r="C52" s="1154"/>
      <c r="D52" s="66"/>
      <c r="E52" s="1155" t="s">
        <v>19</v>
      </c>
      <c r="F52" s="1155"/>
      <c r="G52" s="1155"/>
      <c r="H52" s="1155"/>
      <c r="I52" s="1155"/>
      <c r="J52" s="1156"/>
      <c r="K52" s="63">
        <v>1350</v>
      </c>
      <c r="L52" s="64">
        <v>1332</v>
      </c>
      <c r="M52" s="64">
        <v>1329</v>
      </c>
      <c r="N52" s="64">
        <v>1332</v>
      </c>
      <c r="O52" s="65">
        <v>1297</v>
      </c>
      <c r="P52" s="48"/>
      <c r="Q52" s="48"/>
      <c r="R52" s="48"/>
      <c r="S52" s="48"/>
      <c r="T52" s="48"/>
      <c r="U52" s="48"/>
    </row>
    <row r="53" spans="1:21" ht="30.75" customHeight="1" thickBot="1" x14ac:dyDescent="0.2">
      <c r="A53" s="48"/>
      <c r="B53" s="1157" t="s">
        <v>20</v>
      </c>
      <c r="C53" s="1158"/>
      <c r="D53" s="67"/>
      <c r="E53" s="1159" t="s">
        <v>21</v>
      </c>
      <c r="F53" s="1159"/>
      <c r="G53" s="1159"/>
      <c r="H53" s="1159"/>
      <c r="I53" s="1159"/>
      <c r="J53" s="1160"/>
      <c r="K53" s="68">
        <v>874</v>
      </c>
      <c r="L53" s="69">
        <v>792</v>
      </c>
      <c r="M53" s="69">
        <v>723</v>
      </c>
      <c r="N53" s="69">
        <v>740</v>
      </c>
      <c r="O53" s="70">
        <v>717</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24</v>
      </c>
      <c r="C56" s="73"/>
      <c r="D56" s="73"/>
      <c r="E56" s="73"/>
      <c r="F56" s="73"/>
      <c r="G56" s="73"/>
      <c r="H56" s="73"/>
      <c r="I56" s="73"/>
      <c r="J56" s="73"/>
      <c r="K56" s="74"/>
      <c r="L56" s="74"/>
      <c r="M56" s="74"/>
      <c r="N56" s="74"/>
      <c r="O56" s="75" t="s">
        <v>586</v>
      </c>
      <c r="P56" s="48"/>
      <c r="Q56" s="48"/>
      <c r="R56" s="48"/>
      <c r="S56" s="48"/>
      <c r="T56" s="48"/>
      <c r="U56" s="48"/>
    </row>
    <row r="57" spans="1:21" ht="31.5" customHeight="1" thickBot="1" x14ac:dyDescent="0.2">
      <c r="A57" s="48"/>
      <c r="B57" s="76"/>
      <c r="C57" s="77"/>
      <c r="D57" s="77"/>
      <c r="E57" s="78"/>
      <c r="F57" s="78"/>
      <c r="G57" s="78"/>
      <c r="H57" s="78"/>
      <c r="I57" s="78"/>
      <c r="J57" s="79" t="s">
        <v>2</v>
      </c>
      <c r="K57" s="80" t="s">
        <v>587</v>
      </c>
      <c r="L57" s="81" t="s">
        <v>588</v>
      </c>
      <c r="M57" s="81" t="s">
        <v>589</v>
      </c>
      <c r="N57" s="81" t="s">
        <v>590</v>
      </c>
      <c r="O57" s="82" t="s">
        <v>591</v>
      </c>
      <c r="P57" s="48"/>
      <c r="Q57" s="48"/>
      <c r="R57" s="48"/>
      <c r="S57" s="48"/>
      <c r="T57" s="48"/>
      <c r="U57" s="48"/>
    </row>
    <row r="58" spans="1:21" ht="31.5" customHeight="1" x14ac:dyDescent="0.15">
      <c r="B58" s="1161" t="s">
        <v>25</v>
      </c>
      <c r="C58" s="1162"/>
      <c r="D58" s="1167" t="s">
        <v>26</v>
      </c>
      <c r="E58" s="1168"/>
      <c r="F58" s="1168"/>
      <c r="G58" s="1168"/>
      <c r="H58" s="1168"/>
      <c r="I58" s="1168"/>
      <c r="J58" s="1169"/>
      <c r="K58" s="83" t="s">
        <v>600</v>
      </c>
      <c r="L58" s="84" t="s">
        <v>600</v>
      </c>
      <c r="M58" s="84" t="s">
        <v>600</v>
      </c>
      <c r="N58" s="84" t="s">
        <v>600</v>
      </c>
      <c r="O58" s="85" t="s">
        <v>600</v>
      </c>
    </row>
    <row r="59" spans="1:21" ht="31.5" customHeight="1" x14ac:dyDescent="0.15">
      <c r="B59" s="1163"/>
      <c r="C59" s="1164"/>
      <c r="D59" s="1170" t="s">
        <v>27</v>
      </c>
      <c r="E59" s="1171"/>
      <c r="F59" s="1171"/>
      <c r="G59" s="1171"/>
      <c r="H59" s="1171"/>
      <c r="I59" s="1171"/>
      <c r="J59" s="1172"/>
      <c r="K59" s="86" t="s">
        <v>600</v>
      </c>
      <c r="L59" s="87" t="s">
        <v>600</v>
      </c>
      <c r="M59" s="87" t="s">
        <v>600</v>
      </c>
      <c r="N59" s="87" t="s">
        <v>600</v>
      </c>
      <c r="O59" s="88" t="s">
        <v>600</v>
      </c>
    </row>
    <row r="60" spans="1:21" ht="31.5" customHeight="1" thickBot="1" x14ac:dyDescent="0.2">
      <c r="B60" s="1165"/>
      <c r="C60" s="1166"/>
      <c r="D60" s="1173" t="s">
        <v>28</v>
      </c>
      <c r="E60" s="1174"/>
      <c r="F60" s="1174"/>
      <c r="G60" s="1174"/>
      <c r="H60" s="1174"/>
      <c r="I60" s="1174"/>
      <c r="J60" s="1175"/>
      <c r="K60" s="89" t="s">
        <v>600</v>
      </c>
      <c r="L60" s="90" t="s">
        <v>600</v>
      </c>
      <c r="M60" s="90" t="s">
        <v>600</v>
      </c>
      <c r="N60" s="90" t="s">
        <v>600</v>
      </c>
      <c r="O60" s="91" t="s">
        <v>600</v>
      </c>
    </row>
    <row r="61" spans="1:21" ht="24" customHeight="1" x14ac:dyDescent="0.15">
      <c r="B61" s="92"/>
      <c r="C61" s="92"/>
      <c r="D61" s="93" t="s">
        <v>29</v>
      </c>
      <c r="E61" s="94"/>
      <c r="F61" s="94"/>
      <c r="G61" s="94"/>
      <c r="H61" s="94"/>
      <c r="I61" s="94"/>
      <c r="J61" s="94"/>
      <c r="K61" s="94"/>
      <c r="L61" s="94"/>
      <c r="M61" s="94"/>
      <c r="N61" s="94"/>
      <c r="O61" s="94"/>
    </row>
    <row r="62" spans="1:21" ht="24" customHeight="1" x14ac:dyDescent="0.15">
      <c r="B62" s="95"/>
      <c r="C62" s="95"/>
      <c r="D62" s="93" t="s">
        <v>30</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1ah65KtAM885d2jHtk2OOnwuGqscnpaz8qAB/SF+oAvEI8Oelylc9H2hC9E9JOfh2uOYna+pyvhtKEGtK0cgrw==" saltValue="7+jpWJZCiCFRSaOjA/za3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8</v>
      </c>
    </row>
    <row r="40" spans="2:13" ht="27.75" customHeight="1" thickBot="1" x14ac:dyDescent="0.2">
      <c r="B40" s="98" t="s">
        <v>9</v>
      </c>
      <c r="C40" s="99"/>
      <c r="D40" s="99"/>
      <c r="E40" s="100"/>
      <c r="F40" s="100"/>
      <c r="G40" s="100"/>
      <c r="H40" s="101" t="s">
        <v>2</v>
      </c>
      <c r="I40" s="102" t="s">
        <v>563</v>
      </c>
      <c r="J40" s="103" t="s">
        <v>564</v>
      </c>
      <c r="K40" s="103" t="s">
        <v>565</v>
      </c>
      <c r="L40" s="103" t="s">
        <v>566</v>
      </c>
      <c r="M40" s="104" t="s">
        <v>567</v>
      </c>
    </row>
    <row r="41" spans="2:13" ht="27.75" customHeight="1" x14ac:dyDescent="0.15">
      <c r="B41" s="1196" t="s">
        <v>31</v>
      </c>
      <c r="C41" s="1197"/>
      <c r="D41" s="105"/>
      <c r="E41" s="1198" t="s">
        <v>32</v>
      </c>
      <c r="F41" s="1198"/>
      <c r="G41" s="1198"/>
      <c r="H41" s="1199"/>
      <c r="I41" s="355">
        <v>18242</v>
      </c>
      <c r="J41" s="356">
        <v>18853</v>
      </c>
      <c r="K41" s="356">
        <v>19579</v>
      </c>
      <c r="L41" s="356">
        <v>20107</v>
      </c>
      <c r="M41" s="357">
        <v>22224</v>
      </c>
    </row>
    <row r="42" spans="2:13" ht="27.75" customHeight="1" x14ac:dyDescent="0.15">
      <c r="B42" s="1186"/>
      <c r="C42" s="1187"/>
      <c r="D42" s="106"/>
      <c r="E42" s="1190" t="s">
        <v>33</v>
      </c>
      <c r="F42" s="1190"/>
      <c r="G42" s="1190"/>
      <c r="H42" s="1191"/>
      <c r="I42" s="358" t="s">
        <v>521</v>
      </c>
      <c r="J42" s="359" t="s">
        <v>521</v>
      </c>
      <c r="K42" s="359" t="s">
        <v>521</v>
      </c>
      <c r="L42" s="359" t="s">
        <v>521</v>
      </c>
      <c r="M42" s="360" t="s">
        <v>521</v>
      </c>
    </row>
    <row r="43" spans="2:13" ht="27.75" customHeight="1" x14ac:dyDescent="0.15">
      <c r="B43" s="1186"/>
      <c r="C43" s="1187"/>
      <c r="D43" s="106"/>
      <c r="E43" s="1190" t="s">
        <v>34</v>
      </c>
      <c r="F43" s="1190"/>
      <c r="G43" s="1190"/>
      <c r="H43" s="1191"/>
      <c r="I43" s="358">
        <v>3976</v>
      </c>
      <c r="J43" s="359">
        <v>3986</v>
      </c>
      <c r="K43" s="359">
        <v>3731</v>
      </c>
      <c r="L43" s="359">
        <v>4037</v>
      </c>
      <c r="M43" s="360">
        <v>3702</v>
      </c>
    </row>
    <row r="44" spans="2:13" ht="27.75" customHeight="1" x14ac:dyDescent="0.15">
      <c r="B44" s="1186"/>
      <c r="C44" s="1187"/>
      <c r="D44" s="106"/>
      <c r="E44" s="1190" t="s">
        <v>35</v>
      </c>
      <c r="F44" s="1190"/>
      <c r="G44" s="1190"/>
      <c r="H44" s="1191"/>
      <c r="I44" s="358">
        <v>134</v>
      </c>
      <c r="J44" s="359">
        <v>119</v>
      </c>
      <c r="K44" s="359">
        <v>118</v>
      </c>
      <c r="L44" s="359">
        <v>123</v>
      </c>
      <c r="M44" s="360">
        <v>115</v>
      </c>
    </row>
    <row r="45" spans="2:13" ht="27.75" customHeight="1" x14ac:dyDescent="0.15">
      <c r="B45" s="1186"/>
      <c r="C45" s="1187"/>
      <c r="D45" s="106"/>
      <c r="E45" s="1190" t="s">
        <v>36</v>
      </c>
      <c r="F45" s="1190"/>
      <c r="G45" s="1190"/>
      <c r="H45" s="1191"/>
      <c r="I45" s="358">
        <v>2761</v>
      </c>
      <c r="J45" s="359">
        <v>2627</v>
      </c>
      <c r="K45" s="359">
        <v>2355</v>
      </c>
      <c r="L45" s="359">
        <v>2304</v>
      </c>
      <c r="M45" s="360">
        <v>2148</v>
      </c>
    </row>
    <row r="46" spans="2:13" ht="27.75" customHeight="1" x14ac:dyDescent="0.15">
      <c r="B46" s="1186"/>
      <c r="C46" s="1187"/>
      <c r="D46" s="107"/>
      <c r="E46" s="1190" t="s">
        <v>37</v>
      </c>
      <c r="F46" s="1190"/>
      <c r="G46" s="1190"/>
      <c r="H46" s="1191"/>
      <c r="I46" s="358" t="s">
        <v>521</v>
      </c>
      <c r="J46" s="359" t="s">
        <v>521</v>
      </c>
      <c r="K46" s="359" t="s">
        <v>521</v>
      </c>
      <c r="L46" s="359" t="s">
        <v>521</v>
      </c>
      <c r="M46" s="360" t="s">
        <v>521</v>
      </c>
    </row>
    <row r="47" spans="2:13" ht="27.75" customHeight="1" x14ac:dyDescent="0.15">
      <c r="B47" s="1186"/>
      <c r="C47" s="1187"/>
      <c r="D47" s="108"/>
      <c r="E47" s="1200" t="s">
        <v>38</v>
      </c>
      <c r="F47" s="1201"/>
      <c r="G47" s="1201"/>
      <c r="H47" s="1202"/>
      <c r="I47" s="358" t="s">
        <v>521</v>
      </c>
      <c r="J47" s="359" t="s">
        <v>521</v>
      </c>
      <c r="K47" s="359" t="s">
        <v>521</v>
      </c>
      <c r="L47" s="359" t="s">
        <v>521</v>
      </c>
      <c r="M47" s="360" t="s">
        <v>521</v>
      </c>
    </row>
    <row r="48" spans="2:13" ht="27.75" customHeight="1" x14ac:dyDescent="0.15">
      <c r="B48" s="1186"/>
      <c r="C48" s="1187"/>
      <c r="D48" s="106"/>
      <c r="E48" s="1190" t="s">
        <v>39</v>
      </c>
      <c r="F48" s="1190"/>
      <c r="G48" s="1190"/>
      <c r="H48" s="1191"/>
      <c r="I48" s="358" t="s">
        <v>521</v>
      </c>
      <c r="J48" s="359" t="s">
        <v>521</v>
      </c>
      <c r="K48" s="359" t="s">
        <v>521</v>
      </c>
      <c r="L48" s="359" t="s">
        <v>521</v>
      </c>
      <c r="M48" s="360" t="s">
        <v>521</v>
      </c>
    </row>
    <row r="49" spans="2:13" ht="27.75" customHeight="1" x14ac:dyDescent="0.15">
      <c r="B49" s="1188"/>
      <c r="C49" s="1189"/>
      <c r="D49" s="106"/>
      <c r="E49" s="1190" t="s">
        <v>40</v>
      </c>
      <c r="F49" s="1190"/>
      <c r="G49" s="1190"/>
      <c r="H49" s="1191"/>
      <c r="I49" s="358" t="s">
        <v>521</v>
      </c>
      <c r="J49" s="359" t="s">
        <v>521</v>
      </c>
      <c r="K49" s="359" t="s">
        <v>521</v>
      </c>
      <c r="L49" s="359" t="s">
        <v>521</v>
      </c>
      <c r="M49" s="360" t="s">
        <v>521</v>
      </c>
    </row>
    <row r="50" spans="2:13" ht="27.75" customHeight="1" x14ac:dyDescent="0.15">
      <c r="B50" s="1184" t="s">
        <v>41</v>
      </c>
      <c r="C50" s="1185"/>
      <c r="D50" s="109"/>
      <c r="E50" s="1190" t="s">
        <v>42</v>
      </c>
      <c r="F50" s="1190"/>
      <c r="G50" s="1190"/>
      <c r="H50" s="1191"/>
      <c r="I50" s="358">
        <v>4523</v>
      </c>
      <c r="J50" s="359">
        <v>4745</v>
      </c>
      <c r="K50" s="359">
        <v>5016</v>
      </c>
      <c r="L50" s="359">
        <v>5232</v>
      </c>
      <c r="M50" s="360">
        <v>5665</v>
      </c>
    </row>
    <row r="51" spans="2:13" ht="27.75" customHeight="1" x14ac:dyDescent="0.15">
      <c r="B51" s="1186"/>
      <c r="C51" s="1187"/>
      <c r="D51" s="106"/>
      <c r="E51" s="1190" t="s">
        <v>43</v>
      </c>
      <c r="F51" s="1190"/>
      <c r="G51" s="1190"/>
      <c r="H51" s="1191"/>
      <c r="I51" s="358">
        <v>1214</v>
      </c>
      <c r="J51" s="359">
        <v>1154</v>
      </c>
      <c r="K51" s="359">
        <v>1086</v>
      </c>
      <c r="L51" s="359">
        <v>1018</v>
      </c>
      <c r="M51" s="360">
        <v>986</v>
      </c>
    </row>
    <row r="52" spans="2:13" ht="27.75" customHeight="1" x14ac:dyDescent="0.15">
      <c r="B52" s="1188"/>
      <c r="C52" s="1189"/>
      <c r="D52" s="106"/>
      <c r="E52" s="1190" t="s">
        <v>44</v>
      </c>
      <c r="F52" s="1190"/>
      <c r="G52" s="1190"/>
      <c r="H52" s="1191"/>
      <c r="I52" s="358">
        <v>12194</v>
      </c>
      <c r="J52" s="359">
        <v>12997</v>
      </c>
      <c r="K52" s="359">
        <v>13593</v>
      </c>
      <c r="L52" s="359">
        <v>14231</v>
      </c>
      <c r="M52" s="360">
        <v>16145</v>
      </c>
    </row>
    <row r="53" spans="2:13" ht="27.75" customHeight="1" thickBot="1" x14ac:dyDescent="0.2">
      <c r="B53" s="1192" t="s">
        <v>45</v>
      </c>
      <c r="C53" s="1193"/>
      <c r="D53" s="110"/>
      <c r="E53" s="1194" t="s">
        <v>46</v>
      </c>
      <c r="F53" s="1194"/>
      <c r="G53" s="1194"/>
      <c r="H53" s="1195"/>
      <c r="I53" s="361">
        <v>7181</v>
      </c>
      <c r="J53" s="362">
        <v>6688</v>
      </c>
      <c r="K53" s="362">
        <v>6086</v>
      </c>
      <c r="L53" s="362">
        <v>6089</v>
      </c>
      <c r="M53" s="363">
        <v>5394</v>
      </c>
    </row>
    <row r="54" spans="2:13" ht="27.75" customHeight="1" x14ac:dyDescent="0.15">
      <c r="B54" s="111" t="s">
        <v>47</v>
      </c>
      <c r="C54" s="112"/>
      <c r="D54" s="112"/>
      <c r="E54" s="113"/>
      <c r="F54" s="113"/>
      <c r="G54" s="113"/>
      <c r="H54" s="113"/>
      <c r="I54" s="114"/>
      <c r="J54" s="114"/>
      <c r="K54" s="114"/>
      <c r="L54" s="114"/>
      <c r="M54" s="114"/>
    </row>
    <row r="55" spans="2:13" x14ac:dyDescent="0.15"/>
  </sheetData>
  <sheetProtection algorithmName="SHA-512" hashValue="sZgEbR3ExGCuHbyMDGI4HJK7yEHzEMvK4nUJalOsbgvgphnW+MEXHDU8u1bCQzl96hNeKEkXtCAPZWGgQ9x9NQ==" saltValue="b3dyPEUspxor8d0nTQOSv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48</v>
      </c>
    </row>
    <row r="54" spans="2:8" ht="29.25" customHeight="1" thickBot="1" x14ac:dyDescent="0.25">
      <c r="B54" s="116" t="s">
        <v>1</v>
      </c>
      <c r="C54" s="117"/>
      <c r="D54" s="117"/>
      <c r="E54" s="118" t="s">
        <v>2</v>
      </c>
      <c r="F54" s="119" t="s">
        <v>565</v>
      </c>
      <c r="G54" s="119" t="s">
        <v>566</v>
      </c>
      <c r="H54" s="120" t="s">
        <v>567</v>
      </c>
    </row>
    <row r="55" spans="2:8" ht="52.5" customHeight="1" x14ac:dyDescent="0.15">
      <c r="B55" s="121"/>
      <c r="C55" s="1211" t="s">
        <v>49</v>
      </c>
      <c r="D55" s="1211"/>
      <c r="E55" s="1212"/>
      <c r="F55" s="122">
        <v>2446</v>
      </c>
      <c r="G55" s="122">
        <v>2621</v>
      </c>
      <c r="H55" s="123">
        <v>2901</v>
      </c>
    </row>
    <row r="56" spans="2:8" ht="52.5" customHeight="1" x14ac:dyDescent="0.15">
      <c r="B56" s="124"/>
      <c r="C56" s="1213" t="s">
        <v>50</v>
      </c>
      <c r="D56" s="1213"/>
      <c r="E56" s="1214"/>
      <c r="F56" s="125">
        <v>922</v>
      </c>
      <c r="G56" s="125">
        <v>889</v>
      </c>
      <c r="H56" s="126">
        <v>957</v>
      </c>
    </row>
    <row r="57" spans="2:8" ht="53.25" customHeight="1" x14ac:dyDescent="0.15">
      <c r="B57" s="124"/>
      <c r="C57" s="1215" t="s">
        <v>51</v>
      </c>
      <c r="D57" s="1215"/>
      <c r="E57" s="1216"/>
      <c r="F57" s="127">
        <v>1320</v>
      </c>
      <c r="G57" s="127">
        <v>1352</v>
      </c>
      <c r="H57" s="128">
        <v>1368</v>
      </c>
    </row>
    <row r="58" spans="2:8" ht="45.75" customHeight="1" x14ac:dyDescent="0.15">
      <c r="B58" s="129"/>
      <c r="C58" s="1203" t="s">
        <v>601</v>
      </c>
      <c r="D58" s="1204"/>
      <c r="E58" s="1205"/>
      <c r="F58" s="130">
        <v>693</v>
      </c>
      <c r="G58" s="130">
        <v>693</v>
      </c>
      <c r="H58" s="131">
        <v>693</v>
      </c>
    </row>
    <row r="59" spans="2:8" ht="45.75" customHeight="1" x14ac:dyDescent="0.15">
      <c r="B59" s="129"/>
      <c r="C59" s="1203" t="s">
        <v>602</v>
      </c>
      <c r="D59" s="1204"/>
      <c r="E59" s="1205"/>
      <c r="F59" s="130">
        <v>286</v>
      </c>
      <c r="G59" s="130">
        <v>329</v>
      </c>
      <c r="H59" s="131">
        <v>369</v>
      </c>
    </row>
    <row r="60" spans="2:8" ht="45.75" customHeight="1" x14ac:dyDescent="0.15">
      <c r="B60" s="129"/>
      <c r="C60" s="1203" t="s">
        <v>603</v>
      </c>
      <c r="D60" s="1204"/>
      <c r="E60" s="1205"/>
      <c r="F60" s="130">
        <v>213</v>
      </c>
      <c r="G60" s="130">
        <v>205</v>
      </c>
      <c r="H60" s="131">
        <v>193</v>
      </c>
    </row>
    <row r="61" spans="2:8" ht="45.75" customHeight="1" x14ac:dyDescent="0.15">
      <c r="B61" s="129"/>
      <c r="C61" s="1203" t="s">
        <v>604</v>
      </c>
      <c r="D61" s="1204"/>
      <c r="E61" s="1205"/>
      <c r="F61" s="130">
        <v>81</v>
      </c>
      <c r="G61" s="130">
        <v>82</v>
      </c>
      <c r="H61" s="131">
        <v>83</v>
      </c>
    </row>
    <row r="62" spans="2:8" ht="45.75" customHeight="1" thickBot="1" x14ac:dyDescent="0.2">
      <c r="B62" s="132"/>
      <c r="C62" s="1206" t="s">
        <v>605</v>
      </c>
      <c r="D62" s="1207"/>
      <c r="E62" s="1208"/>
      <c r="F62" s="133">
        <v>27</v>
      </c>
      <c r="G62" s="133">
        <v>27</v>
      </c>
      <c r="H62" s="134">
        <v>20</v>
      </c>
    </row>
    <row r="63" spans="2:8" ht="52.5" customHeight="1" thickBot="1" x14ac:dyDescent="0.2">
      <c r="B63" s="135"/>
      <c r="C63" s="1209" t="s">
        <v>52</v>
      </c>
      <c r="D63" s="1209"/>
      <c r="E63" s="1210"/>
      <c r="F63" s="136">
        <v>4688</v>
      </c>
      <c r="G63" s="136">
        <v>4862</v>
      </c>
      <c r="H63" s="137">
        <v>5226</v>
      </c>
    </row>
    <row r="64" spans="2:8" x14ac:dyDescent="0.15"/>
  </sheetData>
  <sheetProtection algorithmName="SHA-512" hashValue="OAFBATe3asqJ6h+lF+vJQofWn/vwe86zhcRRq9h7D41DIpfp2i6yuzndO3zoapMnxW6pghrXQhdK41E8a7nJpQ==" saltValue="2qayKwJ6gCFufTGXlCkJI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53</v>
      </c>
      <c r="E2" s="149"/>
      <c r="F2" s="150" t="s">
        <v>560</v>
      </c>
      <c r="G2" s="151"/>
      <c r="H2" s="152"/>
    </row>
    <row r="3" spans="1:8" x14ac:dyDescent="0.15">
      <c r="A3" s="148" t="s">
        <v>553</v>
      </c>
      <c r="B3" s="153"/>
      <c r="C3" s="154"/>
      <c r="D3" s="155">
        <v>61381</v>
      </c>
      <c r="E3" s="156"/>
      <c r="F3" s="157">
        <v>69729</v>
      </c>
      <c r="G3" s="158"/>
      <c r="H3" s="159"/>
    </row>
    <row r="4" spans="1:8" x14ac:dyDescent="0.15">
      <c r="A4" s="160"/>
      <c r="B4" s="161"/>
      <c r="C4" s="162"/>
      <c r="D4" s="163">
        <v>46498</v>
      </c>
      <c r="E4" s="164"/>
      <c r="F4" s="165">
        <v>38908</v>
      </c>
      <c r="G4" s="166"/>
      <c r="H4" s="167"/>
    </row>
    <row r="5" spans="1:8" x14ac:dyDescent="0.15">
      <c r="A5" s="148" t="s">
        <v>555</v>
      </c>
      <c r="B5" s="153"/>
      <c r="C5" s="154"/>
      <c r="D5" s="155">
        <v>106219</v>
      </c>
      <c r="E5" s="156"/>
      <c r="F5" s="157">
        <v>74581</v>
      </c>
      <c r="G5" s="158"/>
      <c r="H5" s="159"/>
    </row>
    <row r="6" spans="1:8" x14ac:dyDescent="0.15">
      <c r="A6" s="160"/>
      <c r="B6" s="161"/>
      <c r="C6" s="162"/>
      <c r="D6" s="163">
        <v>81541</v>
      </c>
      <c r="E6" s="164"/>
      <c r="F6" s="165">
        <v>41563</v>
      </c>
      <c r="G6" s="166"/>
      <c r="H6" s="167"/>
    </row>
    <row r="7" spans="1:8" x14ac:dyDescent="0.15">
      <c r="A7" s="148" t="s">
        <v>556</v>
      </c>
      <c r="B7" s="153"/>
      <c r="C7" s="154"/>
      <c r="D7" s="155">
        <v>108202</v>
      </c>
      <c r="E7" s="156"/>
      <c r="F7" s="157">
        <v>76347</v>
      </c>
      <c r="G7" s="158"/>
      <c r="H7" s="159"/>
    </row>
    <row r="8" spans="1:8" x14ac:dyDescent="0.15">
      <c r="A8" s="160"/>
      <c r="B8" s="161"/>
      <c r="C8" s="162"/>
      <c r="D8" s="163">
        <v>75489</v>
      </c>
      <c r="E8" s="164"/>
      <c r="F8" s="165">
        <v>41762</v>
      </c>
      <c r="G8" s="166"/>
      <c r="H8" s="167"/>
    </row>
    <row r="9" spans="1:8" x14ac:dyDescent="0.15">
      <c r="A9" s="148" t="s">
        <v>557</v>
      </c>
      <c r="B9" s="153"/>
      <c r="C9" s="154"/>
      <c r="D9" s="155">
        <v>118404</v>
      </c>
      <c r="E9" s="156"/>
      <c r="F9" s="157">
        <v>69604</v>
      </c>
      <c r="G9" s="158"/>
      <c r="H9" s="159"/>
    </row>
    <row r="10" spans="1:8" x14ac:dyDescent="0.15">
      <c r="A10" s="160"/>
      <c r="B10" s="161"/>
      <c r="C10" s="162"/>
      <c r="D10" s="163">
        <v>83317</v>
      </c>
      <c r="E10" s="164"/>
      <c r="F10" s="165">
        <v>36247</v>
      </c>
      <c r="G10" s="166"/>
      <c r="H10" s="167"/>
    </row>
    <row r="11" spans="1:8" x14ac:dyDescent="0.15">
      <c r="A11" s="148" t="s">
        <v>558</v>
      </c>
      <c r="B11" s="153"/>
      <c r="C11" s="154"/>
      <c r="D11" s="155">
        <v>193291</v>
      </c>
      <c r="E11" s="156"/>
      <c r="F11" s="157">
        <v>68410</v>
      </c>
      <c r="G11" s="158"/>
      <c r="H11" s="159"/>
    </row>
    <row r="12" spans="1:8" x14ac:dyDescent="0.15">
      <c r="A12" s="160"/>
      <c r="B12" s="161"/>
      <c r="C12" s="168"/>
      <c r="D12" s="163">
        <v>167528</v>
      </c>
      <c r="E12" s="164"/>
      <c r="F12" s="165">
        <v>35086</v>
      </c>
      <c r="G12" s="166"/>
      <c r="H12" s="167"/>
    </row>
    <row r="13" spans="1:8" x14ac:dyDescent="0.15">
      <c r="A13" s="148"/>
      <c r="B13" s="153"/>
      <c r="C13" s="169"/>
      <c r="D13" s="170">
        <v>117499</v>
      </c>
      <c r="E13" s="171"/>
      <c r="F13" s="172">
        <v>71734</v>
      </c>
      <c r="G13" s="173"/>
      <c r="H13" s="159"/>
    </row>
    <row r="14" spans="1:8" x14ac:dyDescent="0.15">
      <c r="A14" s="160"/>
      <c r="B14" s="161"/>
      <c r="C14" s="162"/>
      <c r="D14" s="163">
        <v>90875</v>
      </c>
      <c r="E14" s="164"/>
      <c r="F14" s="165">
        <v>38713</v>
      </c>
      <c r="G14" s="166"/>
      <c r="H14" s="167"/>
    </row>
    <row r="17" spans="1:11" x14ac:dyDescent="0.15">
      <c r="A17" s="144" t="s">
        <v>54</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55</v>
      </c>
      <c r="B19" s="174">
        <f>ROUND(VALUE(SUBSTITUTE(実質収支比率等に係る経年分析!F$48,"▲","-")),2)</f>
        <v>5.27</v>
      </c>
      <c r="C19" s="174">
        <f>ROUND(VALUE(SUBSTITUTE(実質収支比率等に係る経年分析!G$48,"▲","-")),2)</f>
        <v>1.65</v>
      </c>
      <c r="D19" s="174">
        <f>ROUND(VALUE(SUBSTITUTE(実質収支比率等に係る経年分析!H$48,"▲","-")),2)</f>
        <v>4.49</v>
      </c>
      <c r="E19" s="174">
        <f>ROUND(VALUE(SUBSTITUTE(実質収支比率等に係る経年分析!I$48,"▲","-")),2)</f>
        <v>14.13</v>
      </c>
      <c r="F19" s="174">
        <f>ROUND(VALUE(SUBSTITUTE(実質収支比率等に係る経年分析!J$48,"▲","-")),2)</f>
        <v>10.61</v>
      </c>
    </row>
    <row r="20" spans="1:11" x14ac:dyDescent="0.15">
      <c r="A20" s="174" t="s">
        <v>56</v>
      </c>
      <c r="B20" s="174">
        <f>ROUND(VALUE(SUBSTITUTE(実質収支比率等に係る経年分析!F$47,"▲","-")),2)</f>
        <v>26.77</v>
      </c>
      <c r="C20" s="174">
        <f>ROUND(VALUE(SUBSTITUTE(実質収支比率等に係る経年分析!G$47,"▲","-")),2)</f>
        <v>29.51</v>
      </c>
      <c r="D20" s="174">
        <f>ROUND(VALUE(SUBSTITUTE(実質収支比率等に係る経年分析!H$47,"▲","-")),2)</f>
        <v>31.81</v>
      </c>
      <c r="E20" s="174">
        <f>ROUND(VALUE(SUBSTITUTE(実質収支比率等に係る経年分析!I$47,"▲","-")),2)</f>
        <v>32.18</v>
      </c>
      <c r="F20" s="174">
        <f>ROUND(VALUE(SUBSTITUTE(実質収支比率等に係る経年分析!J$47,"▲","-")),2)</f>
        <v>37.1</v>
      </c>
    </row>
    <row r="21" spans="1:11" x14ac:dyDescent="0.15">
      <c r="A21" s="174" t="s">
        <v>57</v>
      </c>
      <c r="B21" s="174">
        <f>IF(ISNUMBER(VALUE(SUBSTITUTE(実質収支比率等に係る経年分析!F$49,"▲","-"))),ROUND(VALUE(SUBSTITUTE(実質収支比率等に係る経年分析!F$49,"▲","-")),2),NA())</f>
        <v>0.15</v>
      </c>
      <c r="C21" s="174">
        <f>IF(ISNUMBER(VALUE(SUBSTITUTE(実質収支比率等に係る経年分析!G$49,"▲","-"))),ROUND(VALUE(SUBSTITUTE(実質収支比率等に係る経年分析!G$49,"▲","-")),2),NA())</f>
        <v>-0.99</v>
      </c>
      <c r="D21" s="174">
        <f>IF(ISNUMBER(VALUE(SUBSTITUTE(実質収支比率等に係る経年分析!H$49,"▲","-"))),ROUND(VALUE(SUBSTITUTE(実質収支比率等に係る経年分析!H$49,"▲","-")),2),NA())</f>
        <v>6.04</v>
      </c>
      <c r="E21" s="174">
        <f>IF(ISNUMBER(VALUE(SUBSTITUTE(実質収支比率等に係る経年分析!I$49,"▲","-"))),ROUND(VALUE(SUBSTITUTE(実質収支比率等に係る経年分析!I$49,"▲","-")),2),NA())</f>
        <v>12.04</v>
      </c>
      <c r="F21" s="174">
        <f>IF(ISNUMBER(VALUE(SUBSTITUTE(実質収支比率等に係る経年分析!J$49,"▲","-"))),ROUND(VALUE(SUBSTITUTE(実質収支比率等に係る経年分析!J$49,"▲","-")),2),NA())</f>
        <v>3.27</v>
      </c>
    </row>
    <row r="24" spans="1:11" x14ac:dyDescent="0.15">
      <c r="A24" s="144" t="s">
        <v>58</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59</v>
      </c>
      <c r="C26" s="175" t="s">
        <v>60</v>
      </c>
      <c r="D26" s="175" t="s">
        <v>59</v>
      </c>
      <c r="E26" s="175" t="s">
        <v>60</v>
      </c>
      <c r="F26" s="175" t="s">
        <v>59</v>
      </c>
      <c r="G26" s="175" t="s">
        <v>60</v>
      </c>
      <c r="H26" s="175" t="s">
        <v>59</v>
      </c>
      <c r="I26" s="175" t="s">
        <v>60</v>
      </c>
      <c r="J26" s="175" t="s">
        <v>59</v>
      </c>
      <c r="K26" s="175" t="s">
        <v>60</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国民宿舎葛城高原ロッジ特別会計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後期高齢者医療保険事業特別会計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下水道事業会計</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0.93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2.67</v>
      </c>
    </row>
    <row r="32" spans="1:11" x14ac:dyDescent="0.15">
      <c r="A32" s="175" t="str">
        <f>IF(連結実質赤字比率に係る赤字・黒字の構成分析!C$38="",NA(),連結実質赤字比率に係る赤字・黒字の構成分析!C$38)</f>
        <v>介護保険事業特別会計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0.78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0.93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0.68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1.84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3.21</v>
      </c>
    </row>
    <row r="33" spans="1:16" x14ac:dyDescent="0.15">
      <c r="A33" s="175" t="str">
        <f>IF(連結実質赤字比率に係る赤字・黒字の構成分析!C$37="",NA(),連結実質赤字比率に係る赤字・黒字の構成分析!C$37)</f>
        <v>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7.99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7.74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6.56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5.13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4.1399999999999997</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5.27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1.65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14.14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10.63</v>
      </c>
    </row>
    <row r="35" spans="1:16" x14ac:dyDescent="0.15">
      <c r="A35" s="175" t="str">
        <f>IF(連結実質赤字比率に係る赤字・黒字の構成分析!C$35="",NA(),連結実質赤字比率に係る赤字・黒字の構成分析!C$35)</f>
        <v>学校給食費特別会計</v>
      </c>
      <c r="B35" s="175">
        <f>IF(ROUND(VALUE(SUBSTITUTE(連結実質赤字比率に係る赤字・黒字の構成分析!F$35,"▲", "-")), 2) &lt; 0, ABS(ROUND(VALUE(SUBSTITUTE(連結実質赤字比率に係る赤字・黒字の構成分析!F$35,"▲", "-")), 2)), NA())</f>
        <v>0.01</v>
      </c>
      <c r="C35" s="175" t="e">
        <f>IF(ROUND(VALUE(SUBSTITUTE(連結実質赤字比率に係る赤字・黒字の構成分析!F$35,"▲", "-")), 2) &gt;= 0, ABS(ROUND(VALUE(SUBSTITUTE(連結実質赤字比率に係る赤字・黒字の構成分析!F$35,"▲", "-")), 2)), NA())</f>
        <v>#N/A</v>
      </c>
      <c r="D35" s="175">
        <f>IF(ROUND(VALUE(SUBSTITUTE(連結実質赤字比率に係る赤字・黒字の構成分析!G$35,"▲", "-")), 2) &lt; 0, ABS(ROUND(VALUE(SUBSTITUTE(連結実質赤字比率に係る赤字・黒字の構成分析!G$35,"▲", "-")), 2)), NA())</f>
        <v>0.01</v>
      </c>
      <c r="E35" s="175" t="e">
        <f>IF(ROUND(VALUE(SUBSTITUTE(連結実質赤字比率に係る赤字・黒字の構成分析!G$35,"▲", "-")), 2) &gt;= 0, ABS(ROUND(VALUE(SUBSTITUTE(連結実質赤字比率に係る赤字・黒字の構成分析!G$35,"▲", "-")), 2)), NA())</f>
        <v>#N/A</v>
      </c>
      <c r="F35" s="175">
        <f>IF(ROUND(VALUE(SUBSTITUTE(連結実質赤字比率に係る赤字・黒字の構成分析!H$35,"▲", "-")), 2) &lt; 0, ABS(ROUND(VALUE(SUBSTITUTE(連結実質赤字比率に係る赤字・黒字の構成分析!H$35,"▲", "-")), 2)), NA())</f>
        <v>0.01</v>
      </c>
      <c r="G35" s="175" t="e">
        <f>IF(ROUND(VALUE(SUBSTITUTE(連結実質赤字比率に係る赤字・黒字の構成分析!H$35,"▲", "-")), 2) &gt;= 0, ABS(ROUND(VALUE(SUBSTITUTE(連結実質赤字比率に係る赤字・黒字の構成分析!H$35,"▲", "-")), 2)), NA())</f>
        <v>#N/A</v>
      </c>
      <c r="H35" s="175">
        <f>IF(ROUND(VALUE(SUBSTITUTE(連結実質赤字比率に係る赤字・黒字の構成分析!I$35,"▲", "-")), 2) &lt; 0, ABS(ROUND(VALUE(SUBSTITUTE(連結実質赤字比率に係る赤字・黒字の構成分析!I$35,"▲", "-")), 2)), NA())</f>
        <v>0.02</v>
      </c>
      <c r="I35" s="175" t="e">
        <f>IF(ROUND(VALUE(SUBSTITUTE(連結実質赤字比率に係る赤字・黒字の構成分析!I$35,"▲", "-")), 2) &gt;= 0, ABS(ROUND(VALUE(SUBSTITUTE(連結実質赤字比率に係る赤字・黒字の構成分析!I$35,"▲", "-")), 2)), NA())</f>
        <v>#N/A</v>
      </c>
      <c r="J35" s="175">
        <f>IF(ROUND(VALUE(SUBSTITUTE(連結実質赤字比率に係る赤字・黒字の構成分析!J$35,"▲", "-")), 2) &lt; 0, ABS(ROUND(VALUE(SUBSTITUTE(連結実質赤字比率に係る赤字・黒字の構成分析!J$35,"▲", "-")), 2)), NA())</f>
        <v>0.02</v>
      </c>
      <c r="K35" s="175" t="e">
        <f>IF(ROUND(VALUE(SUBSTITUTE(連結実質赤字比率に係る赤字・黒字の構成分析!J$35,"▲", "-")), 2) &gt;= 0, ABS(ROUND(VALUE(SUBSTITUTE(連結実質赤字比率に係る赤字・黒字の構成分析!J$35,"▲", "-")), 2)), NA())</f>
        <v>#N/A</v>
      </c>
    </row>
    <row r="36" spans="1:16" x14ac:dyDescent="0.15">
      <c r="A36" s="175" t="str">
        <f>IF(連結実質赤字比率に係る赤字・黒字の構成分析!C$34="",NA(),連結実質赤字比率に係る赤字・黒字の構成分析!C$34)</f>
        <v>国民健康保険事業特別会計</v>
      </c>
      <c r="B36" s="175">
        <f>IF(ROUND(VALUE(SUBSTITUTE(連結実質赤字比率に係る赤字・黒字の構成分析!F$34,"▲", "-")), 2) &lt; 0, ABS(ROUND(VALUE(SUBSTITUTE(連結実質赤字比率に係る赤字・黒字の構成分析!F$34,"▲", "-")), 2)), NA())</f>
        <v>5.27</v>
      </c>
      <c r="C36" s="175" t="e">
        <f>IF(ROUND(VALUE(SUBSTITUTE(連結実質赤字比率に係る赤字・黒字の構成分析!F$34,"▲", "-")), 2) &gt;= 0, ABS(ROUND(VALUE(SUBSTITUTE(連結実質赤字比率に係る赤字・黒字の構成分析!F$34,"▲", "-")), 2)), NA())</f>
        <v>#N/A</v>
      </c>
      <c r="D36" s="175">
        <f>IF(ROUND(VALUE(SUBSTITUTE(連結実質赤字比率に係る赤字・黒字の構成分析!G$34,"▲", "-")), 2) &lt; 0, ABS(ROUND(VALUE(SUBSTITUTE(連結実質赤字比率に係る赤字・黒字の構成分析!G$34,"▲", "-")), 2)), NA())</f>
        <v>3.89</v>
      </c>
      <c r="E36" s="175" t="e">
        <f>IF(ROUND(VALUE(SUBSTITUTE(連結実質赤字比率に係る赤字・黒字の構成分析!G$34,"▲", "-")), 2) &gt;= 0, ABS(ROUND(VALUE(SUBSTITUTE(連結実質赤字比率に係る赤字・黒字の構成分析!G$34,"▲", "-")), 2)), NA())</f>
        <v>#N/A</v>
      </c>
      <c r="F36" s="175">
        <f>IF(ROUND(VALUE(SUBSTITUTE(連結実質赤字比率に係る赤字・黒字の構成分析!H$34,"▲", "-")), 2) &lt; 0, ABS(ROUND(VALUE(SUBSTITUTE(連結実質赤字比率に係る赤字・黒字の構成分析!H$34,"▲", "-")), 2)), NA())</f>
        <v>2.29</v>
      </c>
      <c r="G36" s="175" t="e">
        <f>IF(ROUND(VALUE(SUBSTITUTE(連結実質赤字比率に係る赤字・黒字の構成分析!H$34,"▲", "-")), 2) &gt;= 0, ABS(ROUND(VALUE(SUBSTITUTE(連結実質赤字比率に係る赤字・黒字の構成分析!H$34,"▲", "-")), 2)), NA())</f>
        <v>#N/A</v>
      </c>
      <c r="H36" s="175">
        <f>IF(ROUND(VALUE(SUBSTITUTE(連結実質赤字比率に係る赤字・黒字の構成分析!I$34,"▲", "-")), 2) &lt; 0, ABS(ROUND(VALUE(SUBSTITUTE(連結実質赤字比率に係る赤字・黒字の構成分析!I$34,"▲", "-")), 2)), NA())</f>
        <v>1.1599999999999999</v>
      </c>
      <c r="I36" s="175" t="e">
        <f>IF(ROUND(VALUE(SUBSTITUTE(連結実質赤字比率に係る赤字・黒字の構成分析!I$34,"▲", "-")), 2) &gt;= 0, ABS(ROUND(VALUE(SUBSTITUTE(連結実質赤字比率に係る赤字・黒字の構成分析!I$34,"▲", "-")), 2)), NA())</f>
        <v>#N/A</v>
      </c>
      <c r="J36" s="175">
        <f>IF(ROUND(VALUE(SUBSTITUTE(連結実質赤字比率に係る赤字・黒字の構成分析!J$34,"▲", "-")), 2) &lt; 0, ABS(ROUND(VALUE(SUBSTITUTE(連結実質赤字比率に係る赤字・黒字の構成分析!J$34,"▲", "-")), 2)), NA())</f>
        <v>0.16</v>
      </c>
      <c r="K36" s="175" t="e">
        <f>IF(ROUND(VALUE(SUBSTITUTE(連結実質赤字比率に係る赤字・黒字の構成分析!J$34,"▲", "-")), 2) &gt;= 0, ABS(ROUND(VALUE(SUBSTITUTE(連結実質赤字比率に係る赤字・黒字の構成分析!J$34,"▲", "-")), 2)), NA())</f>
        <v>#N/A</v>
      </c>
    </row>
    <row r="39" spans="1:16" x14ac:dyDescent="0.15">
      <c r="A39" s="144" t="s">
        <v>61</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15">
      <c r="A42" s="176" t="s">
        <v>64</v>
      </c>
      <c r="B42" s="176"/>
      <c r="C42" s="176"/>
      <c r="D42" s="176">
        <f>'実質公債費比率（分子）の構造'!K$52</f>
        <v>1350</v>
      </c>
      <c r="E42" s="176"/>
      <c r="F42" s="176"/>
      <c r="G42" s="176">
        <f>'実質公債費比率（分子）の構造'!L$52</f>
        <v>1332</v>
      </c>
      <c r="H42" s="176"/>
      <c r="I42" s="176"/>
      <c r="J42" s="176">
        <f>'実質公債費比率（分子）の構造'!M$52</f>
        <v>1329</v>
      </c>
      <c r="K42" s="176"/>
      <c r="L42" s="176"/>
      <c r="M42" s="176">
        <f>'実質公債費比率（分子）の構造'!N$52</f>
        <v>1332</v>
      </c>
      <c r="N42" s="176"/>
      <c r="O42" s="176"/>
      <c r="P42" s="176">
        <f>'実質公債費比率（分子）の構造'!O$52</f>
        <v>1297</v>
      </c>
    </row>
    <row r="43" spans="1:16" x14ac:dyDescent="0.15">
      <c r="A43" s="176" t="s">
        <v>65</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3</v>
      </c>
      <c r="O43" s="176"/>
      <c r="P43" s="176"/>
    </row>
    <row r="44" spans="1:16" x14ac:dyDescent="0.15">
      <c r="A44" s="176" t="s">
        <v>66</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67</v>
      </c>
      <c r="B45" s="176">
        <f>'実質公債費比率（分子）の構造'!K$49</f>
        <v>56</v>
      </c>
      <c r="C45" s="176"/>
      <c r="D45" s="176"/>
      <c r="E45" s="176">
        <f>'実質公債費比率（分子）の構造'!L$49</f>
        <v>26</v>
      </c>
      <c r="F45" s="176"/>
      <c r="G45" s="176"/>
      <c r="H45" s="176">
        <f>'実質公債費比率（分子）の構造'!M$49</f>
        <v>29</v>
      </c>
      <c r="I45" s="176"/>
      <c r="J45" s="176"/>
      <c r="K45" s="176">
        <f>'実質公債費比率（分子）の構造'!N$49</f>
        <v>27</v>
      </c>
      <c r="L45" s="176"/>
      <c r="M45" s="176"/>
      <c r="N45" s="176">
        <f>'実質公債費比率（分子）の構造'!O$49</f>
        <v>26</v>
      </c>
      <c r="O45" s="176"/>
      <c r="P45" s="176"/>
    </row>
    <row r="46" spans="1:16" x14ac:dyDescent="0.15">
      <c r="A46" s="176" t="s">
        <v>68</v>
      </c>
      <c r="B46" s="176">
        <f>'実質公債費比率（分子）の構造'!K$48</f>
        <v>353</v>
      </c>
      <c r="C46" s="176"/>
      <c r="D46" s="176"/>
      <c r="E46" s="176">
        <f>'実質公債費比率（分子）の構造'!L$48</f>
        <v>334</v>
      </c>
      <c r="F46" s="176"/>
      <c r="G46" s="176"/>
      <c r="H46" s="176">
        <f>'実質公債費比率（分子）の構造'!M$48</f>
        <v>281</v>
      </c>
      <c r="I46" s="176"/>
      <c r="J46" s="176"/>
      <c r="K46" s="176">
        <f>'実質公債費比率（分子）の構造'!N$48</f>
        <v>289</v>
      </c>
      <c r="L46" s="176"/>
      <c r="M46" s="176"/>
      <c r="N46" s="176">
        <f>'実質公債費比率（分子）の構造'!O$48</f>
        <v>258</v>
      </c>
      <c r="O46" s="176"/>
      <c r="P46" s="176"/>
    </row>
    <row r="47" spans="1:16" x14ac:dyDescent="0.15">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71</v>
      </c>
      <c r="B49" s="176">
        <f>'実質公債費比率（分子）の構造'!K$45</f>
        <v>1815</v>
      </c>
      <c r="C49" s="176"/>
      <c r="D49" s="176"/>
      <c r="E49" s="176">
        <f>'実質公債費比率（分子）の構造'!L$45</f>
        <v>1764</v>
      </c>
      <c r="F49" s="176"/>
      <c r="G49" s="176"/>
      <c r="H49" s="176">
        <f>'実質公債費比率（分子）の構造'!M$45</f>
        <v>1742</v>
      </c>
      <c r="I49" s="176"/>
      <c r="J49" s="176"/>
      <c r="K49" s="176">
        <f>'実質公債費比率（分子）の構造'!N$45</f>
        <v>1756</v>
      </c>
      <c r="L49" s="176"/>
      <c r="M49" s="176"/>
      <c r="N49" s="176">
        <f>'実質公債費比率（分子）の構造'!O$45</f>
        <v>1727</v>
      </c>
      <c r="O49" s="176"/>
      <c r="P49" s="176"/>
    </row>
    <row r="50" spans="1:16" x14ac:dyDescent="0.15">
      <c r="A50" s="176" t="s">
        <v>72</v>
      </c>
      <c r="B50" s="176" t="e">
        <f>NA()</f>
        <v>#N/A</v>
      </c>
      <c r="C50" s="176">
        <f>IF(ISNUMBER('実質公債費比率（分子）の構造'!K$53),'実質公債費比率（分子）の構造'!K$53,NA())</f>
        <v>874</v>
      </c>
      <c r="D50" s="176" t="e">
        <f>NA()</f>
        <v>#N/A</v>
      </c>
      <c r="E50" s="176" t="e">
        <f>NA()</f>
        <v>#N/A</v>
      </c>
      <c r="F50" s="176">
        <f>IF(ISNUMBER('実質公債費比率（分子）の構造'!L$53),'実質公債費比率（分子）の構造'!L$53,NA())</f>
        <v>792</v>
      </c>
      <c r="G50" s="176" t="e">
        <f>NA()</f>
        <v>#N/A</v>
      </c>
      <c r="H50" s="176" t="e">
        <f>NA()</f>
        <v>#N/A</v>
      </c>
      <c r="I50" s="176">
        <f>IF(ISNUMBER('実質公債費比率（分子）の構造'!M$53),'実質公債費比率（分子）の構造'!M$53,NA())</f>
        <v>723</v>
      </c>
      <c r="J50" s="176" t="e">
        <f>NA()</f>
        <v>#N/A</v>
      </c>
      <c r="K50" s="176" t="e">
        <f>NA()</f>
        <v>#N/A</v>
      </c>
      <c r="L50" s="176">
        <f>IF(ISNUMBER('実質公債費比率（分子）の構造'!N$53),'実質公債費比率（分子）の構造'!N$53,NA())</f>
        <v>740</v>
      </c>
      <c r="M50" s="176" t="e">
        <f>NA()</f>
        <v>#N/A</v>
      </c>
      <c r="N50" s="176" t="e">
        <f>NA()</f>
        <v>#N/A</v>
      </c>
      <c r="O50" s="176">
        <f>IF(ISNUMBER('実質公債費比率（分子）の構造'!O$53),'実質公債費比率（分子）の構造'!O$53,NA())</f>
        <v>717</v>
      </c>
      <c r="P50" s="176" t="e">
        <f>NA()</f>
        <v>#N/A</v>
      </c>
    </row>
    <row r="53" spans="1:16" x14ac:dyDescent="0.15">
      <c r="A53" s="144" t="s">
        <v>73</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15">
      <c r="A56" s="175" t="s">
        <v>44</v>
      </c>
      <c r="B56" s="175"/>
      <c r="C56" s="175"/>
      <c r="D56" s="175">
        <f>'将来負担比率（分子）の構造'!I$52</f>
        <v>12194</v>
      </c>
      <c r="E56" s="175"/>
      <c r="F56" s="175"/>
      <c r="G56" s="175">
        <f>'将来負担比率（分子）の構造'!J$52</f>
        <v>12997</v>
      </c>
      <c r="H56" s="175"/>
      <c r="I56" s="175"/>
      <c r="J56" s="175">
        <f>'将来負担比率（分子）の構造'!K$52</f>
        <v>13593</v>
      </c>
      <c r="K56" s="175"/>
      <c r="L56" s="175"/>
      <c r="M56" s="175">
        <f>'将来負担比率（分子）の構造'!L$52</f>
        <v>14231</v>
      </c>
      <c r="N56" s="175"/>
      <c r="O56" s="175"/>
      <c r="P56" s="175">
        <f>'将来負担比率（分子）の構造'!M$52</f>
        <v>16145</v>
      </c>
    </row>
    <row r="57" spans="1:16" x14ac:dyDescent="0.15">
      <c r="A57" s="175" t="s">
        <v>43</v>
      </c>
      <c r="B57" s="175"/>
      <c r="C57" s="175"/>
      <c r="D57" s="175">
        <f>'将来負担比率（分子）の構造'!I$51</f>
        <v>1214</v>
      </c>
      <c r="E57" s="175"/>
      <c r="F57" s="175"/>
      <c r="G57" s="175">
        <f>'将来負担比率（分子）の構造'!J$51</f>
        <v>1154</v>
      </c>
      <c r="H57" s="175"/>
      <c r="I57" s="175"/>
      <c r="J57" s="175">
        <f>'将来負担比率（分子）の構造'!K$51</f>
        <v>1086</v>
      </c>
      <c r="K57" s="175"/>
      <c r="L57" s="175"/>
      <c r="M57" s="175">
        <f>'将来負担比率（分子）の構造'!L$51</f>
        <v>1018</v>
      </c>
      <c r="N57" s="175"/>
      <c r="O57" s="175"/>
      <c r="P57" s="175">
        <f>'将来負担比率（分子）の構造'!M$51</f>
        <v>986</v>
      </c>
    </row>
    <row r="58" spans="1:16" x14ac:dyDescent="0.15">
      <c r="A58" s="175" t="s">
        <v>42</v>
      </c>
      <c r="B58" s="175"/>
      <c r="C58" s="175"/>
      <c r="D58" s="175">
        <f>'将来負担比率（分子）の構造'!I$50</f>
        <v>4523</v>
      </c>
      <c r="E58" s="175"/>
      <c r="F58" s="175"/>
      <c r="G58" s="175">
        <f>'将来負担比率（分子）の構造'!J$50</f>
        <v>4745</v>
      </c>
      <c r="H58" s="175"/>
      <c r="I58" s="175"/>
      <c r="J58" s="175">
        <f>'将来負担比率（分子）の構造'!K$50</f>
        <v>5016</v>
      </c>
      <c r="K58" s="175"/>
      <c r="L58" s="175"/>
      <c r="M58" s="175">
        <f>'将来負担比率（分子）の構造'!L$50</f>
        <v>5232</v>
      </c>
      <c r="N58" s="175"/>
      <c r="O58" s="175"/>
      <c r="P58" s="175">
        <f>'将来負担比率（分子）の構造'!M$50</f>
        <v>5665</v>
      </c>
    </row>
    <row r="59" spans="1:16" x14ac:dyDescent="0.15">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36</v>
      </c>
      <c r="B62" s="175">
        <f>'将来負担比率（分子）の構造'!I$45</f>
        <v>2761</v>
      </c>
      <c r="C62" s="175"/>
      <c r="D62" s="175"/>
      <c r="E62" s="175">
        <f>'将来負担比率（分子）の構造'!J$45</f>
        <v>2627</v>
      </c>
      <c r="F62" s="175"/>
      <c r="G62" s="175"/>
      <c r="H62" s="175">
        <f>'将来負担比率（分子）の構造'!K$45</f>
        <v>2355</v>
      </c>
      <c r="I62" s="175"/>
      <c r="J62" s="175"/>
      <c r="K62" s="175">
        <f>'将来負担比率（分子）の構造'!L$45</f>
        <v>2304</v>
      </c>
      <c r="L62" s="175"/>
      <c r="M62" s="175"/>
      <c r="N62" s="175">
        <f>'将来負担比率（分子）の構造'!M$45</f>
        <v>2148</v>
      </c>
      <c r="O62" s="175"/>
      <c r="P62" s="175"/>
    </row>
    <row r="63" spans="1:16" x14ac:dyDescent="0.15">
      <c r="A63" s="175" t="s">
        <v>35</v>
      </c>
      <c r="B63" s="175">
        <f>'将来負担比率（分子）の構造'!I$44</f>
        <v>134</v>
      </c>
      <c r="C63" s="175"/>
      <c r="D63" s="175"/>
      <c r="E63" s="175">
        <f>'将来負担比率（分子）の構造'!J$44</f>
        <v>119</v>
      </c>
      <c r="F63" s="175"/>
      <c r="G63" s="175"/>
      <c r="H63" s="175">
        <f>'将来負担比率（分子）の構造'!K$44</f>
        <v>118</v>
      </c>
      <c r="I63" s="175"/>
      <c r="J63" s="175"/>
      <c r="K63" s="175">
        <f>'将来負担比率（分子）の構造'!L$44</f>
        <v>123</v>
      </c>
      <c r="L63" s="175"/>
      <c r="M63" s="175"/>
      <c r="N63" s="175">
        <f>'将来負担比率（分子）の構造'!M$44</f>
        <v>115</v>
      </c>
      <c r="O63" s="175"/>
      <c r="P63" s="175"/>
    </row>
    <row r="64" spans="1:16" x14ac:dyDescent="0.15">
      <c r="A64" s="175" t="s">
        <v>34</v>
      </c>
      <c r="B64" s="175">
        <f>'将来負担比率（分子）の構造'!I$43</f>
        <v>3976</v>
      </c>
      <c r="C64" s="175"/>
      <c r="D64" s="175"/>
      <c r="E64" s="175">
        <f>'将来負担比率（分子）の構造'!J$43</f>
        <v>3986</v>
      </c>
      <c r="F64" s="175"/>
      <c r="G64" s="175"/>
      <c r="H64" s="175">
        <f>'将来負担比率（分子）の構造'!K$43</f>
        <v>3731</v>
      </c>
      <c r="I64" s="175"/>
      <c r="J64" s="175"/>
      <c r="K64" s="175">
        <f>'将来負担比率（分子）の構造'!L$43</f>
        <v>4037</v>
      </c>
      <c r="L64" s="175"/>
      <c r="M64" s="175"/>
      <c r="N64" s="175">
        <f>'将来負担比率（分子）の構造'!M$43</f>
        <v>3702</v>
      </c>
      <c r="O64" s="175"/>
      <c r="P64" s="175"/>
    </row>
    <row r="65" spans="1:16" x14ac:dyDescent="0.15">
      <c r="A65" s="175" t="s">
        <v>33</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32</v>
      </c>
      <c r="B66" s="175">
        <f>'将来負担比率（分子）の構造'!I$41</f>
        <v>18242</v>
      </c>
      <c r="C66" s="175"/>
      <c r="D66" s="175"/>
      <c r="E66" s="175">
        <f>'将来負担比率（分子）の構造'!J$41</f>
        <v>18853</v>
      </c>
      <c r="F66" s="175"/>
      <c r="G66" s="175"/>
      <c r="H66" s="175">
        <f>'将来負担比率（分子）の構造'!K$41</f>
        <v>19579</v>
      </c>
      <c r="I66" s="175"/>
      <c r="J66" s="175"/>
      <c r="K66" s="175">
        <f>'将来負担比率（分子）の構造'!L$41</f>
        <v>20107</v>
      </c>
      <c r="L66" s="175"/>
      <c r="M66" s="175"/>
      <c r="N66" s="175">
        <f>'将来負担比率（分子）の構造'!M$41</f>
        <v>22224</v>
      </c>
      <c r="O66" s="175"/>
      <c r="P66" s="175"/>
    </row>
    <row r="67" spans="1:16" x14ac:dyDescent="0.15">
      <c r="A67" s="175" t="s">
        <v>76</v>
      </c>
      <c r="B67" s="175" t="e">
        <f>NA()</f>
        <v>#N/A</v>
      </c>
      <c r="C67" s="175">
        <f>IF(ISNUMBER('将来負担比率（分子）の構造'!I$53), IF('将来負担比率（分子）の構造'!I$53 &lt; 0, 0, '将来負担比率（分子）の構造'!I$53), NA())</f>
        <v>7181</v>
      </c>
      <c r="D67" s="175" t="e">
        <f>NA()</f>
        <v>#N/A</v>
      </c>
      <c r="E67" s="175" t="e">
        <f>NA()</f>
        <v>#N/A</v>
      </c>
      <c r="F67" s="175">
        <f>IF(ISNUMBER('将来負担比率（分子）の構造'!J$53), IF('将来負担比率（分子）の構造'!J$53 &lt; 0, 0, '将来負担比率（分子）の構造'!J$53), NA())</f>
        <v>6688</v>
      </c>
      <c r="G67" s="175" t="e">
        <f>NA()</f>
        <v>#N/A</v>
      </c>
      <c r="H67" s="175" t="e">
        <f>NA()</f>
        <v>#N/A</v>
      </c>
      <c r="I67" s="175">
        <f>IF(ISNUMBER('将来負担比率（分子）の構造'!K$53), IF('将来負担比率（分子）の構造'!K$53 &lt; 0, 0, '将来負担比率（分子）の構造'!K$53), NA())</f>
        <v>6086</v>
      </c>
      <c r="J67" s="175" t="e">
        <f>NA()</f>
        <v>#N/A</v>
      </c>
      <c r="K67" s="175" t="e">
        <f>NA()</f>
        <v>#N/A</v>
      </c>
      <c r="L67" s="175">
        <f>IF(ISNUMBER('将来負担比率（分子）の構造'!L$53), IF('将来負担比率（分子）の構造'!L$53 &lt; 0, 0, '将来負担比率（分子）の構造'!L$53), NA())</f>
        <v>6089</v>
      </c>
      <c r="M67" s="175" t="e">
        <f>NA()</f>
        <v>#N/A</v>
      </c>
      <c r="N67" s="175" t="e">
        <f>NA()</f>
        <v>#N/A</v>
      </c>
      <c r="O67" s="175">
        <f>IF(ISNUMBER('将来負担比率（分子）の構造'!M$53), IF('将来負担比率（分子）の構造'!M$53 &lt; 0, 0, '将来負担比率（分子）の構造'!M$53), NA())</f>
        <v>5394</v>
      </c>
      <c r="P67" s="175" t="e">
        <f>NA()</f>
        <v>#N/A</v>
      </c>
    </row>
    <row r="70" spans="1:16" x14ac:dyDescent="0.15">
      <c r="A70" s="177" t="s">
        <v>77</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78</v>
      </c>
      <c r="B72" s="179">
        <f>基金残高に係る経年分析!F55</f>
        <v>2446</v>
      </c>
      <c r="C72" s="179">
        <f>基金残高に係る経年分析!G55</f>
        <v>2621</v>
      </c>
      <c r="D72" s="179">
        <f>基金残高に係る経年分析!H55</f>
        <v>2901</v>
      </c>
    </row>
    <row r="73" spans="1:16" x14ac:dyDescent="0.15">
      <c r="A73" s="178" t="s">
        <v>79</v>
      </c>
      <c r="B73" s="179">
        <f>基金残高に係る経年分析!F56</f>
        <v>922</v>
      </c>
      <c r="C73" s="179">
        <f>基金残高に係る経年分析!G56</f>
        <v>889</v>
      </c>
      <c r="D73" s="179">
        <f>基金残高に係る経年分析!H56</f>
        <v>957</v>
      </c>
    </row>
    <row r="74" spans="1:16" x14ac:dyDescent="0.15">
      <c r="A74" s="178" t="s">
        <v>80</v>
      </c>
      <c r="B74" s="179">
        <f>基金残高に係る経年分析!F57</f>
        <v>1320</v>
      </c>
      <c r="C74" s="179">
        <f>基金残高に係る経年分析!G57</f>
        <v>1352</v>
      </c>
      <c r="D74" s="179">
        <f>基金残高に係る経年分析!H57</f>
        <v>1368</v>
      </c>
    </row>
  </sheetData>
  <sheetProtection algorithmName="SHA-512" hashValue="B7XX97pztZd9nx3GaJL36rvjgKa0x7qhBNthDknFqtCayht1BI2UTtVAhRGfuAndAsf56Ec5HfrwConXv+JVUw==" saltValue="NVtb+DQZZt4uNNx07VKz0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8" t="s">
        <v>213</v>
      </c>
      <c r="DI1" s="719"/>
      <c r="DJ1" s="719"/>
      <c r="DK1" s="719"/>
      <c r="DL1" s="719"/>
      <c r="DM1" s="719"/>
      <c r="DN1" s="720"/>
      <c r="DO1" s="214"/>
      <c r="DP1" s="718" t="s">
        <v>214</v>
      </c>
      <c r="DQ1" s="719"/>
      <c r="DR1" s="719"/>
      <c r="DS1" s="719"/>
      <c r="DT1" s="719"/>
      <c r="DU1" s="719"/>
      <c r="DV1" s="719"/>
      <c r="DW1" s="719"/>
      <c r="DX1" s="719"/>
      <c r="DY1" s="719"/>
      <c r="DZ1" s="719"/>
      <c r="EA1" s="719"/>
      <c r="EB1" s="719"/>
      <c r="EC1" s="720"/>
      <c r="ED1" s="213"/>
      <c r="EE1" s="213"/>
      <c r="EF1" s="213"/>
      <c r="EG1" s="213"/>
      <c r="EH1" s="213"/>
      <c r="EI1" s="213"/>
      <c r="EJ1" s="213"/>
      <c r="EK1" s="213"/>
      <c r="EL1" s="213"/>
      <c r="EM1" s="213"/>
    </row>
    <row r="2" spans="2:143" ht="22.5" customHeight="1" x14ac:dyDescent="0.15">
      <c r="B2" s="215" t="s">
        <v>215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9" t="s">
        <v>216</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217</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218</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219</v>
      </c>
      <c r="S4" s="680"/>
      <c r="T4" s="680"/>
      <c r="U4" s="680"/>
      <c r="V4" s="680"/>
      <c r="W4" s="680"/>
      <c r="X4" s="680"/>
      <c r="Y4" s="681"/>
      <c r="Z4" s="679" t="s">
        <v>220</v>
      </c>
      <c r="AA4" s="680"/>
      <c r="AB4" s="680"/>
      <c r="AC4" s="681"/>
      <c r="AD4" s="679" t="s">
        <v>221</v>
      </c>
      <c r="AE4" s="680"/>
      <c r="AF4" s="680"/>
      <c r="AG4" s="680"/>
      <c r="AH4" s="680"/>
      <c r="AI4" s="680"/>
      <c r="AJ4" s="680"/>
      <c r="AK4" s="681"/>
      <c r="AL4" s="679" t="s">
        <v>220</v>
      </c>
      <c r="AM4" s="680"/>
      <c r="AN4" s="680"/>
      <c r="AO4" s="681"/>
      <c r="AP4" s="715" t="s">
        <v>222</v>
      </c>
      <c r="AQ4" s="715"/>
      <c r="AR4" s="715"/>
      <c r="AS4" s="715"/>
      <c r="AT4" s="715"/>
      <c r="AU4" s="715"/>
      <c r="AV4" s="715"/>
      <c r="AW4" s="715"/>
      <c r="AX4" s="715"/>
      <c r="AY4" s="715"/>
      <c r="AZ4" s="715"/>
      <c r="BA4" s="715"/>
      <c r="BB4" s="715"/>
      <c r="BC4" s="715"/>
      <c r="BD4" s="715"/>
      <c r="BE4" s="715"/>
      <c r="BF4" s="715"/>
      <c r="BG4" s="715" t="s">
        <v>223</v>
      </c>
      <c r="BH4" s="715"/>
      <c r="BI4" s="715"/>
      <c r="BJ4" s="715"/>
      <c r="BK4" s="715"/>
      <c r="BL4" s="715"/>
      <c r="BM4" s="715"/>
      <c r="BN4" s="715"/>
      <c r="BO4" s="715" t="s">
        <v>220</v>
      </c>
      <c r="BP4" s="715"/>
      <c r="BQ4" s="715"/>
      <c r="BR4" s="715"/>
      <c r="BS4" s="715" t="s">
        <v>224</v>
      </c>
      <c r="BT4" s="715"/>
      <c r="BU4" s="715"/>
      <c r="BV4" s="715"/>
      <c r="BW4" s="715"/>
      <c r="BX4" s="715"/>
      <c r="BY4" s="715"/>
      <c r="BZ4" s="715"/>
      <c r="CA4" s="715"/>
      <c r="CB4" s="715"/>
      <c r="CD4" s="679" t="s">
        <v>225</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226</v>
      </c>
      <c r="C5" s="677"/>
      <c r="D5" s="677"/>
      <c r="E5" s="677"/>
      <c r="F5" s="677"/>
      <c r="G5" s="677"/>
      <c r="H5" s="677"/>
      <c r="I5" s="677"/>
      <c r="J5" s="677"/>
      <c r="K5" s="677"/>
      <c r="L5" s="677"/>
      <c r="M5" s="677"/>
      <c r="N5" s="677"/>
      <c r="O5" s="677"/>
      <c r="P5" s="677"/>
      <c r="Q5" s="678"/>
      <c r="R5" s="673">
        <v>2831326</v>
      </c>
      <c r="S5" s="674"/>
      <c r="T5" s="674"/>
      <c r="U5" s="674"/>
      <c r="V5" s="674"/>
      <c r="W5" s="674"/>
      <c r="X5" s="674"/>
      <c r="Y5" s="702"/>
      <c r="Z5" s="716">
        <v>14.7</v>
      </c>
      <c r="AA5" s="716"/>
      <c r="AB5" s="716"/>
      <c r="AC5" s="716"/>
      <c r="AD5" s="717">
        <v>2742283</v>
      </c>
      <c r="AE5" s="717"/>
      <c r="AF5" s="717"/>
      <c r="AG5" s="717"/>
      <c r="AH5" s="717"/>
      <c r="AI5" s="717"/>
      <c r="AJ5" s="717"/>
      <c r="AK5" s="717"/>
      <c r="AL5" s="703">
        <v>34.700000000000003</v>
      </c>
      <c r="AM5" s="686"/>
      <c r="AN5" s="686"/>
      <c r="AO5" s="704"/>
      <c r="AP5" s="676" t="s">
        <v>227</v>
      </c>
      <c r="AQ5" s="677"/>
      <c r="AR5" s="677"/>
      <c r="AS5" s="677"/>
      <c r="AT5" s="677"/>
      <c r="AU5" s="677"/>
      <c r="AV5" s="677"/>
      <c r="AW5" s="677"/>
      <c r="AX5" s="677"/>
      <c r="AY5" s="677"/>
      <c r="AZ5" s="677"/>
      <c r="BA5" s="677"/>
      <c r="BB5" s="677"/>
      <c r="BC5" s="677"/>
      <c r="BD5" s="677"/>
      <c r="BE5" s="677"/>
      <c r="BF5" s="678"/>
      <c r="BG5" s="621">
        <v>2742283</v>
      </c>
      <c r="BH5" s="622"/>
      <c r="BI5" s="622"/>
      <c r="BJ5" s="622"/>
      <c r="BK5" s="622"/>
      <c r="BL5" s="622"/>
      <c r="BM5" s="622"/>
      <c r="BN5" s="623"/>
      <c r="BO5" s="663">
        <v>96.9</v>
      </c>
      <c r="BP5" s="663"/>
      <c r="BQ5" s="663"/>
      <c r="BR5" s="663"/>
      <c r="BS5" s="664">
        <v>28560</v>
      </c>
      <c r="BT5" s="664"/>
      <c r="BU5" s="664"/>
      <c r="BV5" s="664"/>
      <c r="BW5" s="664"/>
      <c r="BX5" s="664"/>
      <c r="BY5" s="664"/>
      <c r="BZ5" s="664"/>
      <c r="CA5" s="664"/>
      <c r="CB5" s="698"/>
      <c r="CD5" s="679" t="s">
        <v>222</v>
      </c>
      <c r="CE5" s="680"/>
      <c r="CF5" s="680"/>
      <c r="CG5" s="680"/>
      <c r="CH5" s="680"/>
      <c r="CI5" s="680"/>
      <c r="CJ5" s="680"/>
      <c r="CK5" s="680"/>
      <c r="CL5" s="680"/>
      <c r="CM5" s="680"/>
      <c r="CN5" s="680"/>
      <c r="CO5" s="680"/>
      <c r="CP5" s="680"/>
      <c r="CQ5" s="681"/>
      <c r="CR5" s="679" t="s">
        <v>228</v>
      </c>
      <c r="CS5" s="680"/>
      <c r="CT5" s="680"/>
      <c r="CU5" s="680"/>
      <c r="CV5" s="680"/>
      <c r="CW5" s="680"/>
      <c r="CX5" s="680"/>
      <c r="CY5" s="681"/>
      <c r="CZ5" s="679" t="s">
        <v>220</v>
      </c>
      <c r="DA5" s="680"/>
      <c r="DB5" s="680"/>
      <c r="DC5" s="681"/>
      <c r="DD5" s="679" t="s">
        <v>229</v>
      </c>
      <c r="DE5" s="680"/>
      <c r="DF5" s="680"/>
      <c r="DG5" s="680"/>
      <c r="DH5" s="680"/>
      <c r="DI5" s="680"/>
      <c r="DJ5" s="680"/>
      <c r="DK5" s="680"/>
      <c r="DL5" s="680"/>
      <c r="DM5" s="680"/>
      <c r="DN5" s="680"/>
      <c r="DO5" s="680"/>
      <c r="DP5" s="681"/>
      <c r="DQ5" s="679" t="s">
        <v>230</v>
      </c>
      <c r="DR5" s="680"/>
      <c r="DS5" s="680"/>
      <c r="DT5" s="680"/>
      <c r="DU5" s="680"/>
      <c r="DV5" s="680"/>
      <c r="DW5" s="680"/>
      <c r="DX5" s="680"/>
      <c r="DY5" s="680"/>
      <c r="DZ5" s="680"/>
      <c r="EA5" s="680"/>
      <c r="EB5" s="680"/>
      <c r="EC5" s="681"/>
    </row>
    <row r="6" spans="2:143" ht="11.25" customHeight="1" x14ac:dyDescent="0.15">
      <c r="B6" s="618" t="s">
        <v>231</v>
      </c>
      <c r="C6" s="619"/>
      <c r="D6" s="619"/>
      <c r="E6" s="619"/>
      <c r="F6" s="619"/>
      <c r="G6" s="619"/>
      <c r="H6" s="619"/>
      <c r="I6" s="619"/>
      <c r="J6" s="619"/>
      <c r="K6" s="619"/>
      <c r="L6" s="619"/>
      <c r="M6" s="619"/>
      <c r="N6" s="619"/>
      <c r="O6" s="619"/>
      <c r="P6" s="619"/>
      <c r="Q6" s="620"/>
      <c r="R6" s="621">
        <v>100250</v>
      </c>
      <c r="S6" s="622"/>
      <c r="T6" s="622"/>
      <c r="U6" s="622"/>
      <c r="V6" s="622"/>
      <c r="W6" s="622"/>
      <c r="X6" s="622"/>
      <c r="Y6" s="623"/>
      <c r="Z6" s="663">
        <v>0.5</v>
      </c>
      <c r="AA6" s="663"/>
      <c r="AB6" s="663"/>
      <c r="AC6" s="663"/>
      <c r="AD6" s="664">
        <v>100250</v>
      </c>
      <c r="AE6" s="664"/>
      <c r="AF6" s="664"/>
      <c r="AG6" s="664"/>
      <c r="AH6" s="664"/>
      <c r="AI6" s="664"/>
      <c r="AJ6" s="664"/>
      <c r="AK6" s="664"/>
      <c r="AL6" s="624">
        <v>1.3</v>
      </c>
      <c r="AM6" s="625"/>
      <c r="AN6" s="625"/>
      <c r="AO6" s="665"/>
      <c r="AP6" s="618" t="s">
        <v>232</v>
      </c>
      <c r="AQ6" s="619"/>
      <c r="AR6" s="619"/>
      <c r="AS6" s="619"/>
      <c r="AT6" s="619"/>
      <c r="AU6" s="619"/>
      <c r="AV6" s="619"/>
      <c r="AW6" s="619"/>
      <c r="AX6" s="619"/>
      <c r="AY6" s="619"/>
      <c r="AZ6" s="619"/>
      <c r="BA6" s="619"/>
      <c r="BB6" s="619"/>
      <c r="BC6" s="619"/>
      <c r="BD6" s="619"/>
      <c r="BE6" s="619"/>
      <c r="BF6" s="620"/>
      <c r="BG6" s="621">
        <v>2742283</v>
      </c>
      <c r="BH6" s="622"/>
      <c r="BI6" s="622"/>
      <c r="BJ6" s="622"/>
      <c r="BK6" s="622"/>
      <c r="BL6" s="622"/>
      <c r="BM6" s="622"/>
      <c r="BN6" s="623"/>
      <c r="BO6" s="663">
        <v>96.9</v>
      </c>
      <c r="BP6" s="663"/>
      <c r="BQ6" s="663"/>
      <c r="BR6" s="663"/>
      <c r="BS6" s="664">
        <v>28560</v>
      </c>
      <c r="BT6" s="664"/>
      <c r="BU6" s="664"/>
      <c r="BV6" s="664"/>
      <c r="BW6" s="664"/>
      <c r="BX6" s="664"/>
      <c r="BY6" s="664"/>
      <c r="BZ6" s="664"/>
      <c r="CA6" s="664"/>
      <c r="CB6" s="698"/>
      <c r="CD6" s="676" t="s">
        <v>233</v>
      </c>
      <c r="CE6" s="677"/>
      <c r="CF6" s="677"/>
      <c r="CG6" s="677"/>
      <c r="CH6" s="677"/>
      <c r="CI6" s="677"/>
      <c r="CJ6" s="677"/>
      <c r="CK6" s="677"/>
      <c r="CL6" s="677"/>
      <c r="CM6" s="677"/>
      <c r="CN6" s="677"/>
      <c r="CO6" s="677"/>
      <c r="CP6" s="677"/>
      <c r="CQ6" s="678"/>
      <c r="CR6" s="621">
        <v>155412</v>
      </c>
      <c r="CS6" s="622"/>
      <c r="CT6" s="622"/>
      <c r="CU6" s="622"/>
      <c r="CV6" s="622"/>
      <c r="CW6" s="622"/>
      <c r="CX6" s="622"/>
      <c r="CY6" s="623"/>
      <c r="CZ6" s="703">
        <v>0.8</v>
      </c>
      <c r="DA6" s="686"/>
      <c r="DB6" s="686"/>
      <c r="DC6" s="705"/>
      <c r="DD6" s="627" t="s">
        <v>129</v>
      </c>
      <c r="DE6" s="622"/>
      <c r="DF6" s="622"/>
      <c r="DG6" s="622"/>
      <c r="DH6" s="622"/>
      <c r="DI6" s="622"/>
      <c r="DJ6" s="622"/>
      <c r="DK6" s="622"/>
      <c r="DL6" s="622"/>
      <c r="DM6" s="622"/>
      <c r="DN6" s="622"/>
      <c r="DO6" s="622"/>
      <c r="DP6" s="623"/>
      <c r="DQ6" s="627">
        <v>155412</v>
      </c>
      <c r="DR6" s="622"/>
      <c r="DS6" s="622"/>
      <c r="DT6" s="622"/>
      <c r="DU6" s="622"/>
      <c r="DV6" s="622"/>
      <c r="DW6" s="622"/>
      <c r="DX6" s="622"/>
      <c r="DY6" s="622"/>
      <c r="DZ6" s="622"/>
      <c r="EA6" s="622"/>
      <c r="EB6" s="622"/>
      <c r="EC6" s="662"/>
    </row>
    <row r="7" spans="2:143" ht="11.25" customHeight="1" x14ac:dyDescent="0.15">
      <c r="B7" s="618" t="s">
        <v>234</v>
      </c>
      <c r="C7" s="619"/>
      <c r="D7" s="619"/>
      <c r="E7" s="619"/>
      <c r="F7" s="619"/>
      <c r="G7" s="619"/>
      <c r="H7" s="619"/>
      <c r="I7" s="619"/>
      <c r="J7" s="619"/>
      <c r="K7" s="619"/>
      <c r="L7" s="619"/>
      <c r="M7" s="619"/>
      <c r="N7" s="619"/>
      <c r="O7" s="619"/>
      <c r="P7" s="619"/>
      <c r="Q7" s="620"/>
      <c r="R7" s="621">
        <v>1308</v>
      </c>
      <c r="S7" s="622"/>
      <c r="T7" s="622"/>
      <c r="U7" s="622"/>
      <c r="V7" s="622"/>
      <c r="W7" s="622"/>
      <c r="X7" s="622"/>
      <c r="Y7" s="623"/>
      <c r="Z7" s="663">
        <v>0</v>
      </c>
      <c r="AA7" s="663"/>
      <c r="AB7" s="663"/>
      <c r="AC7" s="663"/>
      <c r="AD7" s="664">
        <v>1308</v>
      </c>
      <c r="AE7" s="664"/>
      <c r="AF7" s="664"/>
      <c r="AG7" s="664"/>
      <c r="AH7" s="664"/>
      <c r="AI7" s="664"/>
      <c r="AJ7" s="664"/>
      <c r="AK7" s="664"/>
      <c r="AL7" s="624">
        <v>0</v>
      </c>
      <c r="AM7" s="625"/>
      <c r="AN7" s="625"/>
      <c r="AO7" s="665"/>
      <c r="AP7" s="618" t="s">
        <v>235</v>
      </c>
      <c r="AQ7" s="619"/>
      <c r="AR7" s="619"/>
      <c r="AS7" s="619"/>
      <c r="AT7" s="619"/>
      <c r="AU7" s="619"/>
      <c r="AV7" s="619"/>
      <c r="AW7" s="619"/>
      <c r="AX7" s="619"/>
      <c r="AY7" s="619"/>
      <c r="AZ7" s="619"/>
      <c r="BA7" s="619"/>
      <c r="BB7" s="619"/>
      <c r="BC7" s="619"/>
      <c r="BD7" s="619"/>
      <c r="BE7" s="619"/>
      <c r="BF7" s="620"/>
      <c r="BG7" s="621">
        <v>1165091</v>
      </c>
      <c r="BH7" s="622"/>
      <c r="BI7" s="622"/>
      <c r="BJ7" s="622"/>
      <c r="BK7" s="622"/>
      <c r="BL7" s="622"/>
      <c r="BM7" s="622"/>
      <c r="BN7" s="623"/>
      <c r="BO7" s="663">
        <v>41.2</v>
      </c>
      <c r="BP7" s="663"/>
      <c r="BQ7" s="663"/>
      <c r="BR7" s="663"/>
      <c r="BS7" s="664">
        <v>28560</v>
      </c>
      <c r="BT7" s="664"/>
      <c r="BU7" s="664"/>
      <c r="BV7" s="664"/>
      <c r="BW7" s="664"/>
      <c r="BX7" s="664"/>
      <c r="BY7" s="664"/>
      <c r="BZ7" s="664"/>
      <c r="CA7" s="664"/>
      <c r="CB7" s="698"/>
      <c r="CD7" s="618" t="s">
        <v>236</v>
      </c>
      <c r="CE7" s="619"/>
      <c r="CF7" s="619"/>
      <c r="CG7" s="619"/>
      <c r="CH7" s="619"/>
      <c r="CI7" s="619"/>
      <c r="CJ7" s="619"/>
      <c r="CK7" s="619"/>
      <c r="CL7" s="619"/>
      <c r="CM7" s="619"/>
      <c r="CN7" s="619"/>
      <c r="CO7" s="619"/>
      <c r="CP7" s="619"/>
      <c r="CQ7" s="620"/>
      <c r="CR7" s="621">
        <v>2040749</v>
      </c>
      <c r="CS7" s="622"/>
      <c r="CT7" s="622"/>
      <c r="CU7" s="622"/>
      <c r="CV7" s="622"/>
      <c r="CW7" s="622"/>
      <c r="CX7" s="622"/>
      <c r="CY7" s="623"/>
      <c r="CZ7" s="663">
        <v>11.1</v>
      </c>
      <c r="DA7" s="663"/>
      <c r="DB7" s="663"/>
      <c r="DC7" s="663"/>
      <c r="DD7" s="627">
        <v>4518</v>
      </c>
      <c r="DE7" s="622"/>
      <c r="DF7" s="622"/>
      <c r="DG7" s="622"/>
      <c r="DH7" s="622"/>
      <c r="DI7" s="622"/>
      <c r="DJ7" s="622"/>
      <c r="DK7" s="622"/>
      <c r="DL7" s="622"/>
      <c r="DM7" s="622"/>
      <c r="DN7" s="622"/>
      <c r="DO7" s="622"/>
      <c r="DP7" s="623"/>
      <c r="DQ7" s="627">
        <v>1766708</v>
      </c>
      <c r="DR7" s="622"/>
      <c r="DS7" s="622"/>
      <c r="DT7" s="622"/>
      <c r="DU7" s="622"/>
      <c r="DV7" s="622"/>
      <c r="DW7" s="622"/>
      <c r="DX7" s="622"/>
      <c r="DY7" s="622"/>
      <c r="DZ7" s="622"/>
      <c r="EA7" s="622"/>
      <c r="EB7" s="622"/>
      <c r="EC7" s="662"/>
    </row>
    <row r="8" spans="2:143" ht="11.25" customHeight="1" x14ac:dyDescent="0.15">
      <c r="B8" s="618" t="s">
        <v>237</v>
      </c>
      <c r="C8" s="619"/>
      <c r="D8" s="619"/>
      <c r="E8" s="619"/>
      <c r="F8" s="619"/>
      <c r="G8" s="619"/>
      <c r="H8" s="619"/>
      <c r="I8" s="619"/>
      <c r="J8" s="619"/>
      <c r="K8" s="619"/>
      <c r="L8" s="619"/>
      <c r="M8" s="619"/>
      <c r="N8" s="619"/>
      <c r="O8" s="619"/>
      <c r="P8" s="619"/>
      <c r="Q8" s="620"/>
      <c r="R8" s="621">
        <v>27815</v>
      </c>
      <c r="S8" s="622"/>
      <c r="T8" s="622"/>
      <c r="U8" s="622"/>
      <c r="V8" s="622"/>
      <c r="W8" s="622"/>
      <c r="X8" s="622"/>
      <c r="Y8" s="623"/>
      <c r="Z8" s="663">
        <v>0.1</v>
      </c>
      <c r="AA8" s="663"/>
      <c r="AB8" s="663"/>
      <c r="AC8" s="663"/>
      <c r="AD8" s="664">
        <v>27815</v>
      </c>
      <c r="AE8" s="664"/>
      <c r="AF8" s="664"/>
      <c r="AG8" s="664"/>
      <c r="AH8" s="664"/>
      <c r="AI8" s="664"/>
      <c r="AJ8" s="664"/>
      <c r="AK8" s="664"/>
      <c r="AL8" s="624">
        <v>0.4</v>
      </c>
      <c r="AM8" s="625"/>
      <c r="AN8" s="625"/>
      <c r="AO8" s="665"/>
      <c r="AP8" s="618" t="s">
        <v>238</v>
      </c>
      <c r="AQ8" s="619"/>
      <c r="AR8" s="619"/>
      <c r="AS8" s="619"/>
      <c r="AT8" s="619"/>
      <c r="AU8" s="619"/>
      <c r="AV8" s="619"/>
      <c r="AW8" s="619"/>
      <c r="AX8" s="619"/>
      <c r="AY8" s="619"/>
      <c r="AZ8" s="619"/>
      <c r="BA8" s="619"/>
      <c r="BB8" s="619"/>
      <c r="BC8" s="619"/>
      <c r="BD8" s="619"/>
      <c r="BE8" s="619"/>
      <c r="BF8" s="620"/>
      <c r="BG8" s="621">
        <v>37813</v>
      </c>
      <c r="BH8" s="622"/>
      <c r="BI8" s="622"/>
      <c r="BJ8" s="622"/>
      <c r="BK8" s="622"/>
      <c r="BL8" s="622"/>
      <c r="BM8" s="622"/>
      <c r="BN8" s="623"/>
      <c r="BO8" s="663">
        <v>1.3</v>
      </c>
      <c r="BP8" s="663"/>
      <c r="BQ8" s="663"/>
      <c r="BR8" s="663"/>
      <c r="BS8" s="664" t="s">
        <v>129</v>
      </c>
      <c r="BT8" s="664"/>
      <c r="BU8" s="664"/>
      <c r="BV8" s="664"/>
      <c r="BW8" s="664"/>
      <c r="BX8" s="664"/>
      <c r="BY8" s="664"/>
      <c r="BZ8" s="664"/>
      <c r="CA8" s="664"/>
      <c r="CB8" s="698"/>
      <c r="CD8" s="618" t="s">
        <v>239</v>
      </c>
      <c r="CE8" s="619"/>
      <c r="CF8" s="619"/>
      <c r="CG8" s="619"/>
      <c r="CH8" s="619"/>
      <c r="CI8" s="619"/>
      <c r="CJ8" s="619"/>
      <c r="CK8" s="619"/>
      <c r="CL8" s="619"/>
      <c r="CM8" s="619"/>
      <c r="CN8" s="619"/>
      <c r="CO8" s="619"/>
      <c r="CP8" s="619"/>
      <c r="CQ8" s="620"/>
      <c r="CR8" s="621">
        <v>5455070</v>
      </c>
      <c r="CS8" s="622"/>
      <c r="CT8" s="622"/>
      <c r="CU8" s="622"/>
      <c r="CV8" s="622"/>
      <c r="CW8" s="622"/>
      <c r="CX8" s="622"/>
      <c r="CY8" s="623"/>
      <c r="CZ8" s="663">
        <v>29.7</v>
      </c>
      <c r="DA8" s="663"/>
      <c r="DB8" s="663"/>
      <c r="DC8" s="663"/>
      <c r="DD8" s="627">
        <v>53521</v>
      </c>
      <c r="DE8" s="622"/>
      <c r="DF8" s="622"/>
      <c r="DG8" s="622"/>
      <c r="DH8" s="622"/>
      <c r="DI8" s="622"/>
      <c r="DJ8" s="622"/>
      <c r="DK8" s="622"/>
      <c r="DL8" s="622"/>
      <c r="DM8" s="622"/>
      <c r="DN8" s="622"/>
      <c r="DO8" s="622"/>
      <c r="DP8" s="623"/>
      <c r="DQ8" s="627">
        <v>2802183</v>
      </c>
      <c r="DR8" s="622"/>
      <c r="DS8" s="622"/>
      <c r="DT8" s="622"/>
      <c r="DU8" s="622"/>
      <c r="DV8" s="622"/>
      <c r="DW8" s="622"/>
      <c r="DX8" s="622"/>
      <c r="DY8" s="622"/>
      <c r="DZ8" s="622"/>
      <c r="EA8" s="622"/>
      <c r="EB8" s="622"/>
      <c r="EC8" s="662"/>
    </row>
    <row r="9" spans="2:143" ht="11.25" customHeight="1" x14ac:dyDescent="0.15">
      <c r="B9" s="618" t="s">
        <v>240</v>
      </c>
      <c r="C9" s="619"/>
      <c r="D9" s="619"/>
      <c r="E9" s="619"/>
      <c r="F9" s="619"/>
      <c r="G9" s="619"/>
      <c r="H9" s="619"/>
      <c r="I9" s="619"/>
      <c r="J9" s="619"/>
      <c r="K9" s="619"/>
      <c r="L9" s="619"/>
      <c r="M9" s="619"/>
      <c r="N9" s="619"/>
      <c r="O9" s="619"/>
      <c r="P9" s="619"/>
      <c r="Q9" s="620"/>
      <c r="R9" s="621">
        <v>19518</v>
      </c>
      <c r="S9" s="622"/>
      <c r="T9" s="622"/>
      <c r="U9" s="622"/>
      <c r="V9" s="622"/>
      <c r="W9" s="622"/>
      <c r="X9" s="622"/>
      <c r="Y9" s="623"/>
      <c r="Z9" s="663">
        <v>0.1</v>
      </c>
      <c r="AA9" s="663"/>
      <c r="AB9" s="663"/>
      <c r="AC9" s="663"/>
      <c r="AD9" s="664">
        <v>19518</v>
      </c>
      <c r="AE9" s="664"/>
      <c r="AF9" s="664"/>
      <c r="AG9" s="664"/>
      <c r="AH9" s="664"/>
      <c r="AI9" s="664"/>
      <c r="AJ9" s="664"/>
      <c r="AK9" s="664"/>
      <c r="AL9" s="624">
        <v>0.2</v>
      </c>
      <c r="AM9" s="625"/>
      <c r="AN9" s="625"/>
      <c r="AO9" s="665"/>
      <c r="AP9" s="618" t="s">
        <v>241</v>
      </c>
      <c r="AQ9" s="619"/>
      <c r="AR9" s="619"/>
      <c r="AS9" s="619"/>
      <c r="AT9" s="619"/>
      <c r="AU9" s="619"/>
      <c r="AV9" s="619"/>
      <c r="AW9" s="619"/>
      <c r="AX9" s="619"/>
      <c r="AY9" s="619"/>
      <c r="AZ9" s="619"/>
      <c r="BA9" s="619"/>
      <c r="BB9" s="619"/>
      <c r="BC9" s="619"/>
      <c r="BD9" s="619"/>
      <c r="BE9" s="619"/>
      <c r="BF9" s="620"/>
      <c r="BG9" s="621">
        <v>960835</v>
      </c>
      <c r="BH9" s="622"/>
      <c r="BI9" s="622"/>
      <c r="BJ9" s="622"/>
      <c r="BK9" s="622"/>
      <c r="BL9" s="622"/>
      <c r="BM9" s="622"/>
      <c r="BN9" s="623"/>
      <c r="BO9" s="663">
        <v>33.9</v>
      </c>
      <c r="BP9" s="663"/>
      <c r="BQ9" s="663"/>
      <c r="BR9" s="663"/>
      <c r="BS9" s="664" t="s">
        <v>129</v>
      </c>
      <c r="BT9" s="664"/>
      <c r="BU9" s="664"/>
      <c r="BV9" s="664"/>
      <c r="BW9" s="664"/>
      <c r="BX9" s="664"/>
      <c r="BY9" s="664"/>
      <c r="BZ9" s="664"/>
      <c r="CA9" s="664"/>
      <c r="CB9" s="698"/>
      <c r="CD9" s="618" t="s">
        <v>242</v>
      </c>
      <c r="CE9" s="619"/>
      <c r="CF9" s="619"/>
      <c r="CG9" s="619"/>
      <c r="CH9" s="619"/>
      <c r="CI9" s="619"/>
      <c r="CJ9" s="619"/>
      <c r="CK9" s="619"/>
      <c r="CL9" s="619"/>
      <c r="CM9" s="619"/>
      <c r="CN9" s="619"/>
      <c r="CO9" s="619"/>
      <c r="CP9" s="619"/>
      <c r="CQ9" s="620"/>
      <c r="CR9" s="621">
        <v>4106053</v>
      </c>
      <c r="CS9" s="622"/>
      <c r="CT9" s="622"/>
      <c r="CU9" s="622"/>
      <c r="CV9" s="622"/>
      <c r="CW9" s="622"/>
      <c r="CX9" s="622"/>
      <c r="CY9" s="623"/>
      <c r="CZ9" s="663">
        <v>22.3</v>
      </c>
      <c r="DA9" s="663"/>
      <c r="DB9" s="663"/>
      <c r="DC9" s="663"/>
      <c r="DD9" s="627">
        <v>2278632</v>
      </c>
      <c r="DE9" s="622"/>
      <c r="DF9" s="622"/>
      <c r="DG9" s="622"/>
      <c r="DH9" s="622"/>
      <c r="DI9" s="622"/>
      <c r="DJ9" s="622"/>
      <c r="DK9" s="622"/>
      <c r="DL9" s="622"/>
      <c r="DM9" s="622"/>
      <c r="DN9" s="622"/>
      <c r="DO9" s="622"/>
      <c r="DP9" s="623"/>
      <c r="DQ9" s="627">
        <v>1423029</v>
      </c>
      <c r="DR9" s="622"/>
      <c r="DS9" s="622"/>
      <c r="DT9" s="622"/>
      <c r="DU9" s="622"/>
      <c r="DV9" s="622"/>
      <c r="DW9" s="622"/>
      <c r="DX9" s="622"/>
      <c r="DY9" s="622"/>
      <c r="DZ9" s="622"/>
      <c r="EA9" s="622"/>
      <c r="EB9" s="622"/>
      <c r="EC9" s="662"/>
    </row>
    <row r="10" spans="2:143" ht="11.25" customHeight="1" x14ac:dyDescent="0.15">
      <c r="B10" s="618" t="s">
        <v>243</v>
      </c>
      <c r="C10" s="619"/>
      <c r="D10" s="619"/>
      <c r="E10" s="619"/>
      <c r="F10" s="619"/>
      <c r="G10" s="619"/>
      <c r="H10" s="619"/>
      <c r="I10" s="619"/>
      <c r="J10" s="619"/>
      <c r="K10" s="619"/>
      <c r="L10" s="619"/>
      <c r="M10" s="619"/>
      <c r="N10" s="619"/>
      <c r="O10" s="619"/>
      <c r="P10" s="619"/>
      <c r="Q10" s="620"/>
      <c r="R10" s="621" t="s">
        <v>129</v>
      </c>
      <c r="S10" s="622"/>
      <c r="T10" s="622"/>
      <c r="U10" s="622"/>
      <c r="V10" s="622"/>
      <c r="W10" s="622"/>
      <c r="X10" s="622"/>
      <c r="Y10" s="623"/>
      <c r="Z10" s="663" t="s">
        <v>129</v>
      </c>
      <c r="AA10" s="663"/>
      <c r="AB10" s="663"/>
      <c r="AC10" s="663"/>
      <c r="AD10" s="664" t="s">
        <v>129</v>
      </c>
      <c r="AE10" s="664"/>
      <c r="AF10" s="664"/>
      <c r="AG10" s="664"/>
      <c r="AH10" s="664"/>
      <c r="AI10" s="664"/>
      <c r="AJ10" s="664"/>
      <c r="AK10" s="664"/>
      <c r="AL10" s="624" t="s">
        <v>129</v>
      </c>
      <c r="AM10" s="625"/>
      <c r="AN10" s="625"/>
      <c r="AO10" s="665"/>
      <c r="AP10" s="618" t="s">
        <v>244</v>
      </c>
      <c r="AQ10" s="619"/>
      <c r="AR10" s="619"/>
      <c r="AS10" s="619"/>
      <c r="AT10" s="619"/>
      <c r="AU10" s="619"/>
      <c r="AV10" s="619"/>
      <c r="AW10" s="619"/>
      <c r="AX10" s="619"/>
      <c r="AY10" s="619"/>
      <c r="AZ10" s="619"/>
      <c r="BA10" s="619"/>
      <c r="BB10" s="619"/>
      <c r="BC10" s="619"/>
      <c r="BD10" s="619"/>
      <c r="BE10" s="619"/>
      <c r="BF10" s="620"/>
      <c r="BG10" s="621">
        <v>66418</v>
      </c>
      <c r="BH10" s="622"/>
      <c r="BI10" s="622"/>
      <c r="BJ10" s="622"/>
      <c r="BK10" s="622"/>
      <c r="BL10" s="622"/>
      <c r="BM10" s="622"/>
      <c r="BN10" s="623"/>
      <c r="BO10" s="663">
        <v>2.2999999999999998</v>
      </c>
      <c r="BP10" s="663"/>
      <c r="BQ10" s="663"/>
      <c r="BR10" s="663"/>
      <c r="BS10" s="664" t="s">
        <v>129</v>
      </c>
      <c r="BT10" s="664"/>
      <c r="BU10" s="664"/>
      <c r="BV10" s="664"/>
      <c r="BW10" s="664"/>
      <c r="BX10" s="664"/>
      <c r="BY10" s="664"/>
      <c r="BZ10" s="664"/>
      <c r="CA10" s="664"/>
      <c r="CB10" s="698"/>
      <c r="CD10" s="618" t="s">
        <v>245</v>
      </c>
      <c r="CE10" s="619"/>
      <c r="CF10" s="619"/>
      <c r="CG10" s="619"/>
      <c r="CH10" s="619"/>
      <c r="CI10" s="619"/>
      <c r="CJ10" s="619"/>
      <c r="CK10" s="619"/>
      <c r="CL10" s="619"/>
      <c r="CM10" s="619"/>
      <c r="CN10" s="619"/>
      <c r="CO10" s="619"/>
      <c r="CP10" s="619"/>
      <c r="CQ10" s="620"/>
      <c r="CR10" s="621" t="s">
        <v>129</v>
      </c>
      <c r="CS10" s="622"/>
      <c r="CT10" s="622"/>
      <c r="CU10" s="622"/>
      <c r="CV10" s="622"/>
      <c r="CW10" s="622"/>
      <c r="CX10" s="622"/>
      <c r="CY10" s="623"/>
      <c r="CZ10" s="663" t="s">
        <v>129</v>
      </c>
      <c r="DA10" s="663"/>
      <c r="DB10" s="663"/>
      <c r="DC10" s="663"/>
      <c r="DD10" s="627" t="s">
        <v>129</v>
      </c>
      <c r="DE10" s="622"/>
      <c r="DF10" s="622"/>
      <c r="DG10" s="622"/>
      <c r="DH10" s="622"/>
      <c r="DI10" s="622"/>
      <c r="DJ10" s="622"/>
      <c r="DK10" s="622"/>
      <c r="DL10" s="622"/>
      <c r="DM10" s="622"/>
      <c r="DN10" s="622"/>
      <c r="DO10" s="622"/>
      <c r="DP10" s="623"/>
      <c r="DQ10" s="627" t="s">
        <v>129</v>
      </c>
      <c r="DR10" s="622"/>
      <c r="DS10" s="622"/>
      <c r="DT10" s="622"/>
      <c r="DU10" s="622"/>
      <c r="DV10" s="622"/>
      <c r="DW10" s="622"/>
      <c r="DX10" s="622"/>
      <c r="DY10" s="622"/>
      <c r="DZ10" s="622"/>
      <c r="EA10" s="622"/>
      <c r="EB10" s="622"/>
      <c r="EC10" s="662"/>
    </row>
    <row r="11" spans="2:143" ht="11.25" customHeight="1" x14ac:dyDescent="0.15">
      <c r="B11" s="618" t="s">
        <v>246</v>
      </c>
      <c r="C11" s="619"/>
      <c r="D11" s="619"/>
      <c r="E11" s="619"/>
      <c r="F11" s="619"/>
      <c r="G11" s="619"/>
      <c r="H11" s="619"/>
      <c r="I11" s="619"/>
      <c r="J11" s="619"/>
      <c r="K11" s="619"/>
      <c r="L11" s="619"/>
      <c r="M11" s="619"/>
      <c r="N11" s="619"/>
      <c r="O11" s="619"/>
      <c r="P11" s="619"/>
      <c r="Q11" s="620"/>
      <c r="R11" s="621">
        <v>553836</v>
      </c>
      <c r="S11" s="622"/>
      <c r="T11" s="622"/>
      <c r="U11" s="622"/>
      <c r="V11" s="622"/>
      <c r="W11" s="622"/>
      <c r="X11" s="622"/>
      <c r="Y11" s="623"/>
      <c r="Z11" s="624">
        <v>2.9</v>
      </c>
      <c r="AA11" s="625"/>
      <c r="AB11" s="625"/>
      <c r="AC11" s="626"/>
      <c r="AD11" s="627">
        <v>553836</v>
      </c>
      <c r="AE11" s="622"/>
      <c r="AF11" s="622"/>
      <c r="AG11" s="622"/>
      <c r="AH11" s="622"/>
      <c r="AI11" s="622"/>
      <c r="AJ11" s="622"/>
      <c r="AK11" s="623"/>
      <c r="AL11" s="624">
        <v>7</v>
      </c>
      <c r="AM11" s="625"/>
      <c r="AN11" s="625"/>
      <c r="AO11" s="665"/>
      <c r="AP11" s="618" t="s">
        <v>247</v>
      </c>
      <c r="AQ11" s="619"/>
      <c r="AR11" s="619"/>
      <c r="AS11" s="619"/>
      <c r="AT11" s="619"/>
      <c r="AU11" s="619"/>
      <c r="AV11" s="619"/>
      <c r="AW11" s="619"/>
      <c r="AX11" s="619"/>
      <c r="AY11" s="619"/>
      <c r="AZ11" s="619"/>
      <c r="BA11" s="619"/>
      <c r="BB11" s="619"/>
      <c r="BC11" s="619"/>
      <c r="BD11" s="619"/>
      <c r="BE11" s="619"/>
      <c r="BF11" s="620"/>
      <c r="BG11" s="621">
        <v>100025</v>
      </c>
      <c r="BH11" s="622"/>
      <c r="BI11" s="622"/>
      <c r="BJ11" s="622"/>
      <c r="BK11" s="622"/>
      <c r="BL11" s="622"/>
      <c r="BM11" s="622"/>
      <c r="BN11" s="623"/>
      <c r="BO11" s="663">
        <v>3.5</v>
      </c>
      <c r="BP11" s="663"/>
      <c r="BQ11" s="663"/>
      <c r="BR11" s="663"/>
      <c r="BS11" s="664">
        <v>28560</v>
      </c>
      <c r="BT11" s="664"/>
      <c r="BU11" s="664"/>
      <c r="BV11" s="664"/>
      <c r="BW11" s="664"/>
      <c r="BX11" s="664"/>
      <c r="BY11" s="664"/>
      <c r="BZ11" s="664"/>
      <c r="CA11" s="664"/>
      <c r="CB11" s="698"/>
      <c r="CD11" s="618" t="s">
        <v>248</v>
      </c>
      <c r="CE11" s="619"/>
      <c r="CF11" s="619"/>
      <c r="CG11" s="619"/>
      <c r="CH11" s="619"/>
      <c r="CI11" s="619"/>
      <c r="CJ11" s="619"/>
      <c r="CK11" s="619"/>
      <c r="CL11" s="619"/>
      <c r="CM11" s="619"/>
      <c r="CN11" s="619"/>
      <c r="CO11" s="619"/>
      <c r="CP11" s="619"/>
      <c r="CQ11" s="620"/>
      <c r="CR11" s="621">
        <v>314215</v>
      </c>
      <c r="CS11" s="622"/>
      <c r="CT11" s="622"/>
      <c r="CU11" s="622"/>
      <c r="CV11" s="622"/>
      <c r="CW11" s="622"/>
      <c r="CX11" s="622"/>
      <c r="CY11" s="623"/>
      <c r="CZ11" s="663">
        <v>1.7</v>
      </c>
      <c r="DA11" s="663"/>
      <c r="DB11" s="663"/>
      <c r="DC11" s="663"/>
      <c r="DD11" s="627">
        <v>202309</v>
      </c>
      <c r="DE11" s="622"/>
      <c r="DF11" s="622"/>
      <c r="DG11" s="622"/>
      <c r="DH11" s="622"/>
      <c r="DI11" s="622"/>
      <c r="DJ11" s="622"/>
      <c r="DK11" s="622"/>
      <c r="DL11" s="622"/>
      <c r="DM11" s="622"/>
      <c r="DN11" s="622"/>
      <c r="DO11" s="622"/>
      <c r="DP11" s="623"/>
      <c r="DQ11" s="627">
        <v>114360</v>
      </c>
      <c r="DR11" s="622"/>
      <c r="DS11" s="622"/>
      <c r="DT11" s="622"/>
      <c r="DU11" s="622"/>
      <c r="DV11" s="622"/>
      <c r="DW11" s="622"/>
      <c r="DX11" s="622"/>
      <c r="DY11" s="622"/>
      <c r="DZ11" s="622"/>
      <c r="EA11" s="622"/>
      <c r="EB11" s="622"/>
      <c r="EC11" s="662"/>
    </row>
    <row r="12" spans="2:143" ht="11.25" customHeight="1" x14ac:dyDescent="0.15">
      <c r="B12" s="618" t="s">
        <v>249</v>
      </c>
      <c r="C12" s="619"/>
      <c r="D12" s="619"/>
      <c r="E12" s="619"/>
      <c r="F12" s="619"/>
      <c r="G12" s="619"/>
      <c r="H12" s="619"/>
      <c r="I12" s="619"/>
      <c r="J12" s="619"/>
      <c r="K12" s="619"/>
      <c r="L12" s="619"/>
      <c r="M12" s="619"/>
      <c r="N12" s="619"/>
      <c r="O12" s="619"/>
      <c r="P12" s="619"/>
      <c r="Q12" s="620"/>
      <c r="R12" s="621">
        <v>12581</v>
      </c>
      <c r="S12" s="622"/>
      <c r="T12" s="622"/>
      <c r="U12" s="622"/>
      <c r="V12" s="622"/>
      <c r="W12" s="622"/>
      <c r="X12" s="622"/>
      <c r="Y12" s="623"/>
      <c r="Z12" s="663">
        <v>0.1</v>
      </c>
      <c r="AA12" s="663"/>
      <c r="AB12" s="663"/>
      <c r="AC12" s="663"/>
      <c r="AD12" s="664">
        <v>12581</v>
      </c>
      <c r="AE12" s="664"/>
      <c r="AF12" s="664"/>
      <c r="AG12" s="664"/>
      <c r="AH12" s="664"/>
      <c r="AI12" s="664"/>
      <c r="AJ12" s="664"/>
      <c r="AK12" s="664"/>
      <c r="AL12" s="624">
        <v>0.2</v>
      </c>
      <c r="AM12" s="625"/>
      <c r="AN12" s="625"/>
      <c r="AO12" s="665"/>
      <c r="AP12" s="618" t="s">
        <v>250</v>
      </c>
      <c r="AQ12" s="619"/>
      <c r="AR12" s="619"/>
      <c r="AS12" s="619"/>
      <c r="AT12" s="619"/>
      <c r="AU12" s="619"/>
      <c r="AV12" s="619"/>
      <c r="AW12" s="619"/>
      <c r="AX12" s="619"/>
      <c r="AY12" s="619"/>
      <c r="AZ12" s="619"/>
      <c r="BA12" s="619"/>
      <c r="BB12" s="619"/>
      <c r="BC12" s="619"/>
      <c r="BD12" s="619"/>
      <c r="BE12" s="619"/>
      <c r="BF12" s="620"/>
      <c r="BG12" s="621">
        <v>1279864</v>
      </c>
      <c r="BH12" s="622"/>
      <c r="BI12" s="622"/>
      <c r="BJ12" s="622"/>
      <c r="BK12" s="622"/>
      <c r="BL12" s="622"/>
      <c r="BM12" s="622"/>
      <c r="BN12" s="623"/>
      <c r="BO12" s="663">
        <v>45.2</v>
      </c>
      <c r="BP12" s="663"/>
      <c r="BQ12" s="663"/>
      <c r="BR12" s="663"/>
      <c r="BS12" s="664" t="s">
        <v>137</v>
      </c>
      <c r="BT12" s="664"/>
      <c r="BU12" s="664"/>
      <c r="BV12" s="664"/>
      <c r="BW12" s="664"/>
      <c r="BX12" s="664"/>
      <c r="BY12" s="664"/>
      <c r="BZ12" s="664"/>
      <c r="CA12" s="664"/>
      <c r="CB12" s="698"/>
      <c r="CD12" s="618" t="s">
        <v>251</v>
      </c>
      <c r="CE12" s="619"/>
      <c r="CF12" s="619"/>
      <c r="CG12" s="619"/>
      <c r="CH12" s="619"/>
      <c r="CI12" s="619"/>
      <c r="CJ12" s="619"/>
      <c r="CK12" s="619"/>
      <c r="CL12" s="619"/>
      <c r="CM12" s="619"/>
      <c r="CN12" s="619"/>
      <c r="CO12" s="619"/>
      <c r="CP12" s="619"/>
      <c r="CQ12" s="620"/>
      <c r="CR12" s="621">
        <v>271504</v>
      </c>
      <c r="CS12" s="622"/>
      <c r="CT12" s="622"/>
      <c r="CU12" s="622"/>
      <c r="CV12" s="622"/>
      <c r="CW12" s="622"/>
      <c r="CX12" s="622"/>
      <c r="CY12" s="623"/>
      <c r="CZ12" s="663">
        <v>1.5</v>
      </c>
      <c r="DA12" s="663"/>
      <c r="DB12" s="663"/>
      <c r="DC12" s="663"/>
      <c r="DD12" s="627">
        <v>33832</v>
      </c>
      <c r="DE12" s="622"/>
      <c r="DF12" s="622"/>
      <c r="DG12" s="622"/>
      <c r="DH12" s="622"/>
      <c r="DI12" s="622"/>
      <c r="DJ12" s="622"/>
      <c r="DK12" s="622"/>
      <c r="DL12" s="622"/>
      <c r="DM12" s="622"/>
      <c r="DN12" s="622"/>
      <c r="DO12" s="622"/>
      <c r="DP12" s="623"/>
      <c r="DQ12" s="627">
        <v>216416</v>
      </c>
      <c r="DR12" s="622"/>
      <c r="DS12" s="622"/>
      <c r="DT12" s="622"/>
      <c r="DU12" s="622"/>
      <c r="DV12" s="622"/>
      <c r="DW12" s="622"/>
      <c r="DX12" s="622"/>
      <c r="DY12" s="622"/>
      <c r="DZ12" s="622"/>
      <c r="EA12" s="622"/>
      <c r="EB12" s="622"/>
      <c r="EC12" s="662"/>
    </row>
    <row r="13" spans="2:143" ht="11.25" customHeight="1" x14ac:dyDescent="0.15">
      <c r="B13" s="618" t="s">
        <v>252</v>
      </c>
      <c r="C13" s="619"/>
      <c r="D13" s="619"/>
      <c r="E13" s="619"/>
      <c r="F13" s="619"/>
      <c r="G13" s="619"/>
      <c r="H13" s="619"/>
      <c r="I13" s="619"/>
      <c r="J13" s="619"/>
      <c r="K13" s="619"/>
      <c r="L13" s="619"/>
      <c r="M13" s="619"/>
      <c r="N13" s="619"/>
      <c r="O13" s="619"/>
      <c r="P13" s="619"/>
      <c r="Q13" s="620"/>
      <c r="R13" s="621" t="s">
        <v>129</v>
      </c>
      <c r="S13" s="622"/>
      <c r="T13" s="622"/>
      <c r="U13" s="622"/>
      <c r="V13" s="622"/>
      <c r="W13" s="622"/>
      <c r="X13" s="622"/>
      <c r="Y13" s="623"/>
      <c r="Z13" s="663" t="s">
        <v>129</v>
      </c>
      <c r="AA13" s="663"/>
      <c r="AB13" s="663"/>
      <c r="AC13" s="663"/>
      <c r="AD13" s="664" t="s">
        <v>129</v>
      </c>
      <c r="AE13" s="664"/>
      <c r="AF13" s="664"/>
      <c r="AG13" s="664"/>
      <c r="AH13" s="664"/>
      <c r="AI13" s="664"/>
      <c r="AJ13" s="664"/>
      <c r="AK13" s="664"/>
      <c r="AL13" s="624" t="s">
        <v>129</v>
      </c>
      <c r="AM13" s="625"/>
      <c r="AN13" s="625"/>
      <c r="AO13" s="665"/>
      <c r="AP13" s="618" t="s">
        <v>253</v>
      </c>
      <c r="AQ13" s="619"/>
      <c r="AR13" s="619"/>
      <c r="AS13" s="619"/>
      <c r="AT13" s="619"/>
      <c r="AU13" s="619"/>
      <c r="AV13" s="619"/>
      <c r="AW13" s="619"/>
      <c r="AX13" s="619"/>
      <c r="AY13" s="619"/>
      <c r="AZ13" s="619"/>
      <c r="BA13" s="619"/>
      <c r="BB13" s="619"/>
      <c r="BC13" s="619"/>
      <c r="BD13" s="619"/>
      <c r="BE13" s="619"/>
      <c r="BF13" s="620"/>
      <c r="BG13" s="621">
        <v>1269816</v>
      </c>
      <c r="BH13" s="622"/>
      <c r="BI13" s="622"/>
      <c r="BJ13" s="622"/>
      <c r="BK13" s="622"/>
      <c r="BL13" s="622"/>
      <c r="BM13" s="622"/>
      <c r="BN13" s="623"/>
      <c r="BO13" s="663">
        <v>44.8</v>
      </c>
      <c r="BP13" s="663"/>
      <c r="BQ13" s="663"/>
      <c r="BR13" s="663"/>
      <c r="BS13" s="664" t="s">
        <v>129</v>
      </c>
      <c r="BT13" s="664"/>
      <c r="BU13" s="664"/>
      <c r="BV13" s="664"/>
      <c r="BW13" s="664"/>
      <c r="BX13" s="664"/>
      <c r="BY13" s="664"/>
      <c r="BZ13" s="664"/>
      <c r="CA13" s="664"/>
      <c r="CB13" s="698"/>
      <c r="CD13" s="618" t="s">
        <v>254</v>
      </c>
      <c r="CE13" s="619"/>
      <c r="CF13" s="619"/>
      <c r="CG13" s="619"/>
      <c r="CH13" s="619"/>
      <c r="CI13" s="619"/>
      <c r="CJ13" s="619"/>
      <c r="CK13" s="619"/>
      <c r="CL13" s="619"/>
      <c r="CM13" s="619"/>
      <c r="CN13" s="619"/>
      <c r="CO13" s="619"/>
      <c r="CP13" s="619"/>
      <c r="CQ13" s="620"/>
      <c r="CR13" s="621">
        <v>1371829</v>
      </c>
      <c r="CS13" s="622"/>
      <c r="CT13" s="622"/>
      <c r="CU13" s="622"/>
      <c r="CV13" s="622"/>
      <c r="CW13" s="622"/>
      <c r="CX13" s="622"/>
      <c r="CY13" s="623"/>
      <c r="CZ13" s="663">
        <v>7.5</v>
      </c>
      <c r="DA13" s="663"/>
      <c r="DB13" s="663"/>
      <c r="DC13" s="663"/>
      <c r="DD13" s="627">
        <v>739991</v>
      </c>
      <c r="DE13" s="622"/>
      <c r="DF13" s="622"/>
      <c r="DG13" s="622"/>
      <c r="DH13" s="622"/>
      <c r="DI13" s="622"/>
      <c r="DJ13" s="622"/>
      <c r="DK13" s="622"/>
      <c r="DL13" s="622"/>
      <c r="DM13" s="622"/>
      <c r="DN13" s="622"/>
      <c r="DO13" s="622"/>
      <c r="DP13" s="623"/>
      <c r="DQ13" s="627">
        <v>605211</v>
      </c>
      <c r="DR13" s="622"/>
      <c r="DS13" s="622"/>
      <c r="DT13" s="622"/>
      <c r="DU13" s="622"/>
      <c r="DV13" s="622"/>
      <c r="DW13" s="622"/>
      <c r="DX13" s="622"/>
      <c r="DY13" s="622"/>
      <c r="DZ13" s="622"/>
      <c r="EA13" s="622"/>
      <c r="EB13" s="622"/>
      <c r="EC13" s="662"/>
    </row>
    <row r="14" spans="2:143" ht="11.25" customHeight="1" x14ac:dyDescent="0.15">
      <c r="B14" s="618" t="s">
        <v>255</v>
      </c>
      <c r="C14" s="619"/>
      <c r="D14" s="619"/>
      <c r="E14" s="619"/>
      <c r="F14" s="619"/>
      <c r="G14" s="619"/>
      <c r="H14" s="619"/>
      <c r="I14" s="619"/>
      <c r="J14" s="619"/>
      <c r="K14" s="619"/>
      <c r="L14" s="619"/>
      <c r="M14" s="619"/>
      <c r="N14" s="619"/>
      <c r="O14" s="619"/>
      <c r="P14" s="619"/>
      <c r="Q14" s="620"/>
      <c r="R14" s="621">
        <v>489</v>
      </c>
      <c r="S14" s="622"/>
      <c r="T14" s="622"/>
      <c r="U14" s="622"/>
      <c r="V14" s="622"/>
      <c r="W14" s="622"/>
      <c r="X14" s="622"/>
      <c r="Y14" s="623"/>
      <c r="Z14" s="663">
        <v>0</v>
      </c>
      <c r="AA14" s="663"/>
      <c r="AB14" s="663"/>
      <c r="AC14" s="663"/>
      <c r="AD14" s="664">
        <v>489</v>
      </c>
      <c r="AE14" s="664"/>
      <c r="AF14" s="664"/>
      <c r="AG14" s="664"/>
      <c r="AH14" s="664"/>
      <c r="AI14" s="664"/>
      <c r="AJ14" s="664"/>
      <c r="AK14" s="664"/>
      <c r="AL14" s="624">
        <v>0</v>
      </c>
      <c r="AM14" s="625"/>
      <c r="AN14" s="625"/>
      <c r="AO14" s="665"/>
      <c r="AP14" s="618" t="s">
        <v>256</v>
      </c>
      <c r="AQ14" s="619"/>
      <c r="AR14" s="619"/>
      <c r="AS14" s="619"/>
      <c r="AT14" s="619"/>
      <c r="AU14" s="619"/>
      <c r="AV14" s="619"/>
      <c r="AW14" s="619"/>
      <c r="AX14" s="619"/>
      <c r="AY14" s="619"/>
      <c r="AZ14" s="619"/>
      <c r="BA14" s="619"/>
      <c r="BB14" s="619"/>
      <c r="BC14" s="619"/>
      <c r="BD14" s="619"/>
      <c r="BE14" s="619"/>
      <c r="BF14" s="620"/>
      <c r="BG14" s="621">
        <v>95147</v>
      </c>
      <c r="BH14" s="622"/>
      <c r="BI14" s="622"/>
      <c r="BJ14" s="622"/>
      <c r="BK14" s="622"/>
      <c r="BL14" s="622"/>
      <c r="BM14" s="622"/>
      <c r="BN14" s="623"/>
      <c r="BO14" s="663">
        <v>3.4</v>
      </c>
      <c r="BP14" s="663"/>
      <c r="BQ14" s="663"/>
      <c r="BR14" s="663"/>
      <c r="BS14" s="664" t="s">
        <v>257</v>
      </c>
      <c r="BT14" s="664"/>
      <c r="BU14" s="664"/>
      <c r="BV14" s="664"/>
      <c r="BW14" s="664"/>
      <c r="BX14" s="664"/>
      <c r="BY14" s="664"/>
      <c r="BZ14" s="664"/>
      <c r="CA14" s="664"/>
      <c r="CB14" s="698"/>
      <c r="CD14" s="618" t="s">
        <v>258</v>
      </c>
      <c r="CE14" s="619"/>
      <c r="CF14" s="619"/>
      <c r="CG14" s="619"/>
      <c r="CH14" s="619"/>
      <c r="CI14" s="619"/>
      <c r="CJ14" s="619"/>
      <c r="CK14" s="619"/>
      <c r="CL14" s="619"/>
      <c r="CM14" s="619"/>
      <c r="CN14" s="619"/>
      <c r="CO14" s="619"/>
      <c r="CP14" s="619"/>
      <c r="CQ14" s="620"/>
      <c r="CR14" s="621">
        <v>1219333</v>
      </c>
      <c r="CS14" s="622"/>
      <c r="CT14" s="622"/>
      <c r="CU14" s="622"/>
      <c r="CV14" s="622"/>
      <c r="CW14" s="622"/>
      <c r="CX14" s="622"/>
      <c r="CY14" s="623"/>
      <c r="CZ14" s="663">
        <v>6.6</v>
      </c>
      <c r="DA14" s="663"/>
      <c r="DB14" s="663"/>
      <c r="DC14" s="663"/>
      <c r="DD14" s="627">
        <v>761869</v>
      </c>
      <c r="DE14" s="622"/>
      <c r="DF14" s="622"/>
      <c r="DG14" s="622"/>
      <c r="DH14" s="622"/>
      <c r="DI14" s="622"/>
      <c r="DJ14" s="622"/>
      <c r="DK14" s="622"/>
      <c r="DL14" s="622"/>
      <c r="DM14" s="622"/>
      <c r="DN14" s="622"/>
      <c r="DO14" s="622"/>
      <c r="DP14" s="623"/>
      <c r="DQ14" s="627">
        <v>477829</v>
      </c>
      <c r="DR14" s="622"/>
      <c r="DS14" s="622"/>
      <c r="DT14" s="622"/>
      <c r="DU14" s="622"/>
      <c r="DV14" s="622"/>
      <c r="DW14" s="622"/>
      <c r="DX14" s="622"/>
      <c r="DY14" s="622"/>
      <c r="DZ14" s="622"/>
      <c r="EA14" s="622"/>
      <c r="EB14" s="622"/>
      <c r="EC14" s="662"/>
    </row>
    <row r="15" spans="2:143" ht="11.25" customHeight="1" x14ac:dyDescent="0.15">
      <c r="B15" s="618" t="s">
        <v>259</v>
      </c>
      <c r="C15" s="619"/>
      <c r="D15" s="619"/>
      <c r="E15" s="619"/>
      <c r="F15" s="619"/>
      <c r="G15" s="619"/>
      <c r="H15" s="619"/>
      <c r="I15" s="619"/>
      <c r="J15" s="619"/>
      <c r="K15" s="619"/>
      <c r="L15" s="619"/>
      <c r="M15" s="619"/>
      <c r="N15" s="619"/>
      <c r="O15" s="619"/>
      <c r="P15" s="619"/>
      <c r="Q15" s="620"/>
      <c r="R15" s="621" t="s">
        <v>129</v>
      </c>
      <c r="S15" s="622"/>
      <c r="T15" s="622"/>
      <c r="U15" s="622"/>
      <c r="V15" s="622"/>
      <c r="W15" s="622"/>
      <c r="X15" s="622"/>
      <c r="Y15" s="623"/>
      <c r="Z15" s="663" t="s">
        <v>257</v>
      </c>
      <c r="AA15" s="663"/>
      <c r="AB15" s="663"/>
      <c r="AC15" s="663"/>
      <c r="AD15" s="664" t="s">
        <v>137</v>
      </c>
      <c r="AE15" s="664"/>
      <c r="AF15" s="664"/>
      <c r="AG15" s="664"/>
      <c r="AH15" s="664"/>
      <c r="AI15" s="664"/>
      <c r="AJ15" s="664"/>
      <c r="AK15" s="664"/>
      <c r="AL15" s="624" t="s">
        <v>129</v>
      </c>
      <c r="AM15" s="625"/>
      <c r="AN15" s="625"/>
      <c r="AO15" s="665"/>
      <c r="AP15" s="618" t="s">
        <v>260</v>
      </c>
      <c r="AQ15" s="619"/>
      <c r="AR15" s="619"/>
      <c r="AS15" s="619"/>
      <c r="AT15" s="619"/>
      <c r="AU15" s="619"/>
      <c r="AV15" s="619"/>
      <c r="AW15" s="619"/>
      <c r="AX15" s="619"/>
      <c r="AY15" s="619"/>
      <c r="AZ15" s="619"/>
      <c r="BA15" s="619"/>
      <c r="BB15" s="619"/>
      <c r="BC15" s="619"/>
      <c r="BD15" s="619"/>
      <c r="BE15" s="619"/>
      <c r="BF15" s="620"/>
      <c r="BG15" s="621">
        <v>202181</v>
      </c>
      <c r="BH15" s="622"/>
      <c r="BI15" s="622"/>
      <c r="BJ15" s="622"/>
      <c r="BK15" s="622"/>
      <c r="BL15" s="622"/>
      <c r="BM15" s="622"/>
      <c r="BN15" s="623"/>
      <c r="BO15" s="663">
        <v>7.1</v>
      </c>
      <c r="BP15" s="663"/>
      <c r="BQ15" s="663"/>
      <c r="BR15" s="663"/>
      <c r="BS15" s="664" t="s">
        <v>129</v>
      </c>
      <c r="BT15" s="664"/>
      <c r="BU15" s="664"/>
      <c r="BV15" s="664"/>
      <c r="BW15" s="664"/>
      <c r="BX15" s="664"/>
      <c r="BY15" s="664"/>
      <c r="BZ15" s="664"/>
      <c r="CA15" s="664"/>
      <c r="CB15" s="698"/>
      <c r="CD15" s="618" t="s">
        <v>261</v>
      </c>
      <c r="CE15" s="619"/>
      <c r="CF15" s="619"/>
      <c r="CG15" s="619"/>
      <c r="CH15" s="619"/>
      <c r="CI15" s="619"/>
      <c r="CJ15" s="619"/>
      <c r="CK15" s="619"/>
      <c r="CL15" s="619"/>
      <c r="CM15" s="619"/>
      <c r="CN15" s="619"/>
      <c r="CO15" s="619"/>
      <c r="CP15" s="619"/>
      <c r="CQ15" s="620"/>
      <c r="CR15" s="621">
        <v>1429321</v>
      </c>
      <c r="CS15" s="622"/>
      <c r="CT15" s="622"/>
      <c r="CU15" s="622"/>
      <c r="CV15" s="622"/>
      <c r="CW15" s="622"/>
      <c r="CX15" s="622"/>
      <c r="CY15" s="623"/>
      <c r="CZ15" s="663">
        <v>7.8</v>
      </c>
      <c r="DA15" s="663"/>
      <c r="DB15" s="663"/>
      <c r="DC15" s="663"/>
      <c r="DD15" s="627">
        <v>577836</v>
      </c>
      <c r="DE15" s="622"/>
      <c r="DF15" s="622"/>
      <c r="DG15" s="622"/>
      <c r="DH15" s="622"/>
      <c r="DI15" s="622"/>
      <c r="DJ15" s="622"/>
      <c r="DK15" s="622"/>
      <c r="DL15" s="622"/>
      <c r="DM15" s="622"/>
      <c r="DN15" s="622"/>
      <c r="DO15" s="622"/>
      <c r="DP15" s="623"/>
      <c r="DQ15" s="627">
        <v>856766</v>
      </c>
      <c r="DR15" s="622"/>
      <c r="DS15" s="622"/>
      <c r="DT15" s="622"/>
      <c r="DU15" s="622"/>
      <c r="DV15" s="622"/>
      <c r="DW15" s="622"/>
      <c r="DX15" s="622"/>
      <c r="DY15" s="622"/>
      <c r="DZ15" s="622"/>
      <c r="EA15" s="622"/>
      <c r="EB15" s="622"/>
      <c r="EC15" s="662"/>
    </row>
    <row r="16" spans="2:143" ht="11.25" customHeight="1" x14ac:dyDescent="0.15">
      <c r="B16" s="618" t="s">
        <v>262</v>
      </c>
      <c r="C16" s="619"/>
      <c r="D16" s="619"/>
      <c r="E16" s="619"/>
      <c r="F16" s="619"/>
      <c r="G16" s="619"/>
      <c r="H16" s="619"/>
      <c r="I16" s="619"/>
      <c r="J16" s="619"/>
      <c r="K16" s="619"/>
      <c r="L16" s="619"/>
      <c r="M16" s="619"/>
      <c r="N16" s="619"/>
      <c r="O16" s="619"/>
      <c r="P16" s="619"/>
      <c r="Q16" s="620"/>
      <c r="R16" s="621">
        <v>13324</v>
      </c>
      <c r="S16" s="622"/>
      <c r="T16" s="622"/>
      <c r="U16" s="622"/>
      <c r="V16" s="622"/>
      <c r="W16" s="622"/>
      <c r="X16" s="622"/>
      <c r="Y16" s="623"/>
      <c r="Z16" s="663">
        <v>0.1</v>
      </c>
      <c r="AA16" s="663"/>
      <c r="AB16" s="663"/>
      <c r="AC16" s="663"/>
      <c r="AD16" s="664">
        <v>13324</v>
      </c>
      <c r="AE16" s="664"/>
      <c r="AF16" s="664"/>
      <c r="AG16" s="664"/>
      <c r="AH16" s="664"/>
      <c r="AI16" s="664"/>
      <c r="AJ16" s="664"/>
      <c r="AK16" s="664"/>
      <c r="AL16" s="624">
        <v>0.2</v>
      </c>
      <c r="AM16" s="625"/>
      <c r="AN16" s="625"/>
      <c r="AO16" s="665"/>
      <c r="AP16" s="618" t="s">
        <v>263</v>
      </c>
      <c r="AQ16" s="619"/>
      <c r="AR16" s="619"/>
      <c r="AS16" s="619"/>
      <c r="AT16" s="619"/>
      <c r="AU16" s="619"/>
      <c r="AV16" s="619"/>
      <c r="AW16" s="619"/>
      <c r="AX16" s="619"/>
      <c r="AY16" s="619"/>
      <c r="AZ16" s="619"/>
      <c r="BA16" s="619"/>
      <c r="BB16" s="619"/>
      <c r="BC16" s="619"/>
      <c r="BD16" s="619"/>
      <c r="BE16" s="619"/>
      <c r="BF16" s="620"/>
      <c r="BG16" s="621" t="s">
        <v>129</v>
      </c>
      <c r="BH16" s="622"/>
      <c r="BI16" s="622"/>
      <c r="BJ16" s="622"/>
      <c r="BK16" s="622"/>
      <c r="BL16" s="622"/>
      <c r="BM16" s="622"/>
      <c r="BN16" s="623"/>
      <c r="BO16" s="663" t="s">
        <v>129</v>
      </c>
      <c r="BP16" s="663"/>
      <c r="BQ16" s="663"/>
      <c r="BR16" s="663"/>
      <c r="BS16" s="664" t="s">
        <v>129</v>
      </c>
      <c r="BT16" s="664"/>
      <c r="BU16" s="664"/>
      <c r="BV16" s="664"/>
      <c r="BW16" s="664"/>
      <c r="BX16" s="664"/>
      <c r="BY16" s="664"/>
      <c r="BZ16" s="664"/>
      <c r="CA16" s="664"/>
      <c r="CB16" s="698"/>
      <c r="CD16" s="618" t="s">
        <v>264</v>
      </c>
      <c r="CE16" s="619"/>
      <c r="CF16" s="619"/>
      <c r="CG16" s="619"/>
      <c r="CH16" s="619"/>
      <c r="CI16" s="619"/>
      <c r="CJ16" s="619"/>
      <c r="CK16" s="619"/>
      <c r="CL16" s="619"/>
      <c r="CM16" s="619"/>
      <c r="CN16" s="619"/>
      <c r="CO16" s="619"/>
      <c r="CP16" s="619"/>
      <c r="CQ16" s="620"/>
      <c r="CR16" s="621" t="s">
        <v>137</v>
      </c>
      <c r="CS16" s="622"/>
      <c r="CT16" s="622"/>
      <c r="CU16" s="622"/>
      <c r="CV16" s="622"/>
      <c r="CW16" s="622"/>
      <c r="CX16" s="622"/>
      <c r="CY16" s="623"/>
      <c r="CZ16" s="663" t="s">
        <v>129</v>
      </c>
      <c r="DA16" s="663"/>
      <c r="DB16" s="663"/>
      <c r="DC16" s="663"/>
      <c r="DD16" s="627" t="s">
        <v>137</v>
      </c>
      <c r="DE16" s="622"/>
      <c r="DF16" s="622"/>
      <c r="DG16" s="622"/>
      <c r="DH16" s="622"/>
      <c r="DI16" s="622"/>
      <c r="DJ16" s="622"/>
      <c r="DK16" s="622"/>
      <c r="DL16" s="622"/>
      <c r="DM16" s="622"/>
      <c r="DN16" s="622"/>
      <c r="DO16" s="622"/>
      <c r="DP16" s="623"/>
      <c r="DQ16" s="627" t="s">
        <v>129</v>
      </c>
      <c r="DR16" s="622"/>
      <c r="DS16" s="622"/>
      <c r="DT16" s="622"/>
      <c r="DU16" s="622"/>
      <c r="DV16" s="622"/>
      <c r="DW16" s="622"/>
      <c r="DX16" s="622"/>
      <c r="DY16" s="622"/>
      <c r="DZ16" s="622"/>
      <c r="EA16" s="622"/>
      <c r="EB16" s="622"/>
      <c r="EC16" s="662"/>
    </row>
    <row r="17" spans="2:133" ht="11.25" customHeight="1" x14ac:dyDescent="0.15">
      <c r="B17" s="618" t="s">
        <v>265</v>
      </c>
      <c r="C17" s="619"/>
      <c r="D17" s="619"/>
      <c r="E17" s="619"/>
      <c r="F17" s="619"/>
      <c r="G17" s="619"/>
      <c r="H17" s="619"/>
      <c r="I17" s="619"/>
      <c r="J17" s="619"/>
      <c r="K17" s="619"/>
      <c r="L17" s="619"/>
      <c r="M17" s="619"/>
      <c r="N17" s="619"/>
      <c r="O17" s="619"/>
      <c r="P17" s="619"/>
      <c r="Q17" s="620"/>
      <c r="R17" s="621">
        <v>35453</v>
      </c>
      <c r="S17" s="622"/>
      <c r="T17" s="622"/>
      <c r="U17" s="622"/>
      <c r="V17" s="622"/>
      <c r="W17" s="622"/>
      <c r="X17" s="622"/>
      <c r="Y17" s="623"/>
      <c r="Z17" s="663">
        <v>0.2</v>
      </c>
      <c r="AA17" s="663"/>
      <c r="AB17" s="663"/>
      <c r="AC17" s="663"/>
      <c r="AD17" s="664">
        <v>35453</v>
      </c>
      <c r="AE17" s="664"/>
      <c r="AF17" s="664"/>
      <c r="AG17" s="664"/>
      <c r="AH17" s="664"/>
      <c r="AI17" s="664"/>
      <c r="AJ17" s="664"/>
      <c r="AK17" s="664"/>
      <c r="AL17" s="624">
        <v>0.4</v>
      </c>
      <c r="AM17" s="625"/>
      <c r="AN17" s="625"/>
      <c r="AO17" s="665"/>
      <c r="AP17" s="618" t="s">
        <v>266</v>
      </c>
      <c r="AQ17" s="619"/>
      <c r="AR17" s="619"/>
      <c r="AS17" s="619"/>
      <c r="AT17" s="619"/>
      <c r="AU17" s="619"/>
      <c r="AV17" s="619"/>
      <c r="AW17" s="619"/>
      <c r="AX17" s="619"/>
      <c r="AY17" s="619"/>
      <c r="AZ17" s="619"/>
      <c r="BA17" s="619"/>
      <c r="BB17" s="619"/>
      <c r="BC17" s="619"/>
      <c r="BD17" s="619"/>
      <c r="BE17" s="619"/>
      <c r="BF17" s="620"/>
      <c r="BG17" s="621" t="s">
        <v>129</v>
      </c>
      <c r="BH17" s="622"/>
      <c r="BI17" s="622"/>
      <c r="BJ17" s="622"/>
      <c r="BK17" s="622"/>
      <c r="BL17" s="622"/>
      <c r="BM17" s="622"/>
      <c r="BN17" s="623"/>
      <c r="BO17" s="663" t="s">
        <v>129</v>
      </c>
      <c r="BP17" s="663"/>
      <c r="BQ17" s="663"/>
      <c r="BR17" s="663"/>
      <c r="BS17" s="664" t="s">
        <v>257</v>
      </c>
      <c r="BT17" s="664"/>
      <c r="BU17" s="664"/>
      <c r="BV17" s="664"/>
      <c r="BW17" s="664"/>
      <c r="BX17" s="664"/>
      <c r="BY17" s="664"/>
      <c r="BZ17" s="664"/>
      <c r="CA17" s="664"/>
      <c r="CB17" s="698"/>
      <c r="CD17" s="618" t="s">
        <v>267</v>
      </c>
      <c r="CE17" s="619"/>
      <c r="CF17" s="619"/>
      <c r="CG17" s="619"/>
      <c r="CH17" s="619"/>
      <c r="CI17" s="619"/>
      <c r="CJ17" s="619"/>
      <c r="CK17" s="619"/>
      <c r="CL17" s="619"/>
      <c r="CM17" s="619"/>
      <c r="CN17" s="619"/>
      <c r="CO17" s="619"/>
      <c r="CP17" s="619"/>
      <c r="CQ17" s="620"/>
      <c r="CR17" s="621">
        <v>2026678</v>
      </c>
      <c r="CS17" s="622"/>
      <c r="CT17" s="622"/>
      <c r="CU17" s="622"/>
      <c r="CV17" s="622"/>
      <c r="CW17" s="622"/>
      <c r="CX17" s="622"/>
      <c r="CY17" s="623"/>
      <c r="CZ17" s="663">
        <v>11</v>
      </c>
      <c r="DA17" s="663"/>
      <c r="DB17" s="663"/>
      <c r="DC17" s="663"/>
      <c r="DD17" s="627" t="s">
        <v>137</v>
      </c>
      <c r="DE17" s="622"/>
      <c r="DF17" s="622"/>
      <c r="DG17" s="622"/>
      <c r="DH17" s="622"/>
      <c r="DI17" s="622"/>
      <c r="DJ17" s="622"/>
      <c r="DK17" s="622"/>
      <c r="DL17" s="622"/>
      <c r="DM17" s="622"/>
      <c r="DN17" s="622"/>
      <c r="DO17" s="622"/>
      <c r="DP17" s="623"/>
      <c r="DQ17" s="627">
        <v>1895543</v>
      </c>
      <c r="DR17" s="622"/>
      <c r="DS17" s="622"/>
      <c r="DT17" s="622"/>
      <c r="DU17" s="622"/>
      <c r="DV17" s="622"/>
      <c r="DW17" s="622"/>
      <c r="DX17" s="622"/>
      <c r="DY17" s="622"/>
      <c r="DZ17" s="622"/>
      <c r="EA17" s="622"/>
      <c r="EB17" s="622"/>
      <c r="EC17" s="662"/>
    </row>
    <row r="18" spans="2:133" ht="11.25" customHeight="1" x14ac:dyDescent="0.15">
      <c r="B18" s="618" t="s">
        <v>268</v>
      </c>
      <c r="C18" s="619"/>
      <c r="D18" s="619"/>
      <c r="E18" s="619"/>
      <c r="F18" s="619"/>
      <c r="G18" s="619"/>
      <c r="H18" s="619"/>
      <c r="I18" s="619"/>
      <c r="J18" s="619"/>
      <c r="K18" s="619"/>
      <c r="L18" s="619"/>
      <c r="M18" s="619"/>
      <c r="N18" s="619"/>
      <c r="O18" s="619"/>
      <c r="P18" s="619"/>
      <c r="Q18" s="620"/>
      <c r="R18" s="621">
        <v>9397</v>
      </c>
      <c r="S18" s="622"/>
      <c r="T18" s="622"/>
      <c r="U18" s="622"/>
      <c r="V18" s="622"/>
      <c r="W18" s="622"/>
      <c r="X18" s="622"/>
      <c r="Y18" s="623"/>
      <c r="Z18" s="663">
        <v>0</v>
      </c>
      <c r="AA18" s="663"/>
      <c r="AB18" s="663"/>
      <c r="AC18" s="663"/>
      <c r="AD18" s="664">
        <v>9397</v>
      </c>
      <c r="AE18" s="664"/>
      <c r="AF18" s="664"/>
      <c r="AG18" s="664"/>
      <c r="AH18" s="664"/>
      <c r="AI18" s="664"/>
      <c r="AJ18" s="664"/>
      <c r="AK18" s="664"/>
      <c r="AL18" s="624">
        <v>0.1</v>
      </c>
      <c r="AM18" s="625"/>
      <c r="AN18" s="625"/>
      <c r="AO18" s="665"/>
      <c r="AP18" s="618" t="s">
        <v>269</v>
      </c>
      <c r="AQ18" s="619"/>
      <c r="AR18" s="619"/>
      <c r="AS18" s="619"/>
      <c r="AT18" s="619"/>
      <c r="AU18" s="619"/>
      <c r="AV18" s="619"/>
      <c r="AW18" s="619"/>
      <c r="AX18" s="619"/>
      <c r="AY18" s="619"/>
      <c r="AZ18" s="619"/>
      <c r="BA18" s="619"/>
      <c r="BB18" s="619"/>
      <c r="BC18" s="619"/>
      <c r="BD18" s="619"/>
      <c r="BE18" s="619"/>
      <c r="BF18" s="620"/>
      <c r="BG18" s="621" t="s">
        <v>129</v>
      </c>
      <c r="BH18" s="622"/>
      <c r="BI18" s="622"/>
      <c r="BJ18" s="622"/>
      <c r="BK18" s="622"/>
      <c r="BL18" s="622"/>
      <c r="BM18" s="622"/>
      <c r="BN18" s="623"/>
      <c r="BO18" s="663" t="s">
        <v>129</v>
      </c>
      <c r="BP18" s="663"/>
      <c r="BQ18" s="663"/>
      <c r="BR18" s="663"/>
      <c r="BS18" s="664" t="s">
        <v>129</v>
      </c>
      <c r="BT18" s="664"/>
      <c r="BU18" s="664"/>
      <c r="BV18" s="664"/>
      <c r="BW18" s="664"/>
      <c r="BX18" s="664"/>
      <c r="BY18" s="664"/>
      <c r="BZ18" s="664"/>
      <c r="CA18" s="664"/>
      <c r="CB18" s="698"/>
      <c r="CD18" s="618" t="s">
        <v>270</v>
      </c>
      <c r="CE18" s="619"/>
      <c r="CF18" s="619"/>
      <c r="CG18" s="619"/>
      <c r="CH18" s="619"/>
      <c r="CI18" s="619"/>
      <c r="CJ18" s="619"/>
      <c r="CK18" s="619"/>
      <c r="CL18" s="619"/>
      <c r="CM18" s="619"/>
      <c r="CN18" s="619"/>
      <c r="CO18" s="619"/>
      <c r="CP18" s="619"/>
      <c r="CQ18" s="620"/>
      <c r="CR18" s="621" t="s">
        <v>257</v>
      </c>
      <c r="CS18" s="622"/>
      <c r="CT18" s="622"/>
      <c r="CU18" s="622"/>
      <c r="CV18" s="622"/>
      <c r="CW18" s="622"/>
      <c r="CX18" s="622"/>
      <c r="CY18" s="623"/>
      <c r="CZ18" s="663" t="s">
        <v>129</v>
      </c>
      <c r="DA18" s="663"/>
      <c r="DB18" s="663"/>
      <c r="DC18" s="663"/>
      <c r="DD18" s="627" t="s">
        <v>129</v>
      </c>
      <c r="DE18" s="622"/>
      <c r="DF18" s="622"/>
      <c r="DG18" s="622"/>
      <c r="DH18" s="622"/>
      <c r="DI18" s="622"/>
      <c r="DJ18" s="622"/>
      <c r="DK18" s="622"/>
      <c r="DL18" s="622"/>
      <c r="DM18" s="622"/>
      <c r="DN18" s="622"/>
      <c r="DO18" s="622"/>
      <c r="DP18" s="623"/>
      <c r="DQ18" s="627" t="s">
        <v>129</v>
      </c>
      <c r="DR18" s="622"/>
      <c r="DS18" s="622"/>
      <c r="DT18" s="622"/>
      <c r="DU18" s="622"/>
      <c r="DV18" s="622"/>
      <c r="DW18" s="622"/>
      <c r="DX18" s="622"/>
      <c r="DY18" s="622"/>
      <c r="DZ18" s="622"/>
      <c r="EA18" s="622"/>
      <c r="EB18" s="622"/>
      <c r="EC18" s="662"/>
    </row>
    <row r="19" spans="2:133" ht="11.25" customHeight="1" x14ac:dyDescent="0.15">
      <c r="B19" s="618" t="s">
        <v>271</v>
      </c>
      <c r="C19" s="619"/>
      <c r="D19" s="619"/>
      <c r="E19" s="619"/>
      <c r="F19" s="619"/>
      <c r="G19" s="619"/>
      <c r="H19" s="619"/>
      <c r="I19" s="619"/>
      <c r="J19" s="619"/>
      <c r="K19" s="619"/>
      <c r="L19" s="619"/>
      <c r="M19" s="619"/>
      <c r="N19" s="619"/>
      <c r="O19" s="619"/>
      <c r="P19" s="619"/>
      <c r="Q19" s="620"/>
      <c r="R19" s="621">
        <v>8305</v>
      </c>
      <c r="S19" s="622"/>
      <c r="T19" s="622"/>
      <c r="U19" s="622"/>
      <c r="V19" s="622"/>
      <c r="W19" s="622"/>
      <c r="X19" s="622"/>
      <c r="Y19" s="623"/>
      <c r="Z19" s="663">
        <v>0</v>
      </c>
      <c r="AA19" s="663"/>
      <c r="AB19" s="663"/>
      <c r="AC19" s="663"/>
      <c r="AD19" s="664">
        <v>8305</v>
      </c>
      <c r="AE19" s="664"/>
      <c r="AF19" s="664"/>
      <c r="AG19" s="664"/>
      <c r="AH19" s="664"/>
      <c r="AI19" s="664"/>
      <c r="AJ19" s="664"/>
      <c r="AK19" s="664"/>
      <c r="AL19" s="624">
        <v>0.1</v>
      </c>
      <c r="AM19" s="625"/>
      <c r="AN19" s="625"/>
      <c r="AO19" s="665"/>
      <c r="AP19" s="618" t="s">
        <v>272</v>
      </c>
      <c r="AQ19" s="619"/>
      <c r="AR19" s="619"/>
      <c r="AS19" s="619"/>
      <c r="AT19" s="619"/>
      <c r="AU19" s="619"/>
      <c r="AV19" s="619"/>
      <c r="AW19" s="619"/>
      <c r="AX19" s="619"/>
      <c r="AY19" s="619"/>
      <c r="AZ19" s="619"/>
      <c r="BA19" s="619"/>
      <c r="BB19" s="619"/>
      <c r="BC19" s="619"/>
      <c r="BD19" s="619"/>
      <c r="BE19" s="619"/>
      <c r="BF19" s="620"/>
      <c r="BG19" s="621">
        <v>89043</v>
      </c>
      <c r="BH19" s="622"/>
      <c r="BI19" s="622"/>
      <c r="BJ19" s="622"/>
      <c r="BK19" s="622"/>
      <c r="BL19" s="622"/>
      <c r="BM19" s="622"/>
      <c r="BN19" s="623"/>
      <c r="BO19" s="663">
        <v>3.1</v>
      </c>
      <c r="BP19" s="663"/>
      <c r="BQ19" s="663"/>
      <c r="BR19" s="663"/>
      <c r="BS19" s="664" t="s">
        <v>129</v>
      </c>
      <c r="BT19" s="664"/>
      <c r="BU19" s="664"/>
      <c r="BV19" s="664"/>
      <c r="BW19" s="664"/>
      <c r="BX19" s="664"/>
      <c r="BY19" s="664"/>
      <c r="BZ19" s="664"/>
      <c r="CA19" s="664"/>
      <c r="CB19" s="698"/>
      <c r="CD19" s="618" t="s">
        <v>273</v>
      </c>
      <c r="CE19" s="619"/>
      <c r="CF19" s="619"/>
      <c r="CG19" s="619"/>
      <c r="CH19" s="619"/>
      <c r="CI19" s="619"/>
      <c r="CJ19" s="619"/>
      <c r="CK19" s="619"/>
      <c r="CL19" s="619"/>
      <c r="CM19" s="619"/>
      <c r="CN19" s="619"/>
      <c r="CO19" s="619"/>
      <c r="CP19" s="619"/>
      <c r="CQ19" s="620"/>
      <c r="CR19" s="621" t="s">
        <v>129</v>
      </c>
      <c r="CS19" s="622"/>
      <c r="CT19" s="622"/>
      <c r="CU19" s="622"/>
      <c r="CV19" s="622"/>
      <c r="CW19" s="622"/>
      <c r="CX19" s="622"/>
      <c r="CY19" s="623"/>
      <c r="CZ19" s="663" t="s">
        <v>129</v>
      </c>
      <c r="DA19" s="663"/>
      <c r="DB19" s="663"/>
      <c r="DC19" s="663"/>
      <c r="DD19" s="627" t="s">
        <v>257</v>
      </c>
      <c r="DE19" s="622"/>
      <c r="DF19" s="622"/>
      <c r="DG19" s="622"/>
      <c r="DH19" s="622"/>
      <c r="DI19" s="622"/>
      <c r="DJ19" s="622"/>
      <c r="DK19" s="622"/>
      <c r="DL19" s="622"/>
      <c r="DM19" s="622"/>
      <c r="DN19" s="622"/>
      <c r="DO19" s="622"/>
      <c r="DP19" s="623"/>
      <c r="DQ19" s="627" t="s">
        <v>129</v>
      </c>
      <c r="DR19" s="622"/>
      <c r="DS19" s="622"/>
      <c r="DT19" s="622"/>
      <c r="DU19" s="622"/>
      <c r="DV19" s="622"/>
      <c r="DW19" s="622"/>
      <c r="DX19" s="622"/>
      <c r="DY19" s="622"/>
      <c r="DZ19" s="622"/>
      <c r="EA19" s="622"/>
      <c r="EB19" s="622"/>
      <c r="EC19" s="662"/>
    </row>
    <row r="20" spans="2:133" ht="11.25" customHeight="1" x14ac:dyDescent="0.15">
      <c r="B20" s="688" t="s">
        <v>274</v>
      </c>
      <c r="C20" s="689"/>
      <c r="D20" s="689"/>
      <c r="E20" s="689"/>
      <c r="F20" s="689"/>
      <c r="G20" s="689"/>
      <c r="H20" s="689"/>
      <c r="I20" s="689"/>
      <c r="J20" s="689"/>
      <c r="K20" s="689"/>
      <c r="L20" s="689"/>
      <c r="M20" s="689"/>
      <c r="N20" s="689"/>
      <c r="O20" s="689"/>
      <c r="P20" s="689"/>
      <c r="Q20" s="690"/>
      <c r="R20" s="621">
        <v>1092</v>
      </c>
      <c r="S20" s="622"/>
      <c r="T20" s="622"/>
      <c r="U20" s="622"/>
      <c r="V20" s="622"/>
      <c r="W20" s="622"/>
      <c r="X20" s="622"/>
      <c r="Y20" s="623"/>
      <c r="Z20" s="663">
        <v>0</v>
      </c>
      <c r="AA20" s="663"/>
      <c r="AB20" s="663"/>
      <c r="AC20" s="663"/>
      <c r="AD20" s="664">
        <v>1092</v>
      </c>
      <c r="AE20" s="664"/>
      <c r="AF20" s="664"/>
      <c r="AG20" s="664"/>
      <c r="AH20" s="664"/>
      <c r="AI20" s="664"/>
      <c r="AJ20" s="664"/>
      <c r="AK20" s="664"/>
      <c r="AL20" s="624">
        <v>0</v>
      </c>
      <c r="AM20" s="625"/>
      <c r="AN20" s="625"/>
      <c r="AO20" s="665"/>
      <c r="AP20" s="618" t="s">
        <v>275</v>
      </c>
      <c r="AQ20" s="619"/>
      <c r="AR20" s="619"/>
      <c r="AS20" s="619"/>
      <c r="AT20" s="619"/>
      <c r="AU20" s="619"/>
      <c r="AV20" s="619"/>
      <c r="AW20" s="619"/>
      <c r="AX20" s="619"/>
      <c r="AY20" s="619"/>
      <c r="AZ20" s="619"/>
      <c r="BA20" s="619"/>
      <c r="BB20" s="619"/>
      <c r="BC20" s="619"/>
      <c r="BD20" s="619"/>
      <c r="BE20" s="619"/>
      <c r="BF20" s="620"/>
      <c r="BG20" s="621">
        <v>89043</v>
      </c>
      <c r="BH20" s="622"/>
      <c r="BI20" s="622"/>
      <c r="BJ20" s="622"/>
      <c r="BK20" s="622"/>
      <c r="BL20" s="622"/>
      <c r="BM20" s="622"/>
      <c r="BN20" s="623"/>
      <c r="BO20" s="663">
        <v>3.1</v>
      </c>
      <c r="BP20" s="663"/>
      <c r="BQ20" s="663"/>
      <c r="BR20" s="663"/>
      <c r="BS20" s="664" t="s">
        <v>137</v>
      </c>
      <c r="BT20" s="664"/>
      <c r="BU20" s="664"/>
      <c r="BV20" s="664"/>
      <c r="BW20" s="664"/>
      <c r="BX20" s="664"/>
      <c r="BY20" s="664"/>
      <c r="BZ20" s="664"/>
      <c r="CA20" s="664"/>
      <c r="CB20" s="698"/>
      <c r="CD20" s="618" t="s">
        <v>276</v>
      </c>
      <c r="CE20" s="619"/>
      <c r="CF20" s="619"/>
      <c r="CG20" s="619"/>
      <c r="CH20" s="619"/>
      <c r="CI20" s="619"/>
      <c r="CJ20" s="619"/>
      <c r="CK20" s="619"/>
      <c r="CL20" s="619"/>
      <c r="CM20" s="619"/>
      <c r="CN20" s="619"/>
      <c r="CO20" s="619"/>
      <c r="CP20" s="619"/>
      <c r="CQ20" s="620"/>
      <c r="CR20" s="621">
        <v>18390164</v>
      </c>
      <c r="CS20" s="622"/>
      <c r="CT20" s="622"/>
      <c r="CU20" s="622"/>
      <c r="CV20" s="622"/>
      <c r="CW20" s="622"/>
      <c r="CX20" s="622"/>
      <c r="CY20" s="623"/>
      <c r="CZ20" s="663">
        <v>100</v>
      </c>
      <c r="DA20" s="663"/>
      <c r="DB20" s="663"/>
      <c r="DC20" s="663"/>
      <c r="DD20" s="627">
        <v>4652508</v>
      </c>
      <c r="DE20" s="622"/>
      <c r="DF20" s="622"/>
      <c r="DG20" s="622"/>
      <c r="DH20" s="622"/>
      <c r="DI20" s="622"/>
      <c r="DJ20" s="622"/>
      <c r="DK20" s="622"/>
      <c r="DL20" s="622"/>
      <c r="DM20" s="622"/>
      <c r="DN20" s="622"/>
      <c r="DO20" s="622"/>
      <c r="DP20" s="623"/>
      <c r="DQ20" s="627">
        <v>10313457</v>
      </c>
      <c r="DR20" s="622"/>
      <c r="DS20" s="622"/>
      <c r="DT20" s="622"/>
      <c r="DU20" s="622"/>
      <c r="DV20" s="622"/>
      <c r="DW20" s="622"/>
      <c r="DX20" s="622"/>
      <c r="DY20" s="622"/>
      <c r="DZ20" s="622"/>
      <c r="EA20" s="622"/>
      <c r="EB20" s="622"/>
      <c r="EC20" s="662"/>
    </row>
    <row r="21" spans="2:133" ht="11.25" customHeight="1" x14ac:dyDescent="0.15">
      <c r="B21" s="618" t="s">
        <v>277</v>
      </c>
      <c r="C21" s="619"/>
      <c r="D21" s="619"/>
      <c r="E21" s="619"/>
      <c r="F21" s="619"/>
      <c r="G21" s="619"/>
      <c r="H21" s="619"/>
      <c r="I21" s="619"/>
      <c r="J21" s="619"/>
      <c r="K21" s="619"/>
      <c r="L21" s="619"/>
      <c r="M21" s="619"/>
      <c r="N21" s="619"/>
      <c r="O21" s="619"/>
      <c r="P21" s="619"/>
      <c r="Q21" s="620"/>
      <c r="R21" s="621">
        <v>5744525</v>
      </c>
      <c r="S21" s="622"/>
      <c r="T21" s="622"/>
      <c r="U21" s="622"/>
      <c r="V21" s="622"/>
      <c r="W21" s="622"/>
      <c r="X21" s="622"/>
      <c r="Y21" s="623"/>
      <c r="Z21" s="663">
        <v>29.8</v>
      </c>
      <c r="AA21" s="663"/>
      <c r="AB21" s="663"/>
      <c r="AC21" s="663"/>
      <c r="AD21" s="664">
        <v>4290080</v>
      </c>
      <c r="AE21" s="664"/>
      <c r="AF21" s="664"/>
      <c r="AG21" s="664"/>
      <c r="AH21" s="664"/>
      <c r="AI21" s="664"/>
      <c r="AJ21" s="664"/>
      <c r="AK21" s="664"/>
      <c r="AL21" s="624">
        <v>54.2</v>
      </c>
      <c r="AM21" s="625"/>
      <c r="AN21" s="625"/>
      <c r="AO21" s="665"/>
      <c r="AP21" s="618" t="s">
        <v>278</v>
      </c>
      <c r="AQ21" s="699"/>
      <c r="AR21" s="699"/>
      <c r="AS21" s="699"/>
      <c r="AT21" s="699"/>
      <c r="AU21" s="699"/>
      <c r="AV21" s="699"/>
      <c r="AW21" s="699"/>
      <c r="AX21" s="699"/>
      <c r="AY21" s="699"/>
      <c r="AZ21" s="699"/>
      <c r="BA21" s="699"/>
      <c r="BB21" s="699"/>
      <c r="BC21" s="699"/>
      <c r="BD21" s="699"/>
      <c r="BE21" s="699"/>
      <c r="BF21" s="700"/>
      <c r="BG21" s="621" t="s">
        <v>257</v>
      </c>
      <c r="BH21" s="622"/>
      <c r="BI21" s="622"/>
      <c r="BJ21" s="622"/>
      <c r="BK21" s="622"/>
      <c r="BL21" s="622"/>
      <c r="BM21" s="622"/>
      <c r="BN21" s="623"/>
      <c r="BO21" s="663" t="s">
        <v>129</v>
      </c>
      <c r="BP21" s="663"/>
      <c r="BQ21" s="663"/>
      <c r="BR21" s="663"/>
      <c r="BS21" s="664" t="s">
        <v>137</v>
      </c>
      <c r="BT21" s="664"/>
      <c r="BU21" s="664"/>
      <c r="BV21" s="664"/>
      <c r="BW21" s="664"/>
      <c r="BX21" s="664"/>
      <c r="BY21" s="664"/>
      <c r="BZ21" s="664"/>
      <c r="CA21" s="664"/>
      <c r="CB21" s="698"/>
      <c r="CD21" s="602"/>
      <c r="CE21" s="603"/>
      <c r="CF21" s="603"/>
      <c r="CG21" s="603"/>
      <c r="CH21" s="603"/>
      <c r="CI21" s="603"/>
      <c r="CJ21" s="603"/>
      <c r="CK21" s="603"/>
      <c r="CL21" s="603"/>
      <c r="CM21" s="603"/>
      <c r="CN21" s="603"/>
      <c r="CO21" s="603"/>
      <c r="CP21" s="603"/>
      <c r="CQ21" s="604"/>
      <c r="CR21" s="712"/>
      <c r="CS21" s="710"/>
      <c r="CT21" s="710"/>
      <c r="CU21" s="710"/>
      <c r="CV21" s="710"/>
      <c r="CW21" s="710"/>
      <c r="CX21" s="710"/>
      <c r="CY21" s="713"/>
      <c r="CZ21" s="714"/>
      <c r="DA21" s="714"/>
      <c r="DB21" s="714"/>
      <c r="DC21" s="714"/>
      <c r="DD21" s="709"/>
      <c r="DE21" s="710"/>
      <c r="DF21" s="710"/>
      <c r="DG21" s="710"/>
      <c r="DH21" s="710"/>
      <c r="DI21" s="710"/>
      <c r="DJ21" s="710"/>
      <c r="DK21" s="710"/>
      <c r="DL21" s="710"/>
      <c r="DM21" s="710"/>
      <c r="DN21" s="710"/>
      <c r="DO21" s="710"/>
      <c r="DP21" s="713"/>
      <c r="DQ21" s="709"/>
      <c r="DR21" s="710"/>
      <c r="DS21" s="710"/>
      <c r="DT21" s="710"/>
      <c r="DU21" s="710"/>
      <c r="DV21" s="710"/>
      <c r="DW21" s="710"/>
      <c r="DX21" s="710"/>
      <c r="DY21" s="710"/>
      <c r="DZ21" s="710"/>
      <c r="EA21" s="710"/>
      <c r="EB21" s="710"/>
      <c r="EC21" s="711"/>
    </row>
    <row r="22" spans="2:133" ht="11.25" customHeight="1" x14ac:dyDescent="0.15">
      <c r="B22" s="618" t="s">
        <v>279</v>
      </c>
      <c r="C22" s="619"/>
      <c r="D22" s="619"/>
      <c r="E22" s="619"/>
      <c r="F22" s="619"/>
      <c r="G22" s="619"/>
      <c r="H22" s="619"/>
      <c r="I22" s="619"/>
      <c r="J22" s="619"/>
      <c r="K22" s="619"/>
      <c r="L22" s="619"/>
      <c r="M22" s="619"/>
      <c r="N22" s="619"/>
      <c r="O22" s="619"/>
      <c r="P22" s="619"/>
      <c r="Q22" s="620"/>
      <c r="R22" s="621">
        <v>4290080</v>
      </c>
      <c r="S22" s="622"/>
      <c r="T22" s="622"/>
      <c r="U22" s="622"/>
      <c r="V22" s="622"/>
      <c r="W22" s="622"/>
      <c r="X22" s="622"/>
      <c r="Y22" s="623"/>
      <c r="Z22" s="663">
        <v>22.3</v>
      </c>
      <c r="AA22" s="663"/>
      <c r="AB22" s="663"/>
      <c r="AC22" s="663"/>
      <c r="AD22" s="664">
        <v>4290080</v>
      </c>
      <c r="AE22" s="664"/>
      <c r="AF22" s="664"/>
      <c r="AG22" s="664"/>
      <c r="AH22" s="664"/>
      <c r="AI22" s="664"/>
      <c r="AJ22" s="664"/>
      <c r="AK22" s="664"/>
      <c r="AL22" s="624">
        <v>54.2</v>
      </c>
      <c r="AM22" s="625"/>
      <c r="AN22" s="625"/>
      <c r="AO22" s="665"/>
      <c r="AP22" s="618" t="s">
        <v>280</v>
      </c>
      <c r="AQ22" s="699"/>
      <c r="AR22" s="699"/>
      <c r="AS22" s="699"/>
      <c r="AT22" s="699"/>
      <c r="AU22" s="699"/>
      <c r="AV22" s="699"/>
      <c r="AW22" s="699"/>
      <c r="AX22" s="699"/>
      <c r="AY22" s="699"/>
      <c r="AZ22" s="699"/>
      <c r="BA22" s="699"/>
      <c r="BB22" s="699"/>
      <c r="BC22" s="699"/>
      <c r="BD22" s="699"/>
      <c r="BE22" s="699"/>
      <c r="BF22" s="700"/>
      <c r="BG22" s="621" t="s">
        <v>129</v>
      </c>
      <c r="BH22" s="622"/>
      <c r="BI22" s="622"/>
      <c r="BJ22" s="622"/>
      <c r="BK22" s="622"/>
      <c r="BL22" s="622"/>
      <c r="BM22" s="622"/>
      <c r="BN22" s="623"/>
      <c r="BO22" s="663" t="s">
        <v>129</v>
      </c>
      <c r="BP22" s="663"/>
      <c r="BQ22" s="663"/>
      <c r="BR22" s="663"/>
      <c r="BS22" s="664" t="s">
        <v>129</v>
      </c>
      <c r="BT22" s="664"/>
      <c r="BU22" s="664"/>
      <c r="BV22" s="664"/>
      <c r="BW22" s="664"/>
      <c r="BX22" s="664"/>
      <c r="BY22" s="664"/>
      <c r="BZ22" s="664"/>
      <c r="CA22" s="664"/>
      <c r="CB22" s="698"/>
      <c r="CD22" s="679" t="s">
        <v>281</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282</v>
      </c>
      <c r="C23" s="619"/>
      <c r="D23" s="619"/>
      <c r="E23" s="619"/>
      <c r="F23" s="619"/>
      <c r="G23" s="619"/>
      <c r="H23" s="619"/>
      <c r="I23" s="619"/>
      <c r="J23" s="619"/>
      <c r="K23" s="619"/>
      <c r="L23" s="619"/>
      <c r="M23" s="619"/>
      <c r="N23" s="619"/>
      <c r="O23" s="619"/>
      <c r="P23" s="619"/>
      <c r="Q23" s="620"/>
      <c r="R23" s="621">
        <v>1454445</v>
      </c>
      <c r="S23" s="622"/>
      <c r="T23" s="622"/>
      <c r="U23" s="622"/>
      <c r="V23" s="622"/>
      <c r="W23" s="622"/>
      <c r="X23" s="622"/>
      <c r="Y23" s="623"/>
      <c r="Z23" s="663">
        <v>7.5</v>
      </c>
      <c r="AA23" s="663"/>
      <c r="AB23" s="663"/>
      <c r="AC23" s="663"/>
      <c r="AD23" s="664" t="s">
        <v>129</v>
      </c>
      <c r="AE23" s="664"/>
      <c r="AF23" s="664"/>
      <c r="AG23" s="664"/>
      <c r="AH23" s="664"/>
      <c r="AI23" s="664"/>
      <c r="AJ23" s="664"/>
      <c r="AK23" s="664"/>
      <c r="AL23" s="624" t="s">
        <v>129</v>
      </c>
      <c r="AM23" s="625"/>
      <c r="AN23" s="625"/>
      <c r="AO23" s="665"/>
      <c r="AP23" s="618" t="s">
        <v>283</v>
      </c>
      <c r="AQ23" s="699"/>
      <c r="AR23" s="699"/>
      <c r="AS23" s="699"/>
      <c r="AT23" s="699"/>
      <c r="AU23" s="699"/>
      <c r="AV23" s="699"/>
      <c r="AW23" s="699"/>
      <c r="AX23" s="699"/>
      <c r="AY23" s="699"/>
      <c r="AZ23" s="699"/>
      <c r="BA23" s="699"/>
      <c r="BB23" s="699"/>
      <c r="BC23" s="699"/>
      <c r="BD23" s="699"/>
      <c r="BE23" s="699"/>
      <c r="BF23" s="700"/>
      <c r="BG23" s="621">
        <v>89043</v>
      </c>
      <c r="BH23" s="622"/>
      <c r="BI23" s="622"/>
      <c r="BJ23" s="622"/>
      <c r="BK23" s="622"/>
      <c r="BL23" s="622"/>
      <c r="BM23" s="622"/>
      <c r="BN23" s="623"/>
      <c r="BO23" s="663">
        <v>3.1</v>
      </c>
      <c r="BP23" s="663"/>
      <c r="BQ23" s="663"/>
      <c r="BR23" s="663"/>
      <c r="BS23" s="664" t="s">
        <v>129</v>
      </c>
      <c r="BT23" s="664"/>
      <c r="BU23" s="664"/>
      <c r="BV23" s="664"/>
      <c r="BW23" s="664"/>
      <c r="BX23" s="664"/>
      <c r="BY23" s="664"/>
      <c r="BZ23" s="664"/>
      <c r="CA23" s="664"/>
      <c r="CB23" s="698"/>
      <c r="CD23" s="679" t="s">
        <v>222</v>
      </c>
      <c r="CE23" s="680"/>
      <c r="CF23" s="680"/>
      <c r="CG23" s="680"/>
      <c r="CH23" s="680"/>
      <c r="CI23" s="680"/>
      <c r="CJ23" s="680"/>
      <c r="CK23" s="680"/>
      <c r="CL23" s="680"/>
      <c r="CM23" s="680"/>
      <c r="CN23" s="680"/>
      <c r="CO23" s="680"/>
      <c r="CP23" s="680"/>
      <c r="CQ23" s="681"/>
      <c r="CR23" s="679" t="s">
        <v>284</v>
      </c>
      <c r="CS23" s="680"/>
      <c r="CT23" s="680"/>
      <c r="CU23" s="680"/>
      <c r="CV23" s="680"/>
      <c r="CW23" s="680"/>
      <c r="CX23" s="680"/>
      <c r="CY23" s="681"/>
      <c r="CZ23" s="679" t="s">
        <v>285</v>
      </c>
      <c r="DA23" s="680"/>
      <c r="DB23" s="680"/>
      <c r="DC23" s="681"/>
      <c r="DD23" s="679" t="s">
        <v>286</v>
      </c>
      <c r="DE23" s="680"/>
      <c r="DF23" s="680"/>
      <c r="DG23" s="680"/>
      <c r="DH23" s="680"/>
      <c r="DI23" s="680"/>
      <c r="DJ23" s="680"/>
      <c r="DK23" s="681"/>
      <c r="DL23" s="706" t="s">
        <v>287</v>
      </c>
      <c r="DM23" s="707"/>
      <c r="DN23" s="707"/>
      <c r="DO23" s="707"/>
      <c r="DP23" s="707"/>
      <c r="DQ23" s="707"/>
      <c r="DR23" s="707"/>
      <c r="DS23" s="707"/>
      <c r="DT23" s="707"/>
      <c r="DU23" s="707"/>
      <c r="DV23" s="708"/>
      <c r="DW23" s="679" t="s">
        <v>288</v>
      </c>
      <c r="DX23" s="680"/>
      <c r="DY23" s="680"/>
      <c r="DZ23" s="680"/>
      <c r="EA23" s="680"/>
      <c r="EB23" s="680"/>
      <c r="EC23" s="681"/>
    </row>
    <row r="24" spans="2:133" ht="11.25" customHeight="1" x14ac:dyDescent="0.15">
      <c r="B24" s="618" t="s">
        <v>289</v>
      </c>
      <c r="C24" s="619"/>
      <c r="D24" s="619"/>
      <c r="E24" s="619"/>
      <c r="F24" s="619"/>
      <c r="G24" s="619"/>
      <c r="H24" s="619"/>
      <c r="I24" s="619"/>
      <c r="J24" s="619"/>
      <c r="K24" s="619"/>
      <c r="L24" s="619"/>
      <c r="M24" s="619"/>
      <c r="N24" s="619"/>
      <c r="O24" s="619"/>
      <c r="P24" s="619"/>
      <c r="Q24" s="620"/>
      <c r="R24" s="621" t="s">
        <v>129</v>
      </c>
      <c r="S24" s="622"/>
      <c r="T24" s="622"/>
      <c r="U24" s="622"/>
      <c r="V24" s="622"/>
      <c r="W24" s="622"/>
      <c r="X24" s="622"/>
      <c r="Y24" s="623"/>
      <c r="Z24" s="663" t="s">
        <v>129</v>
      </c>
      <c r="AA24" s="663"/>
      <c r="AB24" s="663"/>
      <c r="AC24" s="663"/>
      <c r="AD24" s="664" t="s">
        <v>129</v>
      </c>
      <c r="AE24" s="664"/>
      <c r="AF24" s="664"/>
      <c r="AG24" s="664"/>
      <c r="AH24" s="664"/>
      <c r="AI24" s="664"/>
      <c r="AJ24" s="664"/>
      <c r="AK24" s="664"/>
      <c r="AL24" s="624" t="s">
        <v>129</v>
      </c>
      <c r="AM24" s="625"/>
      <c r="AN24" s="625"/>
      <c r="AO24" s="665"/>
      <c r="AP24" s="618" t="s">
        <v>290</v>
      </c>
      <c r="AQ24" s="699"/>
      <c r="AR24" s="699"/>
      <c r="AS24" s="699"/>
      <c r="AT24" s="699"/>
      <c r="AU24" s="699"/>
      <c r="AV24" s="699"/>
      <c r="AW24" s="699"/>
      <c r="AX24" s="699"/>
      <c r="AY24" s="699"/>
      <c r="AZ24" s="699"/>
      <c r="BA24" s="699"/>
      <c r="BB24" s="699"/>
      <c r="BC24" s="699"/>
      <c r="BD24" s="699"/>
      <c r="BE24" s="699"/>
      <c r="BF24" s="700"/>
      <c r="BG24" s="621" t="s">
        <v>129</v>
      </c>
      <c r="BH24" s="622"/>
      <c r="BI24" s="622"/>
      <c r="BJ24" s="622"/>
      <c r="BK24" s="622"/>
      <c r="BL24" s="622"/>
      <c r="BM24" s="622"/>
      <c r="BN24" s="623"/>
      <c r="BO24" s="663" t="s">
        <v>257</v>
      </c>
      <c r="BP24" s="663"/>
      <c r="BQ24" s="663"/>
      <c r="BR24" s="663"/>
      <c r="BS24" s="664" t="s">
        <v>129</v>
      </c>
      <c r="BT24" s="664"/>
      <c r="BU24" s="664"/>
      <c r="BV24" s="664"/>
      <c r="BW24" s="664"/>
      <c r="BX24" s="664"/>
      <c r="BY24" s="664"/>
      <c r="BZ24" s="664"/>
      <c r="CA24" s="664"/>
      <c r="CB24" s="698"/>
      <c r="CD24" s="676" t="s">
        <v>291</v>
      </c>
      <c r="CE24" s="677"/>
      <c r="CF24" s="677"/>
      <c r="CG24" s="677"/>
      <c r="CH24" s="677"/>
      <c r="CI24" s="677"/>
      <c r="CJ24" s="677"/>
      <c r="CK24" s="677"/>
      <c r="CL24" s="677"/>
      <c r="CM24" s="677"/>
      <c r="CN24" s="677"/>
      <c r="CO24" s="677"/>
      <c r="CP24" s="677"/>
      <c r="CQ24" s="678"/>
      <c r="CR24" s="673">
        <v>7795927</v>
      </c>
      <c r="CS24" s="674"/>
      <c r="CT24" s="674"/>
      <c r="CU24" s="674"/>
      <c r="CV24" s="674"/>
      <c r="CW24" s="674"/>
      <c r="CX24" s="674"/>
      <c r="CY24" s="702"/>
      <c r="CZ24" s="703">
        <v>42.4</v>
      </c>
      <c r="DA24" s="686"/>
      <c r="DB24" s="686"/>
      <c r="DC24" s="705"/>
      <c r="DD24" s="701">
        <v>5284785</v>
      </c>
      <c r="DE24" s="674"/>
      <c r="DF24" s="674"/>
      <c r="DG24" s="674"/>
      <c r="DH24" s="674"/>
      <c r="DI24" s="674"/>
      <c r="DJ24" s="674"/>
      <c r="DK24" s="702"/>
      <c r="DL24" s="701">
        <v>4560059</v>
      </c>
      <c r="DM24" s="674"/>
      <c r="DN24" s="674"/>
      <c r="DO24" s="674"/>
      <c r="DP24" s="674"/>
      <c r="DQ24" s="674"/>
      <c r="DR24" s="674"/>
      <c r="DS24" s="674"/>
      <c r="DT24" s="674"/>
      <c r="DU24" s="674"/>
      <c r="DV24" s="702"/>
      <c r="DW24" s="703">
        <v>56.9</v>
      </c>
      <c r="DX24" s="686"/>
      <c r="DY24" s="686"/>
      <c r="DZ24" s="686"/>
      <c r="EA24" s="686"/>
      <c r="EB24" s="686"/>
      <c r="EC24" s="704"/>
    </row>
    <row r="25" spans="2:133" ht="11.25" customHeight="1" x14ac:dyDescent="0.15">
      <c r="B25" s="618" t="s">
        <v>292</v>
      </c>
      <c r="C25" s="619"/>
      <c r="D25" s="619"/>
      <c r="E25" s="619"/>
      <c r="F25" s="619"/>
      <c r="G25" s="619"/>
      <c r="H25" s="619"/>
      <c r="I25" s="619"/>
      <c r="J25" s="619"/>
      <c r="K25" s="619"/>
      <c r="L25" s="619"/>
      <c r="M25" s="619"/>
      <c r="N25" s="619"/>
      <c r="O25" s="619"/>
      <c r="P25" s="619"/>
      <c r="Q25" s="620"/>
      <c r="R25" s="621">
        <v>9349822</v>
      </c>
      <c r="S25" s="622"/>
      <c r="T25" s="622"/>
      <c r="U25" s="622"/>
      <c r="V25" s="622"/>
      <c r="W25" s="622"/>
      <c r="X25" s="622"/>
      <c r="Y25" s="623"/>
      <c r="Z25" s="663">
        <v>48.5</v>
      </c>
      <c r="AA25" s="663"/>
      <c r="AB25" s="663"/>
      <c r="AC25" s="663"/>
      <c r="AD25" s="664">
        <v>7806334</v>
      </c>
      <c r="AE25" s="664"/>
      <c r="AF25" s="664"/>
      <c r="AG25" s="664"/>
      <c r="AH25" s="664"/>
      <c r="AI25" s="664"/>
      <c r="AJ25" s="664"/>
      <c r="AK25" s="664"/>
      <c r="AL25" s="624">
        <v>98.7</v>
      </c>
      <c r="AM25" s="625"/>
      <c r="AN25" s="625"/>
      <c r="AO25" s="665"/>
      <c r="AP25" s="618" t="s">
        <v>293</v>
      </c>
      <c r="AQ25" s="699"/>
      <c r="AR25" s="699"/>
      <c r="AS25" s="699"/>
      <c r="AT25" s="699"/>
      <c r="AU25" s="699"/>
      <c r="AV25" s="699"/>
      <c r="AW25" s="699"/>
      <c r="AX25" s="699"/>
      <c r="AY25" s="699"/>
      <c r="AZ25" s="699"/>
      <c r="BA25" s="699"/>
      <c r="BB25" s="699"/>
      <c r="BC25" s="699"/>
      <c r="BD25" s="699"/>
      <c r="BE25" s="699"/>
      <c r="BF25" s="700"/>
      <c r="BG25" s="621" t="s">
        <v>129</v>
      </c>
      <c r="BH25" s="622"/>
      <c r="BI25" s="622"/>
      <c r="BJ25" s="622"/>
      <c r="BK25" s="622"/>
      <c r="BL25" s="622"/>
      <c r="BM25" s="622"/>
      <c r="BN25" s="623"/>
      <c r="BO25" s="663" t="s">
        <v>129</v>
      </c>
      <c r="BP25" s="663"/>
      <c r="BQ25" s="663"/>
      <c r="BR25" s="663"/>
      <c r="BS25" s="664" t="s">
        <v>257</v>
      </c>
      <c r="BT25" s="664"/>
      <c r="BU25" s="664"/>
      <c r="BV25" s="664"/>
      <c r="BW25" s="664"/>
      <c r="BX25" s="664"/>
      <c r="BY25" s="664"/>
      <c r="BZ25" s="664"/>
      <c r="CA25" s="664"/>
      <c r="CB25" s="698"/>
      <c r="CD25" s="618" t="s">
        <v>294</v>
      </c>
      <c r="CE25" s="619"/>
      <c r="CF25" s="619"/>
      <c r="CG25" s="619"/>
      <c r="CH25" s="619"/>
      <c r="CI25" s="619"/>
      <c r="CJ25" s="619"/>
      <c r="CK25" s="619"/>
      <c r="CL25" s="619"/>
      <c r="CM25" s="619"/>
      <c r="CN25" s="619"/>
      <c r="CO25" s="619"/>
      <c r="CP25" s="619"/>
      <c r="CQ25" s="620"/>
      <c r="CR25" s="621">
        <v>2850636</v>
      </c>
      <c r="CS25" s="634"/>
      <c r="CT25" s="634"/>
      <c r="CU25" s="634"/>
      <c r="CV25" s="634"/>
      <c r="CW25" s="634"/>
      <c r="CX25" s="634"/>
      <c r="CY25" s="635"/>
      <c r="CZ25" s="624">
        <v>15.5</v>
      </c>
      <c r="DA25" s="636"/>
      <c r="DB25" s="636"/>
      <c r="DC25" s="637"/>
      <c r="DD25" s="627">
        <v>2605433</v>
      </c>
      <c r="DE25" s="634"/>
      <c r="DF25" s="634"/>
      <c r="DG25" s="634"/>
      <c r="DH25" s="634"/>
      <c r="DI25" s="634"/>
      <c r="DJ25" s="634"/>
      <c r="DK25" s="635"/>
      <c r="DL25" s="627">
        <v>2227862</v>
      </c>
      <c r="DM25" s="634"/>
      <c r="DN25" s="634"/>
      <c r="DO25" s="634"/>
      <c r="DP25" s="634"/>
      <c r="DQ25" s="634"/>
      <c r="DR25" s="634"/>
      <c r="DS25" s="634"/>
      <c r="DT25" s="634"/>
      <c r="DU25" s="634"/>
      <c r="DV25" s="635"/>
      <c r="DW25" s="624">
        <v>27.8</v>
      </c>
      <c r="DX25" s="636"/>
      <c r="DY25" s="636"/>
      <c r="DZ25" s="636"/>
      <c r="EA25" s="636"/>
      <c r="EB25" s="636"/>
      <c r="EC25" s="652"/>
    </row>
    <row r="26" spans="2:133" ht="11.25" customHeight="1" x14ac:dyDescent="0.15">
      <c r="B26" s="618" t="s">
        <v>295</v>
      </c>
      <c r="C26" s="619"/>
      <c r="D26" s="619"/>
      <c r="E26" s="619"/>
      <c r="F26" s="619"/>
      <c r="G26" s="619"/>
      <c r="H26" s="619"/>
      <c r="I26" s="619"/>
      <c r="J26" s="619"/>
      <c r="K26" s="619"/>
      <c r="L26" s="619"/>
      <c r="M26" s="619"/>
      <c r="N26" s="619"/>
      <c r="O26" s="619"/>
      <c r="P26" s="619"/>
      <c r="Q26" s="620"/>
      <c r="R26" s="621">
        <v>2253</v>
      </c>
      <c r="S26" s="622"/>
      <c r="T26" s="622"/>
      <c r="U26" s="622"/>
      <c r="V26" s="622"/>
      <c r="W26" s="622"/>
      <c r="X26" s="622"/>
      <c r="Y26" s="623"/>
      <c r="Z26" s="663">
        <v>0</v>
      </c>
      <c r="AA26" s="663"/>
      <c r="AB26" s="663"/>
      <c r="AC26" s="663"/>
      <c r="AD26" s="664">
        <v>2253</v>
      </c>
      <c r="AE26" s="664"/>
      <c r="AF26" s="664"/>
      <c r="AG26" s="664"/>
      <c r="AH26" s="664"/>
      <c r="AI26" s="664"/>
      <c r="AJ26" s="664"/>
      <c r="AK26" s="664"/>
      <c r="AL26" s="624">
        <v>0</v>
      </c>
      <c r="AM26" s="625"/>
      <c r="AN26" s="625"/>
      <c r="AO26" s="665"/>
      <c r="AP26" s="618" t="s">
        <v>296</v>
      </c>
      <c r="AQ26" s="699"/>
      <c r="AR26" s="699"/>
      <c r="AS26" s="699"/>
      <c r="AT26" s="699"/>
      <c r="AU26" s="699"/>
      <c r="AV26" s="699"/>
      <c r="AW26" s="699"/>
      <c r="AX26" s="699"/>
      <c r="AY26" s="699"/>
      <c r="AZ26" s="699"/>
      <c r="BA26" s="699"/>
      <c r="BB26" s="699"/>
      <c r="BC26" s="699"/>
      <c r="BD26" s="699"/>
      <c r="BE26" s="699"/>
      <c r="BF26" s="700"/>
      <c r="BG26" s="621" t="s">
        <v>129</v>
      </c>
      <c r="BH26" s="622"/>
      <c r="BI26" s="622"/>
      <c r="BJ26" s="622"/>
      <c r="BK26" s="622"/>
      <c r="BL26" s="622"/>
      <c r="BM26" s="622"/>
      <c r="BN26" s="623"/>
      <c r="BO26" s="663" t="s">
        <v>129</v>
      </c>
      <c r="BP26" s="663"/>
      <c r="BQ26" s="663"/>
      <c r="BR26" s="663"/>
      <c r="BS26" s="664" t="s">
        <v>129</v>
      </c>
      <c r="BT26" s="664"/>
      <c r="BU26" s="664"/>
      <c r="BV26" s="664"/>
      <c r="BW26" s="664"/>
      <c r="BX26" s="664"/>
      <c r="BY26" s="664"/>
      <c r="BZ26" s="664"/>
      <c r="CA26" s="664"/>
      <c r="CB26" s="698"/>
      <c r="CD26" s="618" t="s">
        <v>297</v>
      </c>
      <c r="CE26" s="619"/>
      <c r="CF26" s="619"/>
      <c r="CG26" s="619"/>
      <c r="CH26" s="619"/>
      <c r="CI26" s="619"/>
      <c r="CJ26" s="619"/>
      <c r="CK26" s="619"/>
      <c r="CL26" s="619"/>
      <c r="CM26" s="619"/>
      <c r="CN26" s="619"/>
      <c r="CO26" s="619"/>
      <c r="CP26" s="619"/>
      <c r="CQ26" s="620"/>
      <c r="CR26" s="621">
        <v>1820171</v>
      </c>
      <c r="CS26" s="622"/>
      <c r="CT26" s="622"/>
      <c r="CU26" s="622"/>
      <c r="CV26" s="622"/>
      <c r="CW26" s="622"/>
      <c r="CX26" s="622"/>
      <c r="CY26" s="623"/>
      <c r="CZ26" s="624">
        <v>9.9</v>
      </c>
      <c r="DA26" s="636"/>
      <c r="DB26" s="636"/>
      <c r="DC26" s="637"/>
      <c r="DD26" s="627">
        <v>1637346</v>
      </c>
      <c r="DE26" s="622"/>
      <c r="DF26" s="622"/>
      <c r="DG26" s="622"/>
      <c r="DH26" s="622"/>
      <c r="DI26" s="622"/>
      <c r="DJ26" s="622"/>
      <c r="DK26" s="623"/>
      <c r="DL26" s="627" t="s">
        <v>129</v>
      </c>
      <c r="DM26" s="622"/>
      <c r="DN26" s="622"/>
      <c r="DO26" s="622"/>
      <c r="DP26" s="622"/>
      <c r="DQ26" s="622"/>
      <c r="DR26" s="622"/>
      <c r="DS26" s="622"/>
      <c r="DT26" s="622"/>
      <c r="DU26" s="622"/>
      <c r="DV26" s="623"/>
      <c r="DW26" s="624" t="s">
        <v>129</v>
      </c>
      <c r="DX26" s="636"/>
      <c r="DY26" s="636"/>
      <c r="DZ26" s="636"/>
      <c r="EA26" s="636"/>
      <c r="EB26" s="636"/>
      <c r="EC26" s="652"/>
    </row>
    <row r="27" spans="2:133" ht="11.25" customHeight="1" x14ac:dyDescent="0.15">
      <c r="B27" s="618" t="s">
        <v>298</v>
      </c>
      <c r="C27" s="619"/>
      <c r="D27" s="619"/>
      <c r="E27" s="619"/>
      <c r="F27" s="619"/>
      <c r="G27" s="619"/>
      <c r="H27" s="619"/>
      <c r="I27" s="619"/>
      <c r="J27" s="619"/>
      <c r="K27" s="619"/>
      <c r="L27" s="619"/>
      <c r="M27" s="619"/>
      <c r="N27" s="619"/>
      <c r="O27" s="619"/>
      <c r="P27" s="619"/>
      <c r="Q27" s="620"/>
      <c r="R27" s="621">
        <v>144149</v>
      </c>
      <c r="S27" s="622"/>
      <c r="T27" s="622"/>
      <c r="U27" s="622"/>
      <c r="V27" s="622"/>
      <c r="W27" s="622"/>
      <c r="X27" s="622"/>
      <c r="Y27" s="623"/>
      <c r="Z27" s="663">
        <v>0.7</v>
      </c>
      <c r="AA27" s="663"/>
      <c r="AB27" s="663"/>
      <c r="AC27" s="663"/>
      <c r="AD27" s="664" t="s">
        <v>137</v>
      </c>
      <c r="AE27" s="664"/>
      <c r="AF27" s="664"/>
      <c r="AG27" s="664"/>
      <c r="AH27" s="664"/>
      <c r="AI27" s="664"/>
      <c r="AJ27" s="664"/>
      <c r="AK27" s="664"/>
      <c r="AL27" s="624" t="s">
        <v>129</v>
      </c>
      <c r="AM27" s="625"/>
      <c r="AN27" s="625"/>
      <c r="AO27" s="665"/>
      <c r="AP27" s="618" t="s">
        <v>299</v>
      </c>
      <c r="AQ27" s="619"/>
      <c r="AR27" s="619"/>
      <c r="AS27" s="619"/>
      <c r="AT27" s="619"/>
      <c r="AU27" s="619"/>
      <c r="AV27" s="619"/>
      <c r="AW27" s="619"/>
      <c r="AX27" s="619"/>
      <c r="AY27" s="619"/>
      <c r="AZ27" s="619"/>
      <c r="BA27" s="619"/>
      <c r="BB27" s="619"/>
      <c r="BC27" s="619"/>
      <c r="BD27" s="619"/>
      <c r="BE27" s="619"/>
      <c r="BF27" s="620"/>
      <c r="BG27" s="621">
        <v>2831326</v>
      </c>
      <c r="BH27" s="622"/>
      <c r="BI27" s="622"/>
      <c r="BJ27" s="622"/>
      <c r="BK27" s="622"/>
      <c r="BL27" s="622"/>
      <c r="BM27" s="622"/>
      <c r="BN27" s="623"/>
      <c r="BO27" s="663">
        <v>100</v>
      </c>
      <c r="BP27" s="663"/>
      <c r="BQ27" s="663"/>
      <c r="BR27" s="663"/>
      <c r="BS27" s="664">
        <v>28560</v>
      </c>
      <c r="BT27" s="664"/>
      <c r="BU27" s="664"/>
      <c r="BV27" s="664"/>
      <c r="BW27" s="664"/>
      <c r="BX27" s="664"/>
      <c r="BY27" s="664"/>
      <c r="BZ27" s="664"/>
      <c r="CA27" s="664"/>
      <c r="CB27" s="698"/>
      <c r="CD27" s="618" t="s">
        <v>300</v>
      </c>
      <c r="CE27" s="619"/>
      <c r="CF27" s="619"/>
      <c r="CG27" s="619"/>
      <c r="CH27" s="619"/>
      <c r="CI27" s="619"/>
      <c r="CJ27" s="619"/>
      <c r="CK27" s="619"/>
      <c r="CL27" s="619"/>
      <c r="CM27" s="619"/>
      <c r="CN27" s="619"/>
      <c r="CO27" s="619"/>
      <c r="CP27" s="619"/>
      <c r="CQ27" s="620"/>
      <c r="CR27" s="621">
        <v>2918613</v>
      </c>
      <c r="CS27" s="634"/>
      <c r="CT27" s="634"/>
      <c r="CU27" s="634"/>
      <c r="CV27" s="634"/>
      <c r="CW27" s="634"/>
      <c r="CX27" s="634"/>
      <c r="CY27" s="635"/>
      <c r="CZ27" s="624">
        <v>15.9</v>
      </c>
      <c r="DA27" s="636"/>
      <c r="DB27" s="636"/>
      <c r="DC27" s="637"/>
      <c r="DD27" s="627">
        <v>783809</v>
      </c>
      <c r="DE27" s="634"/>
      <c r="DF27" s="634"/>
      <c r="DG27" s="634"/>
      <c r="DH27" s="634"/>
      <c r="DI27" s="634"/>
      <c r="DJ27" s="634"/>
      <c r="DK27" s="635"/>
      <c r="DL27" s="627">
        <v>733083</v>
      </c>
      <c r="DM27" s="634"/>
      <c r="DN27" s="634"/>
      <c r="DO27" s="634"/>
      <c r="DP27" s="634"/>
      <c r="DQ27" s="634"/>
      <c r="DR27" s="634"/>
      <c r="DS27" s="634"/>
      <c r="DT27" s="634"/>
      <c r="DU27" s="634"/>
      <c r="DV27" s="635"/>
      <c r="DW27" s="624">
        <v>9.1999999999999993</v>
      </c>
      <c r="DX27" s="636"/>
      <c r="DY27" s="636"/>
      <c r="DZ27" s="636"/>
      <c r="EA27" s="636"/>
      <c r="EB27" s="636"/>
      <c r="EC27" s="652"/>
    </row>
    <row r="28" spans="2:133" ht="11.25" customHeight="1" x14ac:dyDescent="0.15">
      <c r="B28" s="618" t="s">
        <v>301</v>
      </c>
      <c r="C28" s="619"/>
      <c r="D28" s="619"/>
      <c r="E28" s="619"/>
      <c r="F28" s="619"/>
      <c r="G28" s="619"/>
      <c r="H28" s="619"/>
      <c r="I28" s="619"/>
      <c r="J28" s="619"/>
      <c r="K28" s="619"/>
      <c r="L28" s="619"/>
      <c r="M28" s="619"/>
      <c r="N28" s="619"/>
      <c r="O28" s="619"/>
      <c r="P28" s="619"/>
      <c r="Q28" s="620"/>
      <c r="R28" s="621">
        <v>297680</v>
      </c>
      <c r="S28" s="622"/>
      <c r="T28" s="622"/>
      <c r="U28" s="622"/>
      <c r="V28" s="622"/>
      <c r="W28" s="622"/>
      <c r="X28" s="622"/>
      <c r="Y28" s="623"/>
      <c r="Z28" s="663">
        <v>1.5</v>
      </c>
      <c r="AA28" s="663"/>
      <c r="AB28" s="663"/>
      <c r="AC28" s="663"/>
      <c r="AD28" s="664">
        <v>48845</v>
      </c>
      <c r="AE28" s="664"/>
      <c r="AF28" s="664"/>
      <c r="AG28" s="664"/>
      <c r="AH28" s="664"/>
      <c r="AI28" s="664"/>
      <c r="AJ28" s="664"/>
      <c r="AK28" s="664"/>
      <c r="AL28" s="624">
        <v>0.6</v>
      </c>
      <c r="AM28" s="625"/>
      <c r="AN28" s="625"/>
      <c r="AO28" s="665"/>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63"/>
      <c r="BP28" s="663"/>
      <c r="BQ28" s="663"/>
      <c r="BR28" s="663"/>
      <c r="BS28" s="627"/>
      <c r="BT28" s="622"/>
      <c r="BU28" s="622"/>
      <c r="BV28" s="622"/>
      <c r="BW28" s="622"/>
      <c r="BX28" s="622"/>
      <c r="BY28" s="622"/>
      <c r="BZ28" s="622"/>
      <c r="CA28" s="622"/>
      <c r="CB28" s="662"/>
      <c r="CD28" s="618" t="s">
        <v>302</v>
      </c>
      <c r="CE28" s="619"/>
      <c r="CF28" s="619"/>
      <c r="CG28" s="619"/>
      <c r="CH28" s="619"/>
      <c r="CI28" s="619"/>
      <c r="CJ28" s="619"/>
      <c r="CK28" s="619"/>
      <c r="CL28" s="619"/>
      <c r="CM28" s="619"/>
      <c r="CN28" s="619"/>
      <c r="CO28" s="619"/>
      <c r="CP28" s="619"/>
      <c r="CQ28" s="620"/>
      <c r="CR28" s="621">
        <v>2026678</v>
      </c>
      <c r="CS28" s="622"/>
      <c r="CT28" s="622"/>
      <c r="CU28" s="622"/>
      <c r="CV28" s="622"/>
      <c r="CW28" s="622"/>
      <c r="CX28" s="622"/>
      <c r="CY28" s="623"/>
      <c r="CZ28" s="624">
        <v>11</v>
      </c>
      <c r="DA28" s="636"/>
      <c r="DB28" s="636"/>
      <c r="DC28" s="637"/>
      <c r="DD28" s="627">
        <v>1895543</v>
      </c>
      <c r="DE28" s="622"/>
      <c r="DF28" s="622"/>
      <c r="DG28" s="622"/>
      <c r="DH28" s="622"/>
      <c r="DI28" s="622"/>
      <c r="DJ28" s="622"/>
      <c r="DK28" s="623"/>
      <c r="DL28" s="627">
        <v>1599114</v>
      </c>
      <c r="DM28" s="622"/>
      <c r="DN28" s="622"/>
      <c r="DO28" s="622"/>
      <c r="DP28" s="622"/>
      <c r="DQ28" s="622"/>
      <c r="DR28" s="622"/>
      <c r="DS28" s="622"/>
      <c r="DT28" s="622"/>
      <c r="DU28" s="622"/>
      <c r="DV28" s="623"/>
      <c r="DW28" s="624">
        <v>20</v>
      </c>
      <c r="DX28" s="636"/>
      <c r="DY28" s="636"/>
      <c r="DZ28" s="636"/>
      <c r="EA28" s="636"/>
      <c r="EB28" s="636"/>
      <c r="EC28" s="652"/>
    </row>
    <row r="29" spans="2:133" ht="11.25" customHeight="1" x14ac:dyDescent="0.15">
      <c r="B29" s="618" t="s">
        <v>303</v>
      </c>
      <c r="C29" s="619"/>
      <c r="D29" s="619"/>
      <c r="E29" s="619"/>
      <c r="F29" s="619"/>
      <c r="G29" s="619"/>
      <c r="H29" s="619"/>
      <c r="I29" s="619"/>
      <c r="J29" s="619"/>
      <c r="K29" s="619"/>
      <c r="L29" s="619"/>
      <c r="M29" s="619"/>
      <c r="N29" s="619"/>
      <c r="O29" s="619"/>
      <c r="P29" s="619"/>
      <c r="Q29" s="620"/>
      <c r="R29" s="621">
        <v>88952</v>
      </c>
      <c r="S29" s="622"/>
      <c r="T29" s="622"/>
      <c r="U29" s="622"/>
      <c r="V29" s="622"/>
      <c r="W29" s="622"/>
      <c r="X29" s="622"/>
      <c r="Y29" s="623"/>
      <c r="Z29" s="663">
        <v>0.5</v>
      </c>
      <c r="AA29" s="663"/>
      <c r="AB29" s="663"/>
      <c r="AC29" s="663"/>
      <c r="AD29" s="664" t="s">
        <v>129</v>
      </c>
      <c r="AE29" s="664"/>
      <c r="AF29" s="664"/>
      <c r="AG29" s="664"/>
      <c r="AH29" s="664"/>
      <c r="AI29" s="664"/>
      <c r="AJ29" s="664"/>
      <c r="AK29" s="664"/>
      <c r="AL29" s="624" t="s">
        <v>129</v>
      </c>
      <c r="AM29" s="625"/>
      <c r="AN29" s="625"/>
      <c r="AO29" s="665"/>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63"/>
      <c r="BP29" s="663"/>
      <c r="BQ29" s="663"/>
      <c r="BR29" s="663"/>
      <c r="BS29" s="664"/>
      <c r="BT29" s="664"/>
      <c r="BU29" s="664"/>
      <c r="BV29" s="664"/>
      <c r="BW29" s="664"/>
      <c r="BX29" s="664"/>
      <c r="BY29" s="664"/>
      <c r="BZ29" s="664"/>
      <c r="CA29" s="664"/>
      <c r="CB29" s="698"/>
      <c r="CD29" s="640" t="s">
        <v>304</v>
      </c>
      <c r="CE29" s="641"/>
      <c r="CF29" s="618" t="s">
        <v>71</v>
      </c>
      <c r="CG29" s="619"/>
      <c r="CH29" s="619"/>
      <c r="CI29" s="619"/>
      <c r="CJ29" s="619"/>
      <c r="CK29" s="619"/>
      <c r="CL29" s="619"/>
      <c r="CM29" s="619"/>
      <c r="CN29" s="619"/>
      <c r="CO29" s="619"/>
      <c r="CP29" s="619"/>
      <c r="CQ29" s="620"/>
      <c r="CR29" s="621">
        <v>2026659</v>
      </c>
      <c r="CS29" s="634"/>
      <c r="CT29" s="634"/>
      <c r="CU29" s="634"/>
      <c r="CV29" s="634"/>
      <c r="CW29" s="634"/>
      <c r="CX29" s="634"/>
      <c r="CY29" s="635"/>
      <c r="CZ29" s="624">
        <v>11</v>
      </c>
      <c r="DA29" s="636"/>
      <c r="DB29" s="636"/>
      <c r="DC29" s="637"/>
      <c r="DD29" s="627">
        <v>1895524</v>
      </c>
      <c r="DE29" s="634"/>
      <c r="DF29" s="634"/>
      <c r="DG29" s="634"/>
      <c r="DH29" s="634"/>
      <c r="DI29" s="634"/>
      <c r="DJ29" s="634"/>
      <c r="DK29" s="635"/>
      <c r="DL29" s="627">
        <v>1599095</v>
      </c>
      <c r="DM29" s="634"/>
      <c r="DN29" s="634"/>
      <c r="DO29" s="634"/>
      <c r="DP29" s="634"/>
      <c r="DQ29" s="634"/>
      <c r="DR29" s="634"/>
      <c r="DS29" s="634"/>
      <c r="DT29" s="634"/>
      <c r="DU29" s="634"/>
      <c r="DV29" s="635"/>
      <c r="DW29" s="624">
        <v>20</v>
      </c>
      <c r="DX29" s="636"/>
      <c r="DY29" s="636"/>
      <c r="DZ29" s="636"/>
      <c r="EA29" s="636"/>
      <c r="EB29" s="636"/>
      <c r="EC29" s="652"/>
    </row>
    <row r="30" spans="2:133" ht="11.25" customHeight="1" x14ac:dyDescent="0.15">
      <c r="B30" s="618" t="s">
        <v>305</v>
      </c>
      <c r="C30" s="619"/>
      <c r="D30" s="619"/>
      <c r="E30" s="619"/>
      <c r="F30" s="619"/>
      <c r="G30" s="619"/>
      <c r="H30" s="619"/>
      <c r="I30" s="619"/>
      <c r="J30" s="619"/>
      <c r="K30" s="619"/>
      <c r="L30" s="619"/>
      <c r="M30" s="619"/>
      <c r="N30" s="619"/>
      <c r="O30" s="619"/>
      <c r="P30" s="619"/>
      <c r="Q30" s="620"/>
      <c r="R30" s="621">
        <v>2982352</v>
      </c>
      <c r="S30" s="622"/>
      <c r="T30" s="622"/>
      <c r="U30" s="622"/>
      <c r="V30" s="622"/>
      <c r="W30" s="622"/>
      <c r="X30" s="622"/>
      <c r="Y30" s="623"/>
      <c r="Z30" s="663">
        <v>15.5</v>
      </c>
      <c r="AA30" s="663"/>
      <c r="AB30" s="663"/>
      <c r="AC30" s="663"/>
      <c r="AD30" s="664" t="s">
        <v>129</v>
      </c>
      <c r="AE30" s="664"/>
      <c r="AF30" s="664"/>
      <c r="AG30" s="664"/>
      <c r="AH30" s="664"/>
      <c r="AI30" s="664"/>
      <c r="AJ30" s="664"/>
      <c r="AK30" s="664"/>
      <c r="AL30" s="624" t="s">
        <v>129</v>
      </c>
      <c r="AM30" s="625"/>
      <c r="AN30" s="625"/>
      <c r="AO30" s="665"/>
      <c r="AP30" s="679" t="s">
        <v>222</v>
      </c>
      <c r="AQ30" s="680"/>
      <c r="AR30" s="680"/>
      <c r="AS30" s="680"/>
      <c r="AT30" s="680"/>
      <c r="AU30" s="680"/>
      <c r="AV30" s="680"/>
      <c r="AW30" s="680"/>
      <c r="AX30" s="680"/>
      <c r="AY30" s="680"/>
      <c r="AZ30" s="680"/>
      <c r="BA30" s="680"/>
      <c r="BB30" s="680"/>
      <c r="BC30" s="680"/>
      <c r="BD30" s="680"/>
      <c r="BE30" s="680"/>
      <c r="BF30" s="681"/>
      <c r="BG30" s="679" t="s">
        <v>306</v>
      </c>
      <c r="BH30" s="696"/>
      <c r="BI30" s="696"/>
      <c r="BJ30" s="696"/>
      <c r="BK30" s="696"/>
      <c r="BL30" s="696"/>
      <c r="BM30" s="696"/>
      <c r="BN30" s="696"/>
      <c r="BO30" s="696"/>
      <c r="BP30" s="696"/>
      <c r="BQ30" s="697"/>
      <c r="BR30" s="679" t="s">
        <v>307</v>
      </c>
      <c r="BS30" s="696"/>
      <c r="BT30" s="696"/>
      <c r="BU30" s="696"/>
      <c r="BV30" s="696"/>
      <c r="BW30" s="696"/>
      <c r="BX30" s="696"/>
      <c r="BY30" s="696"/>
      <c r="BZ30" s="696"/>
      <c r="CA30" s="696"/>
      <c r="CB30" s="697"/>
      <c r="CD30" s="642"/>
      <c r="CE30" s="643"/>
      <c r="CF30" s="618" t="s">
        <v>308</v>
      </c>
      <c r="CG30" s="619"/>
      <c r="CH30" s="619"/>
      <c r="CI30" s="619"/>
      <c r="CJ30" s="619"/>
      <c r="CK30" s="619"/>
      <c r="CL30" s="619"/>
      <c r="CM30" s="619"/>
      <c r="CN30" s="619"/>
      <c r="CO30" s="619"/>
      <c r="CP30" s="619"/>
      <c r="CQ30" s="620"/>
      <c r="CR30" s="621">
        <v>1958538</v>
      </c>
      <c r="CS30" s="622"/>
      <c r="CT30" s="622"/>
      <c r="CU30" s="622"/>
      <c r="CV30" s="622"/>
      <c r="CW30" s="622"/>
      <c r="CX30" s="622"/>
      <c r="CY30" s="623"/>
      <c r="CZ30" s="624">
        <v>10.6</v>
      </c>
      <c r="DA30" s="636"/>
      <c r="DB30" s="636"/>
      <c r="DC30" s="637"/>
      <c r="DD30" s="627">
        <v>1829805</v>
      </c>
      <c r="DE30" s="622"/>
      <c r="DF30" s="622"/>
      <c r="DG30" s="622"/>
      <c r="DH30" s="622"/>
      <c r="DI30" s="622"/>
      <c r="DJ30" s="622"/>
      <c r="DK30" s="623"/>
      <c r="DL30" s="627">
        <v>1533376</v>
      </c>
      <c r="DM30" s="622"/>
      <c r="DN30" s="622"/>
      <c r="DO30" s="622"/>
      <c r="DP30" s="622"/>
      <c r="DQ30" s="622"/>
      <c r="DR30" s="622"/>
      <c r="DS30" s="622"/>
      <c r="DT30" s="622"/>
      <c r="DU30" s="622"/>
      <c r="DV30" s="623"/>
      <c r="DW30" s="624">
        <v>19.100000000000001</v>
      </c>
      <c r="DX30" s="636"/>
      <c r="DY30" s="636"/>
      <c r="DZ30" s="636"/>
      <c r="EA30" s="636"/>
      <c r="EB30" s="636"/>
      <c r="EC30" s="652"/>
    </row>
    <row r="31" spans="2:133" ht="11.25" customHeight="1" x14ac:dyDescent="0.15">
      <c r="B31" s="688" t="s">
        <v>309</v>
      </c>
      <c r="C31" s="689"/>
      <c r="D31" s="689"/>
      <c r="E31" s="689"/>
      <c r="F31" s="689"/>
      <c r="G31" s="689"/>
      <c r="H31" s="689"/>
      <c r="I31" s="689"/>
      <c r="J31" s="689"/>
      <c r="K31" s="689"/>
      <c r="L31" s="689"/>
      <c r="M31" s="689"/>
      <c r="N31" s="689"/>
      <c r="O31" s="689"/>
      <c r="P31" s="689"/>
      <c r="Q31" s="690"/>
      <c r="R31" s="621" t="s">
        <v>129</v>
      </c>
      <c r="S31" s="622"/>
      <c r="T31" s="622"/>
      <c r="U31" s="622"/>
      <c r="V31" s="622"/>
      <c r="W31" s="622"/>
      <c r="X31" s="622"/>
      <c r="Y31" s="623"/>
      <c r="Z31" s="663" t="s">
        <v>129</v>
      </c>
      <c r="AA31" s="663"/>
      <c r="AB31" s="663"/>
      <c r="AC31" s="663"/>
      <c r="AD31" s="664" t="s">
        <v>129</v>
      </c>
      <c r="AE31" s="664"/>
      <c r="AF31" s="664"/>
      <c r="AG31" s="664"/>
      <c r="AH31" s="664"/>
      <c r="AI31" s="664"/>
      <c r="AJ31" s="664"/>
      <c r="AK31" s="664"/>
      <c r="AL31" s="624" t="s">
        <v>137</v>
      </c>
      <c r="AM31" s="625"/>
      <c r="AN31" s="625"/>
      <c r="AO31" s="665"/>
      <c r="AP31" s="691" t="s">
        <v>310</v>
      </c>
      <c r="AQ31" s="692"/>
      <c r="AR31" s="692"/>
      <c r="AS31" s="692"/>
      <c r="AT31" s="693" t="s">
        <v>311</v>
      </c>
      <c r="AU31" s="218"/>
      <c r="AV31" s="218"/>
      <c r="AW31" s="218"/>
      <c r="AX31" s="676" t="s">
        <v>185</v>
      </c>
      <c r="AY31" s="677"/>
      <c r="AZ31" s="677"/>
      <c r="BA31" s="677"/>
      <c r="BB31" s="677"/>
      <c r="BC31" s="677"/>
      <c r="BD31" s="677"/>
      <c r="BE31" s="677"/>
      <c r="BF31" s="678"/>
      <c r="BG31" s="684">
        <v>99</v>
      </c>
      <c r="BH31" s="685"/>
      <c r="BI31" s="685"/>
      <c r="BJ31" s="685"/>
      <c r="BK31" s="685"/>
      <c r="BL31" s="685"/>
      <c r="BM31" s="686">
        <v>95.1</v>
      </c>
      <c r="BN31" s="685"/>
      <c r="BO31" s="685"/>
      <c r="BP31" s="685"/>
      <c r="BQ31" s="687"/>
      <c r="BR31" s="684">
        <v>98.9</v>
      </c>
      <c r="BS31" s="685"/>
      <c r="BT31" s="685"/>
      <c r="BU31" s="685"/>
      <c r="BV31" s="685"/>
      <c r="BW31" s="685"/>
      <c r="BX31" s="686">
        <v>94.6</v>
      </c>
      <c r="BY31" s="685"/>
      <c r="BZ31" s="685"/>
      <c r="CA31" s="685"/>
      <c r="CB31" s="687"/>
      <c r="CD31" s="642"/>
      <c r="CE31" s="643"/>
      <c r="CF31" s="618" t="s">
        <v>312</v>
      </c>
      <c r="CG31" s="619"/>
      <c r="CH31" s="619"/>
      <c r="CI31" s="619"/>
      <c r="CJ31" s="619"/>
      <c r="CK31" s="619"/>
      <c r="CL31" s="619"/>
      <c r="CM31" s="619"/>
      <c r="CN31" s="619"/>
      <c r="CO31" s="619"/>
      <c r="CP31" s="619"/>
      <c r="CQ31" s="620"/>
      <c r="CR31" s="621">
        <v>68121</v>
      </c>
      <c r="CS31" s="634"/>
      <c r="CT31" s="634"/>
      <c r="CU31" s="634"/>
      <c r="CV31" s="634"/>
      <c r="CW31" s="634"/>
      <c r="CX31" s="634"/>
      <c r="CY31" s="635"/>
      <c r="CZ31" s="624">
        <v>0.4</v>
      </c>
      <c r="DA31" s="636"/>
      <c r="DB31" s="636"/>
      <c r="DC31" s="637"/>
      <c r="DD31" s="627">
        <v>65719</v>
      </c>
      <c r="DE31" s="634"/>
      <c r="DF31" s="634"/>
      <c r="DG31" s="634"/>
      <c r="DH31" s="634"/>
      <c r="DI31" s="634"/>
      <c r="DJ31" s="634"/>
      <c r="DK31" s="635"/>
      <c r="DL31" s="627">
        <v>65719</v>
      </c>
      <c r="DM31" s="634"/>
      <c r="DN31" s="634"/>
      <c r="DO31" s="634"/>
      <c r="DP31" s="634"/>
      <c r="DQ31" s="634"/>
      <c r="DR31" s="634"/>
      <c r="DS31" s="634"/>
      <c r="DT31" s="634"/>
      <c r="DU31" s="634"/>
      <c r="DV31" s="635"/>
      <c r="DW31" s="624">
        <v>0.8</v>
      </c>
      <c r="DX31" s="636"/>
      <c r="DY31" s="636"/>
      <c r="DZ31" s="636"/>
      <c r="EA31" s="636"/>
      <c r="EB31" s="636"/>
      <c r="EC31" s="652"/>
    </row>
    <row r="32" spans="2:133" ht="11.25" customHeight="1" x14ac:dyDescent="0.15">
      <c r="B32" s="618" t="s">
        <v>313</v>
      </c>
      <c r="C32" s="619"/>
      <c r="D32" s="619"/>
      <c r="E32" s="619"/>
      <c r="F32" s="619"/>
      <c r="G32" s="619"/>
      <c r="H32" s="619"/>
      <c r="I32" s="619"/>
      <c r="J32" s="619"/>
      <c r="K32" s="619"/>
      <c r="L32" s="619"/>
      <c r="M32" s="619"/>
      <c r="N32" s="619"/>
      <c r="O32" s="619"/>
      <c r="P32" s="619"/>
      <c r="Q32" s="620"/>
      <c r="R32" s="621">
        <v>747803</v>
      </c>
      <c r="S32" s="622"/>
      <c r="T32" s="622"/>
      <c r="U32" s="622"/>
      <c r="V32" s="622"/>
      <c r="W32" s="622"/>
      <c r="X32" s="622"/>
      <c r="Y32" s="623"/>
      <c r="Z32" s="663">
        <v>3.9</v>
      </c>
      <c r="AA32" s="663"/>
      <c r="AB32" s="663"/>
      <c r="AC32" s="663"/>
      <c r="AD32" s="664" t="s">
        <v>129</v>
      </c>
      <c r="AE32" s="664"/>
      <c r="AF32" s="664"/>
      <c r="AG32" s="664"/>
      <c r="AH32" s="664"/>
      <c r="AI32" s="664"/>
      <c r="AJ32" s="664"/>
      <c r="AK32" s="664"/>
      <c r="AL32" s="624" t="s">
        <v>137</v>
      </c>
      <c r="AM32" s="625"/>
      <c r="AN32" s="625"/>
      <c r="AO32" s="665"/>
      <c r="AP32" s="666"/>
      <c r="AQ32" s="667"/>
      <c r="AR32" s="667"/>
      <c r="AS32" s="667"/>
      <c r="AT32" s="694"/>
      <c r="AU32" s="214" t="s">
        <v>314</v>
      </c>
      <c r="AX32" s="618" t="s">
        <v>315</v>
      </c>
      <c r="AY32" s="619"/>
      <c r="AZ32" s="619"/>
      <c r="BA32" s="619"/>
      <c r="BB32" s="619"/>
      <c r="BC32" s="619"/>
      <c r="BD32" s="619"/>
      <c r="BE32" s="619"/>
      <c r="BF32" s="620"/>
      <c r="BG32" s="683">
        <v>99.2</v>
      </c>
      <c r="BH32" s="634"/>
      <c r="BI32" s="634"/>
      <c r="BJ32" s="634"/>
      <c r="BK32" s="634"/>
      <c r="BL32" s="634"/>
      <c r="BM32" s="625">
        <v>96.8</v>
      </c>
      <c r="BN32" s="634"/>
      <c r="BO32" s="634"/>
      <c r="BP32" s="634"/>
      <c r="BQ32" s="661"/>
      <c r="BR32" s="683">
        <v>99.2</v>
      </c>
      <c r="BS32" s="634"/>
      <c r="BT32" s="634"/>
      <c r="BU32" s="634"/>
      <c r="BV32" s="634"/>
      <c r="BW32" s="634"/>
      <c r="BX32" s="625">
        <v>96.3</v>
      </c>
      <c r="BY32" s="634"/>
      <c r="BZ32" s="634"/>
      <c r="CA32" s="634"/>
      <c r="CB32" s="661"/>
      <c r="CD32" s="644"/>
      <c r="CE32" s="645"/>
      <c r="CF32" s="618" t="s">
        <v>316</v>
      </c>
      <c r="CG32" s="619"/>
      <c r="CH32" s="619"/>
      <c r="CI32" s="619"/>
      <c r="CJ32" s="619"/>
      <c r="CK32" s="619"/>
      <c r="CL32" s="619"/>
      <c r="CM32" s="619"/>
      <c r="CN32" s="619"/>
      <c r="CO32" s="619"/>
      <c r="CP32" s="619"/>
      <c r="CQ32" s="620"/>
      <c r="CR32" s="621">
        <v>19</v>
      </c>
      <c r="CS32" s="622"/>
      <c r="CT32" s="622"/>
      <c r="CU32" s="622"/>
      <c r="CV32" s="622"/>
      <c r="CW32" s="622"/>
      <c r="CX32" s="622"/>
      <c r="CY32" s="623"/>
      <c r="CZ32" s="624">
        <v>0</v>
      </c>
      <c r="DA32" s="636"/>
      <c r="DB32" s="636"/>
      <c r="DC32" s="637"/>
      <c r="DD32" s="627">
        <v>19</v>
      </c>
      <c r="DE32" s="622"/>
      <c r="DF32" s="622"/>
      <c r="DG32" s="622"/>
      <c r="DH32" s="622"/>
      <c r="DI32" s="622"/>
      <c r="DJ32" s="622"/>
      <c r="DK32" s="623"/>
      <c r="DL32" s="627">
        <v>19</v>
      </c>
      <c r="DM32" s="622"/>
      <c r="DN32" s="622"/>
      <c r="DO32" s="622"/>
      <c r="DP32" s="622"/>
      <c r="DQ32" s="622"/>
      <c r="DR32" s="622"/>
      <c r="DS32" s="622"/>
      <c r="DT32" s="622"/>
      <c r="DU32" s="622"/>
      <c r="DV32" s="623"/>
      <c r="DW32" s="624">
        <v>0</v>
      </c>
      <c r="DX32" s="636"/>
      <c r="DY32" s="636"/>
      <c r="DZ32" s="636"/>
      <c r="EA32" s="636"/>
      <c r="EB32" s="636"/>
      <c r="EC32" s="652"/>
    </row>
    <row r="33" spans="2:133" ht="11.25" customHeight="1" x14ac:dyDescent="0.15">
      <c r="B33" s="618" t="s">
        <v>317</v>
      </c>
      <c r="C33" s="619"/>
      <c r="D33" s="619"/>
      <c r="E33" s="619"/>
      <c r="F33" s="619"/>
      <c r="G33" s="619"/>
      <c r="H33" s="619"/>
      <c r="I33" s="619"/>
      <c r="J33" s="619"/>
      <c r="K33" s="619"/>
      <c r="L33" s="619"/>
      <c r="M33" s="619"/>
      <c r="N33" s="619"/>
      <c r="O33" s="619"/>
      <c r="P33" s="619"/>
      <c r="Q33" s="620"/>
      <c r="R33" s="621">
        <v>46459</v>
      </c>
      <c r="S33" s="622"/>
      <c r="T33" s="622"/>
      <c r="U33" s="622"/>
      <c r="V33" s="622"/>
      <c r="W33" s="622"/>
      <c r="X33" s="622"/>
      <c r="Y33" s="623"/>
      <c r="Z33" s="663">
        <v>0.2</v>
      </c>
      <c r="AA33" s="663"/>
      <c r="AB33" s="663"/>
      <c r="AC33" s="663"/>
      <c r="AD33" s="664">
        <v>23190</v>
      </c>
      <c r="AE33" s="664"/>
      <c r="AF33" s="664"/>
      <c r="AG33" s="664"/>
      <c r="AH33" s="664"/>
      <c r="AI33" s="664"/>
      <c r="AJ33" s="664"/>
      <c r="AK33" s="664"/>
      <c r="AL33" s="624">
        <v>0.3</v>
      </c>
      <c r="AM33" s="625"/>
      <c r="AN33" s="625"/>
      <c r="AO33" s="665"/>
      <c r="AP33" s="668"/>
      <c r="AQ33" s="669"/>
      <c r="AR33" s="669"/>
      <c r="AS33" s="669"/>
      <c r="AT33" s="695"/>
      <c r="AU33" s="219"/>
      <c r="AV33" s="219"/>
      <c r="AW33" s="219"/>
      <c r="AX33" s="602" t="s">
        <v>318</v>
      </c>
      <c r="AY33" s="603"/>
      <c r="AZ33" s="603"/>
      <c r="BA33" s="603"/>
      <c r="BB33" s="603"/>
      <c r="BC33" s="603"/>
      <c r="BD33" s="603"/>
      <c r="BE33" s="603"/>
      <c r="BF33" s="604"/>
      <c r="BG33" s="682">
        <v>98.7</v>
      </c>
      <c r="BH33" s="606"/>
      <c r="BI33" s="606"/>
      <c r="BJ33" s="606"/>
      <c r="BK33" s="606"/>
      <c r="BL33" s="606"/>
      <c r="BM33" s="656">
        <v>93.3</v>
      </c>
      <c r="BN33" s="606"/>
      <c r="BO33" s="606"/>
      <c r="BP33" s="606"/>
      <c r="BQ33" s="650"/>
      <c r="BR33" s="682">
        <v>98.6</v>
      </c>
      <c r="BS33" s="606"/>
      <c r="BT33" s="606"/>
      <c r="BU33" s="606"/>
      <c r="BV33" s="606"/>
      <c r="BW33" s="606"/>
      <c r="BX33" s="656">
        <v>92.7</v>
      </c>
      <c r="BY33" s="606"/>
      <c r="BZ33" s="606"/>
      <c r="CA33" s="606"/>
      <c r="CB33" s="650"/>
      <c r="CD33" s="618" t="s">
        <v>319</v>
      </c>
      <c r="CE33" s="619"/>
      <c r="CF33" s="619"/>
      <c r="CG33" s="619"/>
      <c r="CH33" s="619"/>
      <c r="CI33" s="619"/>
      <c r="CJ33" s="619"/>
      <c r="CK33" s="619"/>
      <c r="CL33" s="619"/>
      <c r="CM33" s="619"/>
      <c r="CN33" s="619"/>
      <c r="CO33" s="619"/>
      <c r="CP33" s="619"/>
      <c r="CQ33" s="620"/>
      <c r="CR33" s="621">
        <v>5941729</v>
      </c>
      <c r="CS33" s="634"/>
      <c r="CT33" s="634"/>
      <c r="CU33" s="634"/>
      <c r="CV33" s="634"/>
      <c r="CW33" s="634"/>
      <c r="CX33" s="634"/>
      <c r="CY33" s="635"/>
      <c r="CZ33" s="624">
        <v>32.299999999999997</v>
      </c>
      <c r="DA33" s="636"/>
      <c r="DB33" s="636"/>
      <c r="DC33" s="637"/>
      <c r="DD33" s="627">
        <v>4682781</v>
      </c>
      <c r="DE33" s="634"/>
      <c r="DF33" s="634"/>
      <c r="DG33" s="634"/>
      <c r="DH33" s="634"/>
      <c r="DI33" s="634"/>
      <c r="DJ33" s="634"/>
      <c r="DK33" s="635"/>
      <c r="DL33" s="627">
        <v>3385284</v>
      </c>
      <c r="DM33" s="634"/>
      <c r="DN33" s="634"/>
      <c r="DO33" s="634"/>
      <c r="DP33" s="634"/>
      <c r="DQ33" s="634"/>
      <c r="DR33" s="634"/>
      <c r="DS33" s="634"/>
      <c r="DT33" s="634"/>
      <c r="DU33" s="634"/>
      <c r="DV33" s="635"/>
      <c r="DW33" s="624">
        <v>42.3</v>
      </c>
      <c r="DX33" s="636"/>
      <c r="DY33" s="636"/>
      <c r="DZ33" s="636"/>
      <c r="EA33" s="636"/>
      <c r="EB33" s="636"/>
      <c r="EC33" s="652"/>
    </row>
    <row r="34" spans="2:133" ht="11.25" customHeight="1" x14ac:dyDescent="0.15">
      <c r="B34" s="618" t="s">
        <v>320</v>
      </c>
      <c r="C34" s="619"/>
      <c r="D34" s="619"/>
      <c r="E34" s="619"/>
      <c r="F34" s="619"/>
      <c r="G34" s="619"/>
      <c r="H34" s="619"/>
      <c r="I34" s="619"/>
      <c r="J34" s="619"/>
      <c r="K34" s="619"/>
      <c r="L34" s="619"/>
      <c r="M34" s="619"/>
      <c r="N34" s="619"/>
      <c r="O34" s="619"/>
      <c r="P34" s="619"/>
      <c r="Q34" s="620"/>
      <c r="R34" s="621">
        <v>90237</v>
      </c>
      <c r="S34" s="622"/>
      <c r="T34" s="622"/>
      <c r="U34" s="622"/>
      <c r="V34" s="622"/>
      <c r="W34" s="622"/>
      <c r="X34" s="622"/>
      <c r="Y34" s="623"/>
      <c r="Z34" s="663">
        <v>0.5</v>
      </c>
      <c r="AA34" s="663"/>
      <c r="AB34" s="663"/>
      <c r="AC34" s="663"/>
      <c r="AD34" s="664" t="s">
        <v>129</v>
      </c>
      <c r="AE34" s="664"/>
      <c r="AF34" s="664"/>
      <c r="AG34" s="664"/>
      <c r="AH34" s="664"/>
      <c r="AI34" s="664"/>
      <c r="AJ34" s="664"/>
      <c r="AK34" s="664"/>
      <c r="AL34" s="624" t="s">
        <v>129</v>
      </c>
      <c r="AM34" s="625"/>
      <c r="AN34" s="625"/>
      <c r="AO34" s="665"/>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321</v>
      </c>
      <c r="CE34" s="619"/>
      <c r="CF34" s="619"/>
      <c r="CG34" s="619"/>
      <c r="CH34" s="619"/>
      <c r="CI34" s="619"/>
      <c r="CJ34" s="619"/>
      <c r="CK34" s="619"/>
      <c r="CL34" s="619"/>
      <c r="CM34" s="619"/>
      <c r="CN34" s="619"/>
      <c r="CO34" s="619"/>
      <c r="CP34" s="619"/>
      <c r="CQ34" s="620"/>
      <c r="CR34" s="621">
        <v>2032014</v>
      </c>
      <c r="CS34" s="622"/>
      <c r="CT34" s="622"/>
      <c r="CU34" s="622"/>
      <c r="CV34" s="622"/>
      <c r="CW34" s="622"/>
      <c r="CX34" s="622"/>
      <c r="CY34" s="623"/>
      <c r="CZ34" s="624">
        <v>11</v>
      </c>
      <c r="DA34" s="636"/>
      <c r="DB34" s="636"/>
      <c r="DC34" s="637"/>
      <c r="DD34" s="627">
        <v>1358107</v>
      </c>
      <c r="DE34" s="622"/>
      <c r="DF34" s="622"/>
      <c r="DG34" s="622"/>
      <c r="DH34" s="622"/>
      <c r="DI34" s="622"/>
      <c r="DJ34" s="622"/>
      <c r="DK34" s="623"/>
      <c r="DL34" s="627">
        <v>1056923</v>
      </c>
      <c r="DM34" s="622"/>
      <c r="DN34" s="622"/>
      <c r="DO34" s="622"/>
      <c r="DP34" s="622"/>
      <c r="DQ34" s="622"/>
      <c r="DR34" s="622"/>
      <c r="DS34" s="622"/>
      <c r="DT34" s="622"/>
      <c r="DU34" s="622"/>
      <c r="DV34" s="623"/>
      <c r="DW34" s="624">
        <v>13.2</v>
      </c>
      <c r="DX34" s="636"/>
      <c r="DY34" s="636"/>
      <c r="DZ34" s="636"/>
      <c r="EA34" s="636"/>
      <c r="EB34" s="636"/>
      <c r="EC34" s="652"/>
    </row>
    <row r="35" spans="2:133" ht="11.25" customHeight="1" x14ac:dyDescent="0.15">
      <c r="B35" s="618" t="s">
        <v>322</v>
      </c>
      <c r="C35" s="619"/>
      <c r="D35" s="619"/>
      <c r="E35" s="619"/>
      <c r="F35" s="619"/>
      <c r="G35" s="619"/>
      <c r="H35" s="619"/>
      <c r="I35" s="619"/>
      <c r="J35" s="619"/>
      <c r="K35" s="619"/>
      <c r="L35" s="619"/>
      <c r="M35" s="619"/>
      <c r="N35" s="619"/>
      <c r="O35" s="619"/>
      <c r="P35" s="619"/>
      <c r="Q35" s="620"/>
      <c r="R35" s="621">
        <v>58102</v>
      </c>
      <c r="S35" s="622"/>
      <c r="T35" s="622"/>
      <c r="U35" s="622"/>
      <c r="V35" s="622"/>
      <c r="W35" s="622"/>
      <c r="X35" s="622"/>
      <c r="Y35" s="623"/>
      <c r="Z35" s="663">
        <v>0.3</v>
      </c>
      <c r="AA35" s="663"/>
      <c r="AB35" s="663"/>
      <c r="AC35" s="663"/>
      <c r="AD35" s="664" t="s">
        <v>129</v>
      </c>
      <c r="AE35" s="664"/>
      <c r="AF35" s="664"/>
      <c r="AG35" s="664"/>
      <c r="AH35" s="664"/>
      <c r="AI35" s="664"/>
      <c r="AJ35" s="664"/>
      <c r="AK35" s="664"/>
      <c r="AL35" s="624" t="s">
        <v>129</v>
      </c>
      <c r="AM35" s="625"/>
      <c r="AN35" s="625"/>
      <c r="AO35" s="665"/>
      <c r="AP35" s="222"/>
      <c r="AQ35" s="679" t="s">
        <v>323</v>
      </c>
      <c r="AR35" s="680"/>
      <c r="AS35" s="680"/>
      <c r="AT35" s="680"/>
      <c r="AU35" s="680"/>
      <c r="AV35" s="680"/>
      <c r="AW35" s="680"/>
      <c r="AX35" s="680"/>
      <c r="AY35" s="680"/>
      <c r="AZ35" s="680"/>
      <c r="BA35" s="680"/>
      <c r="BB35" s="680"/>
      <c r="BC35" s="680"/>
      <c r="BD35" s="680"/>
      <c r="BE35" s="680"/>
      <c r="BF35" s="681"/>
      <c r="BG35" s="679" t="s">
        <v>324</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325</v>
      </c>
      <c r="CE35" s="619"/>
      <c r="CF35" s="619"/>
      <c r="CG35" s="619"/>
      <c r="CH35" s="619"/>
      <c r="CI35" s="619"/>
      <c r="CJ35" s="619"/>
      <c r="CK35" s="619"/>
      <c r="CL35" s="619"/>
      <c r="CM35" s="619"/>
      <c r="CN35" s="619"/>
      <c r="CO35" s="619"/>
      <c r="CP35" s="619"/>
      <c r="CQ35" s="620"/>
      <c r="CR35" s="621">
        <v>131052</v>
      </c>
      <c r="CS35" s="634"/>
      <c r="CT35" s="634"/>
      <c r="CU35" s="634"/>
      <c r="CV35" s="634"/>
      <c r="CW35" s="634"/>
      <c r="CX35" s="634"/>
      <c r="CY35" s="635"/>
      <c r="CZ35" s="624">
        <v>0.7</v>
      </c>
      <c r="DA35" s="636"/>
      <c r="DB35" s="636"/>
      <c r="DC35" s="637"/>
      <c r="DD35" s="627">
        <v>51340</v>
      </c>
      <c r="DE35" s="634"/>
      <c r="DF35" s="634"/>
      <c r="DG35" s="634"/>
      <c r="DH35" s="634"/>
      <c r="DI35" s="634"/>
      <c r="DJ35" s="634"/>
      <c r="DK35" s="635"/>
      <c r="DL35" s="627">
        <v>20604</v>
      </c>
      <c r="DM35" s="634"/>
      <c r="DN35" s="634"/>
      <c r="DO35" s="634"/>
      <c r="DP35" s="634"/>
      <c r="DQ35" s="634"/>
      <c r="DR35" s="634"/>
      <c r="DS35" s="634"/>
      <c r="DT35" s="634"/>
      <c r="DU35" s="634"/>
      <c r="DV35" s="635"/>
      <c r="DW35" s="624">
        <v>0.3</v>
      </c>
      <c r="DX35" s="636"/>
      <c r="DY35" s="636"/>
      <c r="DZ35" s="636"/>
      <c r="EA35" s="636"/>
      <c r="EB35" s="636"/>
      <c r="EC35" s="652"/>
    </row>
    <row r="36" spans="2:133" ht="11.25" customHeight="1" x14ac:dyDescent="0.15">
      <c r="B36" s="618" t="s">
        <v>326</v>
      </c>
      <c r="C36" s="619"/>
      <c r="D36" s="619"/>
      <c r="E36" s="619"/>
      <c r="F36" s="619"/>
      <c r="G36" s="619"/>
      <c r="H36" s="619"/>
      <c r="I36" s="619"/>
      <c r="J36" s="619"/>
      <c r="K36" s="619"/>
      <c r="L36" s="619"/>
      <c r="M36" s="619"/>
      <c r="N36" s="619"/>
      <c r="O36" s="619"/>
      <c r="P36" s="619"/>
      <c r="Q36" s="620"/>
      <c r="R36" s="621">
        <v>1156268</v>
      </c>
      <c r="S36" s="622"/>
      <c r="T36" s="622"/>
      <c r="U36" s="622"/>
      <c r="V36" s="622"/>
      <c r="W36" s="622"/>
      <c r="X36" s="622"/>
      <c r="Y36" s="623"/>
      <c r="Z36" s="663">
        <v>6</v>
      </c>
      <c r="AA36" s="663"/>
      <c r="AB36" s="663"/>
      <c r="AC36" s="663"/>
      <c r="AD36" s="664" t="s">
        <v>129</v>
      </c>
      <c r="AE36" s="664"/>
      <c r="AF36" s="664"/>
      <c r="AG36" s="664"/>
      <c r="AH36" s="664"/>
      <c r="AI36" s="664"/>
      <c r="AJ36" s="664"/>
      <c r="AK36" s="664"/>
      <c r="AL36" s="624" t="s">
        <v>137</v>
      </c>
      <c r="AM36" s="625"/>
      <c r="AN36" s="625"/>
      <c r="AO36" s="665"/>
      <c r="AP36" s="222"/>
      <c r="AQ36" s="670" t="s">
        <v>327</v>
      </c>
      <c r="AR36" s="671"/>
      <c r="AS36" s="671"/>
      <c r="AT36" s="671"/>
      <c r="AU36" s="671"/>
      <c r="AV36" s="671"/>
      <c r="AW36" s="671"/>
      <c r="AX36" s="671"/>
      <c r="AY36" s="672"/>
      <c r="AZ36" s="673">
        <v>1853833</v>
      </c>
      <c r="BA36" s="674"/>
      <c r="BB36" s="674"/>
      <c r="BC36" s="674"/>
      <c r="BD36" s="674"/>
      <c r="BE36" s="674"/>
      <c r="BF36" s="675"/>
      <c r="BG36" s="676" t="s">
        <v>328</v>
      </c>
      <c r="BH36" s="677"/>
      <c r="BI36" s="677"/>
      <c r="BJ36" s="677"/>
      <c r="BK36" s="677"/>
      <c r="BL36" s="677"/>
      <c r="BM36" s="677"/>
      <c r="BN36" s="677"/>
      <c r="BO36" s="677"/>
      <c r="BP36" s="677"/>
      <c r="BQ36" s="677"/>
      <c r="BR36" s="677"/>
      <c r="BS36" s="677"/>
      <c r="BT36" s="677"/>
      <c r="BU36" s="678"/>
      <c r="BV36" s="673">
        <v>-12763</v>
      </c>
      <c r="BW36" s="674"/>
      <c r="BX36" s="674"/>
      <c r="BY36" s="674"/>
      <c r="BZ36" s="674"/>
      <c r="CA36" s="674"/>
      <c r="CB36" s="675"/>
      <c r="CD36" s="618" t="s">
        <v>329</v>
      </c>
      <c r="CE36" s="619"/>
      <c r="CF36" s="619"/>
      <c r="CG36" s="619"/>
      <c r="CH36" s="619"/>
      <c r="CI36" s="619"/>
      <c r="CJ36" s="619"/>
      <c r="CK36" s="619"/>
      <c r="CL36" s="619"/>
      <c r="CM36" s="619"/>
      <c r="CN36" s="619"/>
      <c r="CO36" s="619"/>
      <c r="CP36" s="619"/>
      <c r="CQ36" s="620"/>
      <c r="CR36" s="621">
        <v>1839343</v>
      </c>
      <c r="CS36" s="622"/>
      <c r="CT36" s="622"/>
      <c r="CU36" s="622"/>
      <c r="CV36" s="622"/>
      <c r="CW36" s="622"/>
      <c r="CX36" s="622"/>
      <c r="CY36" s="623"/>
      <c r="CZ36" s="624">
        <v>10</v>
      </c>
      <c r="DA36" s="636"/>
      <c r="DB36" s="636"/>
      <c r="DC36" s="637"/>
      <c r="DD36" s="627">
        <v>1679515</v>
      </c>
      <c r="DE36" s="622"/>
      <c r="DF36" s="622"/>
      <c r="DG36" s="622"/>
      <c r="DH36" s="622"/>
      <c r="DI36" s="622"/>
      <c r="DJ36" s="622"/>
      <c r="DK36" s="623"/>
      <c r="DL36" s="627">
        <v>1193090</v>
      </c>
      <c r="DM36" s="622"/>
      <c r="DN36" s="622"/>
      <c r="DO36" s="622"/>
      <c r="DP36" s="622"/>
      <c r="DQ36" s="622"/>
      <c r="DR36" s="622"/>
      <c r="DS36" s="622"/>
      <c r="DT36" s="622"/>
      <c r="DU36" s="622"/>
      <c r="DV36" s="623"/>
      <c r="DW36" s="624">
        <v>14.9</v>
      </c>
      <c r="DX36" s="636"/>
      <c r="DY36" s="636"/>
      <c r="DZ36" s="636"/>
      <c r="EA36" s="636"/>
      <c r="EB36" s="636"/>
      <c r="EC36" s="652"/>
    </row>
    <row r="37" spans="2:133" ht="11.25" customHeight="1" x14ac:dyDescent="0.15">
      <c r="B37" s="618" t="s">
        <v>330</v>
      </c>
      <c r="C37" s="619"/>
      <c r="D37" s="619"/>
      <c r="E37" s="619"/>
      <c r="F37" s="619"/>
      <c r="G37" s="619"/>
      <c r="H37" s="619"/>
      <c r="I37" s="619"/>
      <c r="J37" s="619"/>
      <c r="K37" s="619"/>
      <c r="L37" s="619"/>
      <c r="M37" s="619"/>
      <c r="N37" s="619"/>
      <c r="O37" s="619"/>
      <c r="P37" s="619"/>
      <c r="Q37" s="620"/>
      <c r="R37" s="621">
        <v>225271</v>
      </c>
      <c r="S37" s="622"/>
      <c r="T37" s="622"/>
      <c r="U37" s="622"/>
      <c r="V37" s="622"/>
      <c r="W37" s="622"/>
      <c r="X37" s="622"/>
      <c r="Y37" s="623"/>
      <c r="Z37" s="663">
        <v>1.2</v>
      </c>
      <c r="AA37" s="663"/>
      <c r="AB37" s="663"/>
      <c r="AC37" s="663"/>
      <c r="AD37" s="664">
        <v>27858</v>
      </c>
      <c r="AE37" s="664"/>
      <c r="AF37" s="664"/>
      <c r="AG37" s="664"/>
      <c r="AH37" s="664"/>
      <c r="AI37" s="664"/>
      <c r="AJ37" s="664"/>
      <c r="AK37" s="664"/>
      <c r="AL37" s="624">
        <v>0.4</v>
      </c>
      <c r="AM37" s="625"/>
      <c r="AN37" s="625"/>
      <c r="AO37" s="665"/>
      <c r="AQ37" s="658" t="s">
        <v>331</v>
      </c>
      <c r="AR37" s="659"/>
      <c r="AS37" s="659"/>
      <c r="AT37" s="659"/>
      <c r="AU37" s="659"/>
      <c r="AV37" s="659"/>
      <c r="AW37" s="659"/>
      <c r="AX37" s="659"/>
      <c r="AY37" s="660"/>
      <c r="AZ37" s="621">
        <v>289973</v>
      </c>
      <c r="BA37" s="622"/>
      <c r="BB37" s="622"/>
      <c r="BC37" s="622"/>
      <c r="BD37" s="634"/>
      <c r="BE37" s="634"/>
      <c r="BF37" s="661"/>
      <c r="BG37" s="618" t="s">
        <v>332</v>
      </c>
      <c r="BH37" s="619"/>
      <c r="BI37" s="619"/>
      <c r="BJ37" s="619"/>
      <c r="BK37" s="619"/>
      <c r="BL37" s="619"/>
      <c r="BM37" s="619"/>
      <c r="BN37" s="619"/>
      <c r="BO37" s="619"/>
      <c r="BP37" s="619"/>
      <c r="BQ37" s="619"/>
      <c r="BR37" s="619"/>
      <c r="BS37" s="619"/>
      <c r="BT37" s="619"/>
      <c r="BU37" s="620"/>
      <c r="BV37" s="621">
        <v>-58610</v>
      </c>
      <c r="BW37" s="622"/>
      <c r="BX37" s="622"/>
      <c r="BY37" s="622"/>
      <c r="BZ37" s="622"/>
      <c r="CA37" s="622"/>
      <c r="CB37" s="662"/>
      <c r="CD37" s="618" t="s">
        <v>333</v>
      </c>
      <c r="CE37" s="619"/>
      <c r="CF37" s="619"/>
      <c r="CG37" s="619"/>
      <c r="CH37" s="619"/>
      <c r="CI37" s="619"/>
      <c r="CJ37" s="619"/>
      <c r="CK37" s="619"/>
      <c r="CL37" s="619"/>
      <c r="CM37" s="619"/>
      <c r="CN37" s="619"/>
      <c r="CO37" s="619"/>
      <c r="CP37" s="619"/>
      <c r="CQ37" s="620"/>
      <c r="CR37" s="621">
        <v>871047</v>
      </c>
      <c r="CS37" s="634"/>
      <c r="CT37" s="634"/>
      <c r="CU37" s="634"/>
      <c r="CV37" s="634"/>
      <c r="CW37" s="634"/>
      <c r="CX37" s="634"/>
      <c r="CY37" s="635"/>
      <c r="CZ37" s="624">
        <v>4.7</v>
      </c>
      <c r="DA37" s="636"/>
      <c r="DB37" s="636"/>
      <c r="DC37" s="637"/>
      <c r="DD37" s="627">
        <v>815637</v>
      </c>
      <c r="DE37" s="634"/>
      <c r="DF37" s="634"/>
      <c r="DG37" s="634"/>
      <c r="DH37" s="634"/>
      <c r="DI37" s="634"/>
      <c r="DJ37" s="634"/>
      <c r="DK37" s="635"/>
      <c r="DL37" s="627">
        <v>803582</v>
      </c>
      <c r="DM37" s="634"/>
      <c r="DN37" s="634"/>
      <c r="DO37" s="634"/>
      <c r="DP37" s="634"/>
      <c r="DQ37" s="634"/>
      <c r="DR37" s="634"/>
      <c r="DS37" s="634"/>
      <c r="DT37" s="634"/>
      <c r="DU37" s="634"/>
      <c r="DV37" s="635"/>
      <c r="DW37" s="624">
        <v>10</v>
      </c>
      <c r="DX37" s="636"/>
      <c r="DY37" s="636"/>
      <c r="DZ37" s="636"/>
      <c r="EA37" s="636"/>
      <c r="EB37" s="636"/>
      <c r="EC37" s="652"/>
    </row>
    <row r="38" spans="2:133" ht="11.25" customHeight="1" x14ac:dyDescent="0.15">
      <c r="B38" s="618" t="s">
        <v>334</v>
      </c>
      <c r="C38" s="619"/>
      <c r="D38" s="619"/>
      <c r="E38" s="619"/>
      <c r="F38" s="619"/>
      <c r="G38" s="619"/>
      <c r="H38" s="619"/>
      <c r="I38" s="619"/>
      <c r="J38" s="619"/>
      <c r="K38" s="619"/>
      <c r="L38" s="619"/>
      <c r="M38" s="619"/>
      <c r="N38" s="619"/>
      <c r="O38" s="619"/>
      <c r="P38" s="619"/>
      <c r="Q38" s="620"/>
      <c r="R38" s="621">
        <v>4075900</v>
      </c>
      <c r="S38" s="622"/>
      <c r="T38" s="622"/>
      <c r="U38" s="622"/>
      <c r="V38" s="622"/>
      <c r="W38" s="622"/>
      <c r="X38" s="622"/>
      <c r="Y38" s="623"/>
      <c r="Z38" s="663">
        <v>21.2</v>
      </c>
      <c r="AA38" s="663"/>
      <c r="AB38" s="663"/>
      <c r="AC38" s="663"/>
      <c r="AD38" s="664" t="s">
        <v>129</v>
      </c>
      <c r="AE38" s="664"/>
      <c r="AF38" s="664"/>
      <c r="AG38" s="664"/>
      <c r="AH38" s="664"/>
      <c r="AI38" s="664"/>
      <c r="AJ38" s="664"/>
      <c r="AK38" s="664"/>
      <c r="AL38" s="624" t="s">
        <v>129</v>
      </c>
      <c r="AM38" s="625"/>
      <c r="AN38" s="625"/>
      <c r="AO38" s="665"/>
      <c r="AQ38" s="658" t="s">
        <v>335</v>
      </c>
      <c r="AR38" s="659"/>
      <c r="AS38" s="659"/>
      <c r="AT38" s="659"/>
      <c r="AU38" s="659"/>
      <c r="AV38" s="659"/>
      <c r="AW38" s="659"/>
      <c r="AX38" s="659"/>
      <c r="AY38" s="660"/>
      <c r="AZ38" s="621">
        <v>71509</v>
      </c>
      <c r="BA38" s="622"/>
      <c r="BB38" s="622"/>
      <c r="BC38" s="622"/>
      <c r="BD38" s="634"/>
      <c r="BE38" s="634"/>
      <c r="BF38" s="661"/>
      <c r="BG38" s="618" t="s">
        <v>336</v>
      </c>
      <c r="BH38" s="619"/>
      <c r="BI38" s="619"/>
      <c r="BJ38" s="619"/>
      <c r="BK38" s="619"/>
      <c r="BL38" s="619"/>
      <c r="BM38" s="619"/>
      <c r="BN38" s="619"/>
      <c r="BO38" s="619"/>
      <c r="BP38" s="619"/>
      <c r="BQ38" s="619"/>
      <c r="BR38" s="619"/>
      <c r="BS38" s="619"/>
      <c r="BT38" s="619"/>
      <c r="BU38" s="620"/>
      <c r="BV38" s="621">
        <v>3911</v>
      </c>
      <c r="BW38" s="622"/>
      <c r="BX38" s="622"/>
      <c r="BY38" s="622"/>
      <c r="BZ38" s="622"/>
      <c r="CA38" s="622"/>
      <c r="CB38" s="662"/>
      <c r="CD38" s="618" t="s">
        <v>337</v>
      </c>
      <c r="CE38" s="619"/>
      <c r="CF38" s="619"/>
      <c r="CG38" s="619"/>
      <c r="CH38" s="619"/>
      <c r="CI38" s="619"/>
      <c r="CJ38" s="619"/>
      <c r="CK38" s="619"/>
      <c r="CL38" s="619"/>
      <c r="CM38" s="619"/>
      <c r="CN38" s="619"/>
      <c r="CO38" s="619"/>
      <c r="CP38" s="619"/>
      <c r="CQ38" s="620"/>
      <c r="CR38" s="621">
        <v>1492351</v>
      </c>
      <c r="CS38" s="622"/>
      <c r="CT38" s="622"/>
      <c r="CU38" s="622"/>
      <c r="CV38" s="622"/>
      <c r="CW38" s="622"/>
      <c r="CX38" s="622"/>
      <c r="CY38" s="623"/>
      <c r="CZ38" s="624">
        <v>8.1</v>
      </c>
      <c r="DA38" s="636"/>
      <c r="DB38" s="636"/>
      <c r="DC38" s="637"/>
      <c r="DD38" s="627">
        <v>1189413</v>
      </c>
      <c r="DE38" s="622"/>
      <c r="DF38" s="622"/>
      <c r="DG38" s="622"/>
      <c r="DH38" s="622"/>
      <c r="DI38" s="622"/>
      <c r="DJ38" s="622"/>
      <c r="DK38" s="623"/>
      <c r="DL38" s="627">
        <v>1114667</v>
      </c>
      <c r="DM38" s="622"/>
      <c r="DN38" s="622"/>
      <c r="DO38" s="622"/>
      <c r="DP38" s="622"/>
      <c r="DQ38" s="622"/>
      <c r="DR38" s="622"/>
      <c r="DS38" s="622"/>
      <c r="DT38" s="622"/>
      <c r="DU38" s="622"/>
      <c r="DV38" s="623"/>
      <c r="DW38" s="624">
        <v>13.9</v>
      </c>
      <c r="DX38" s="636"/>
      <c r="DY38" s="636"/>
      <c r="DZ38" s="636"/>
      <c r="EA38" s="636"/>
      <c r="EB38" s="636"/>
      <c r="EC38" s="652"/>
    </row>
    <row r="39" spans="2:133" ht="11.25" customHeight="1" x14ac:dyDescent="0.15">
      <c r="B39" s="618" t="s">
        <v>338</v>
      </c>
      <c r="C39" s="619"/>
      <c r="D39" s="619"/>
      <c r="E39" s="619"/>
      <c r="F39" s="619"/>
      <c r="G39" s="619"/>
      <c r="H39" s="619"/>
      <c r="I39" s="619"/>
      <c r="J39" s="619"/>
      <c r="K39" s="619"/>
      <c r="L39" s="619"/>
      <c r="M39" s="619"/>
      <c r="N39" s="619"/>
      <c r="O39" s="619"/>
      <c r="P39" s="619"/>
      <c r="Q39" s="620"/>
      <c r="R39" s="621" t="s">
        <v>137</v>
      </c>
      <c r="S39" s="622"/>
      <c r="T39" s="622"/>
      <c r="U39" s="622"/>
      <c r="V39" s="622"/>
      <c r="W39" s="622"/>
      <c r="X39" s="622"/>
      <c r="Y39" s="623"/>
      <c r="Z39" s="663" t="s">
        <v>137</v>
      </c>
      <c r="AA39" s="663"/>
      <c r="AB39" s="663"/>
      <c r="AC39" s="663"/>
      <c r="AD39" s="664" t="s">
        <v>129</v>
      </c>
      <c r="AE39" s="664"/>
      <c r="AF39" s="664"/>
      <c r="AG39" s="664"/>
      <c r="AH39" s="664"/>
      <c r="AI39" s="664"/>
      <c r="AJ39" s="664"/>
      <c r="AK39" s="664"/>
      <c r="AL39" s="624" t="s">
        <v>257</v>
      </c>
      <c r="AM39" s="625"/>
      <c r="AN39" s="625"/>
      <c r="AO39" s="665"/>
      <c r="AQ39" s="658" t="s">
        <v>339</v>
      </c>
      <c r="AR39" s="659"/>
      <c r="AS39" s="659"/>
      <c r="AT39" s="659"/>
      <c r="AU39" s="659"/>
      <c r="AV39" s="659"/>
      <c r="AW39" s="659"/>
      <c r="AX39" s="659"/>
      <c r="AY39" s="660"/>
      <c r="AZ39" s="621" t="s">
        <v>257</v>
      </c>
      <c r="BA39" s="622"/>
      <c r="BB39" s="622"/>
      <c r="BC39" s="622"/>
      <c r="BD39" s="634"/>
      <c r="BE39" s="634"/>
      <c r="BF39" s="661"/>
      <c r="BG39" s="618" t="s">
        <v>340</v>
      </c>
      <c r="BH39" s="619"/>
      <c r="BI39" s="619"/>
      <c r="BJ39" s="619"/>
      <c r="BK39" s="619"/>
      <c r="BL39" s="619"/>
      <c r="BM39" s="619"/>
      <c r="BN39" s="619"/>
      <c r="BO39" s="619"/>
      <c r="BP39" s="619"/>
      <c r="BQ39" s="619"/>
      <c r="BR39" s="619"/>
      <c r="BS39" s="619"/>
      <c r="BT39" s="619"/>
      <c r="BU39" s="620"/>
      <c r="BV39" s="621">
        <v>6025</v>
      </c>
      <c r="BW39" s="622"/>
      <c r="BX39" s="622"/>
      <c r="BY39" s="622"/>
      <c r="BZ39" s="622"/>
      <c r="CA39" s="622"/>
      <c r="CB39" s="662"/>
      <c r="CD39" s="618" t="s">
        <v>341</v>
      </c>
      <c r="CE39" s="619"/>
      <c r="CF39" s="619"/>
      <c r="CG39" s="619"/>
      <c r="CH39" s="619"/>
      <c r="CI39" s="619"/>
      <c r="CJ39" s="619"/>
      <c r="CK39" s="619"/>
      <c r="CL39" s="619"/>
      <c r="CM39" s="619"/>
      <c r="CN39" s="619"/>
      <c r="CO39" s="619"/>
      <c r="CP39" s="619"/>
      <c r="CQ39" s="620"/>
      <c r="CR39" s="621">
        <v>422332</v>
      </c>
      <c r="CS39" s="634"/>
      <c r="CT39" s="634"/>
      <c r="CU39" s="634"/>
      <c r="CV39" s="634"/>
      <c r="CW39" s="634"/>
      <c r="CX39" s="634"/>
      <c r="CY39" s="635"/>
      <c r="CZ39" s="624">
        <v>2.2999999999999998</v>
      </c>
      <c r="DA39" s="636"/>
      <c r="DB39" s="636"/>
      <c r="DC39" s="637"/>
      <c r="DD39" s="627">
        <v>379769</v>
      </c>
      <c r="DE39" s="634"/>
      <c r="DF39" s="634"/>
      <c r="DG39" s="634"/>
      <c r="DH39" s="634"/>
      <c r="DI39" s="634"/>
      <c r="DJ39" s="634"/>
      <c r="DK39" s="635"/>
      <c r="DL39" s="627" t="s">
        <v>129</v>
      </c>
      <c r="DM39" s="634"/>
      <c r="DN39" s="634"/>
      <c r="DO39" s="634"/>
      <c r="DP39" s="634"/>
      <c r="DQ39" s="634"/>
      <c r="DR39" s="634"/>
      <c r="DS39" s="634"/>
      <c r="DT39" s="634"/>
      <c r="DU39" s="634"/>
      <c r="DV39" s="635"/>
      <c r="DW39" s="624" t="s">
        <v>129</v>
      </c>
      <c r="DX39" s="636"/>
      <c r="DY39" s="636"/>
      <c r="DZ39" s="636"/>
      <c r="EA39" s="636"/>
      <c r="EB39" s="636"/>
      <c r="EC39" s="652"/>
    </row>
    <row r="40" spans="2:133" ht="11.25" customHeight="1" x14ac:dyDescent="0.15">
      <c r="B40" s="618" t="s">
        <v>342</v>
      </c>
      <c r="C40" s="619"/>
      <c r="D40" s="619"/>
      <c r="E40" s="619"/>
      <c r="F40" s="619"/>
      <c r="G40" s="619"/>
      <c r="H40" s="619"/>
      <c r="I40" s="619"/>
      <c r="J40" s="619"/>
      <c r="K40" s="619"/>
      <c r="L40" s="619"/>
      <c r="M40" s="619"/>
      <c r="N40" s="619"/>
      <c r="O40" s="619"/>
      <c r="P40" s="619"/>
      <c r="Q40" s="620"/>
      <c r="R40" s="621">
        <v>99800</v>
      </c>
      <c r="S40" s="622"/>
      <c r="T40" s="622"/>
      <c r="U40" s="622"/>
      <c r="V40" s="622"/>
      <c r="W40" s="622"/>
      <c r="X40" s="622"/>
      <c r="Y40" s="623"/>
      <c r="Z40" s="663">
        <v>0.5</v>
      </c>
      <c r="AA40" s="663"/>
      <c r="AB40" s="663"/>
      <c r="AC40" s="663"/>
      <c r="AD40" s="664" t="s">
        <v>129</v>
      </c>
      <c r="AE40" s="664"/>
      <c r="AF40" s="664"/>
      <c r="AG40" s="664"/>
      <c r="AH40" s="664"/>
      <c r="AI40" s="664"/>
      <c r="AJ40" s="664"/>
      <c r="AK40" s="664"/>
      <c r="AL40" s="624" t="s">
        <v>129</v>
      </c>
      <c r="AM40" s="625"/>
      <c r="AN40" s="625"/>
      <c r="AO40" s="665"/>
      <c r="AQ40" s="658" t="s">
        <v>343</v>
      </c>
      <c r="AR40" s="659"/>
      <c r="AS40" s="659"/>
      <c r="AT40" s="659"/>
      <c r="AU40" s="659"/>
      <c r="AV40" s="659"/>
      <c r="AW40" s="659"/>
      <c r="AX40" s="659"/>
      <c r="AY40" s="660"/>
      <c r="AZ40" s="621" t="s">
        <v>129</v>
      </c>
      <c r="BA40" s="622"/>
      <c r="BB40" s="622"/>
      <c r="BC40" s="622"/>
      <c r="BD40" s="634"/>
      <c r="BE40" s="634"/>
      <c r="BF40" s="661"/>
      <c r="BG40" s="666" t="s">
        <v>344</v>
      </c>
      <c r="BH40" s="667"/>
      <c r="BI40" s="667"/>
      <c r="BJ40" s="667"/>
      <c r="BK40" s="667"/>
      <c r="BL40" s="223"/>
      <c r="BM40" s="619" t="s">
        <v>345</v>
      </c>
      <c r="BN40" s="619"/>
      <c r="BO40" s="619"/>
      <c r="BP40" s="619"/>
      <c r="BQ40" s="619"/>
      <c r="BR40" s="619"/>
      <c r="BS40" s="619"/>
      <c r="BT40" s="619"/>
      <c r="BU40" s="620"/>
      <c r="BV40" s="621">
        <v>88</v>
      </c>
      <c r="BW40" s="622"/>
      <c r="BX40" s="622"/>
      <c r="BY40" s="622"/>
      <c r="BZ40" s="622"/>
      <c r="CA40" s="622"/>
      <c r="CB40" s="662"/>
      <c r="CD40" s="618" t="s">
        <v>346</v>
      </c>
      <c r="CE40" s="619"/>
      <c r="CF40" s="619"/>
      <c r="CG40" s="619"/>
      <c r="CH40" s="619"/>
      <c r="CI40" s="619"/>
      <c r="CJ40" s="619"/>
      <c r="CK40" s="619"/>
      <c r="CL40" s="619"/>
      <c r="CM40" s="619"/>
      <c r="CN40" s="619"/>
      <c r="CO40" s="619"/>
      <c r="CP40" s="619"/>
      <c r="CQ40" s="620"/>
      <c r="CR40" s="621">
        <v>24637</v>
      </c>
      <c r="CS40" s="622"/>
      <c r="CT40" s="622"/>
      <c r="CU40" s="622"/>
      <c r="CV40" s="622"/>
      <c r="CW40" s="622"/>
      <c r="CX40" s="622"/>
      <c r="CY40" s="623"/>
      <c r="CZ40" s="624">
        <v>0.1</v>
      </c>
      <c r="DA40" s="636"/>
      <c r="DB40" s="636"/>
      <c r="DC40" s="637"/>
      <c r="DD40" s="627">
        <v>24637</v>
      </c>
      <c r="DE40" s="622"/>
      <c r="DF40" s="622"/>
      <c r="DG40" s="622"/>
      <c r="DH40" s="622"/>
      <c r="DI40" s="622"/>
      <c r="DJ40" s="622"/>
      <c r="DK40" s="623"/>
      <c r="DL40" s="627" t="s">
        <v>129</v>
      </c>
      <c r="DM40" s="622"/>
      <c r="DN40" s="622"/>
      <c r="DO40" s="622"/>
      <c r="DP40" s="622"/>
      <c r="DQ40" s="622"/>
      <c r="DR40" s="622"/>
      <c r="DS40" s="622"/>
      <c r="DT40" s="622"/>
      <c r="DU40" s="622"/>
      <c r="DV40" s="623"/>
      <c r="DW40" s="624" t="s">
        <v>129</v>
      </c>
      <c r="DX40" s="636"/>
      <c r="DY40" s="636"/>
      <c r="DZ40" s="636"/>
      <c r="EA40" s="636"/>
      <c r="EB40" s="636"/>
      <c r="EC40" s="652"/>
    </row>
    <row r="41" spans="2:133" ht="11.25" customHeight="1" x14ac:dyDescent="0.15">
      <c r="B41" s="602" t="s">
        <v>347</v>
      </c>
      <c r="C41" s="603"/>
      <c r="D41" s="603"/>
      <c r="E41" s="603"/>
      <c r="F41" s="603"/>
      <c r="G41" s="603"/>
      <c r="H41" s="603"/>
      <c r="I41" s="603"/>
      <c r="J41" s="603"/>
      <c r="K41" s="603"/>
      <c r="L41" s="603"/>
      <c r="M41" s="603"/>
      <c r="N41" s="603"/>
      <c r="O41" s="603"/>
      <c r="P41" s="603"/>
      <c r="Q41" s="604"/>
      <c r="R41" s="605">
        <v>19265248</v>
      </c>
      <c r="S41" s="649"/>
      <c r="T41" s="649"/>
      <c r="U41" s="649"/>
      <c r="V41" s="649"/>
      <c r="W41" s="649"/>
      <c r="X41" s="649"/>
      <c r="Y41" s="653"/>
      <c r="Z41" s="654">
        <v>100</v>
      </c>
      <c r="AA41" s="654"/>
      <c r="AB41" s="654"/>
      <c r="AC41" s="654"/>
      <c r="AD41" s="655">
        <v>7908480</v>
      </c>
      <c r="AE41" s="655"/>
      <c r="AF41" s="655"/>
      <c r="AG41" s="655"/>
      <c r="AH41" s="655"/>
      <c r="AI41" s="655"/>
      <c r="AJ41" s="655"/>
      <c r="AK41" s="655"/>
      <c r="AL41" s="608">
        <v>100</v>
      </c>
      <c r="AM41" s="656"/>
      <c r="AN41" s="656"/>
      <c r="AO41" s="657"/>
      <c r="AQ41" s="658" t="s">
        <v>348</v>
      </c>
      <c r="AR41" s="659"/>
      <c r="AS41" s="659"/>
      <c r="AT41" s="659"/>
      <c r="AU41" s="659"/>
      <c r="AV41" s="659"/>
      <c r="AW41" s="659"/>
      <c r="AX41" s="659"/>
      <c r="AY41" s="660"/>
      <c r="AZ41" s="621">
        <v>347234</v>
      </c>
      <c r="BA41" s="622"/>
      <c r="BB41" s="622"/>
      <c r="BC41" s="622"/>
      <c r="BD41" s="634"/>
      <c r="BE41" s="634"/>
      <c r="BF41" s="661"/>
      <c r="BG41" s="666"/>
      <c r="BH41" s="667"/>
      <c r="BI41" s="667"/>
      <c r="BJ41" s="667"/>
      <c r="BK41" s="667"/>
      <c r="BL41" s="223"/>
      <c r="BM41" s="619" t="s">
        <v>349</v>
      </c>
      <c r="BN41" s="619"/>
      <c r="BO41" s="619"/>
      <c r="BP41" s="619"/>
      <c r="BQ41" s="619"/>
      <c r="BR41" s="619"/>
      <c r="BS41" s="619"/>
      <c r="BT41" s="619"/>
      <c r="BU41" s="620"/>
      <c r="BV41" s="621" t="s">
        <v>137</v>
      </c>
      <c r="BW41" s="622"/>
      <c r="BX41" s="622"/>
      <c r="BY41" s="622"/>
      <c r="BZ41" s="622"/>
      <c r="CA41" s="622"/>
      <c r="CB41" s="662"/>
      <c r="CD41" s="618" t="s">
        <v>350</v>
      </c>
      <c r="CE41" s="619"/>
      <c r="CF41" s="619"/>
      <c r="CG41" s="619"/>
      <c r="CH41" s="619"/>
      <c r="CI41" s="619"/>
      <c r="CJ41" s="619"/>
      <c r="CK41" s="619"/>
      <c r="CL41" s="619"/>
      <c r="CM41" s="619"/>
      <c r="CN41" s="619"/>
      <c r="CO41" s="619"/>
      <c r="CP41" s="619"/>
      <c r="CQ41" s="620"/>
      <c r="CR41" s="621" t="s">
        <v>129</v>
      </c>
      <c r="CS41" s="634"/>
      <c r="CT41" s="634"/>
      <c r="CU41" s="634"/>
      <c r="CV41" s="634"/>
      <c r="CW41" s="634"/>
      <c r="CX41" s="634"/>
      <c r="CY41" s="635"/>
      <c r="CZ41" s="624" t="s">
        <v>129</v>
      </c>
      <c r="DA41" s="636"/>
      <c r="DB41" s="636"/>
      <c r="DC41" s="637"/>
      <c r="DD41" s="627" t="s">
        <v>129</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46" t="s">
        <v>351</v>
      </c>
      <c r="AR42" s="647"/>
      <c r="AS42" s="647"/>
      <c r="AT42" s="647"/>
      <c r="AU42" s="647"/>
      <c r="AV42" s="647"/>
      <c r="AW42" s="647"/>
      <c r="AX42" s="647"/>
      <c r="AY42" s="648"/>
      <c r="AZ42" s="605">
        <v>1145117</v>
      </c>
      <c r="BA42" s="649"/>
      <c r="BB42" s="649"/>
      <c r="BC42" s="649"/>
      <c r="BD42" s="606"/>
      <c r="BE42" s="606"/>
      <c r="BF42" s="650"/>
      <c r="BG42" s="668"/>
      <c r="BH42" s="669"/>
      <c r="BI42" s="669"/>
      <c r="BJ42" s="669"/>
      <c r="BK42" s="669"/>
      <c r="BL42" s="224"/>
      <c r="BM42" s="603" t="s">
        <v>352</v>
      </c>
      <c r="BN42" s="603"/>
      <c r="BO42" s="603"/>
      <c r="BP42" s="603"/>
      <c r="BQ42" s="603"/>
      <c r="BR42" s="603"/>
      <c r="BS42" s="603"/>
      <c r="BT42" s="603"/>
      <c r="BU42" s="604"/>
      <c r="BV42" s="605">
        <v>370</v>
      </c>
      <c r="BW42" s="649"/>
      <c r="BX42" s="649"/>
      <c r="BY42" s="649"/>
      <c r="BZ42" s="649"/>
      <c r="CA42" s="649"/>
      <c r="CB42" s="651"/>
      <c r="CD42" s="618" t="s">
        <v>353</v>
      </c>
      <c r="CE42" s="619"/>
      <c r="CF42" s="619"/>
      <c r="CG42" s="619"/>
      <c r="CH42" s="619"/>
      <c r="CI42" s="619"/>
      <c r="CJ42" s="619"/>
      <c r="CK42" s="619"/>
      <c r="CL42" s="619"/>
      <c r="CM42" s="619"/>
      <c r="CN42" s="619"/>
      <c r="CO42" s="619"/>
      <c r="CP42" s="619"/>
      <c r="CQ42" s="620"/>
      <c r="CR42" s="621">
        <v>4652508</v>
      </c>
      <c r="CS42" s="634"/>
      <c r="CT42" s="634"/>
      <c r="CU42" s="634"/>
      <c r="CV42" s="634"/>
      <c r="CW42" s="634"/>
      <c r="CX42" s="634"/>
      <c r="CY42" s="635"/>
      <c r="CZ42" s="624">
        <v>25.3</v>
      </c>
      <c r="DA42" s="636"/>
      <c r="DB42" s="636"/>
      <c r="DC42" s="637"/>
      <c r="DD42" s="627">
        <v>345891</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354</v>
      </c>
      <c r="CD43" s="618" t="s">
        <v>355</v>
      </c>
      <c r="CE43" s="619"/>
      <c r="CF43" s="619"/>
      <c r="CG43" s="619"/>
      <c r="CH43" s="619"/>
      <c r="CI43" s="619"/>
      <c r="CJ43" s="619"/>
      <c r="CK43" s="619"/>
      <c r="CL43" s="619"/>
      <c r="CM43" s="619"/>
      <c r="CN43" s="619"/>
      <c r="CO43" s="619"/>
      <c r="CP43" s="619"/>
      <c r="CQ43" s="620"/>
      <c r="CR43" s="621">
        <v>292728</v>
      </c>
      <c r="CS43" s="634"/>
      <c r="CT43" s="634"/>
      <c r="CU43" s="634"/>
      <c r="CV43" s="634"/>
      <c r="CW43" s="634"/>
      <c r="CX43" s="634"/>
      <c r="CY43" s="635"/>
      <c r="CZ43" s="624">
        <v>1.6</v>
      </c>
      <c r="DA43" s="636"/>
      <c r="DB43" s="636"/>
      <c r="DC43" s="637"/>
      <c r="DD43" s="627">
        <v>257071</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356</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304</v>
      </c>
      <c r="CE44" s="641"/>
      <c r="CF44" s="618" t="s">
        <v>357</v>
      </c>
      <c r="CG44" s="619"/>
      <c r="CH44" s="619"/>
      <c r="CI44" s="619"/>
      <c r="CJ44" s="619"/>
      <c r="CK44" s="619"/>
      <c r="CL44" s="619"/>
      <c r="CM44" s="619"/>
      <c r="CN44" s="619"/>
      <c r="CO44" s="619"/>
      <c r="CP44" s="619"/>
      <c r="CQ44" s="620"/>
      <c r="CR44" s="621">
        <v>4652508</v>
      </c>
      <c r="CS44" s="622"/>
      <c r="CT44" s="622"/>
      <c r="CU44" s="622"/>
      <c r="CV44" s="622"/>
      <c r="CW44" s="622"/>
      <c r="CX44" s="622"/>
      <c r="CY44" s="623"/>
      <c r="CZ44" s="624">
        <v>25.3</v>
      </c>
      <c r="DA44" s="625"/>
      <c r="DB44" s="625"/>
      <c r="DC44" s="626"/>
      <c r="DD44" s="627">
        <v>345891</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358</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359</v>
      </c>
      <c r="CG45" s="619"/>
      <c r="CH45" s="619"/>
      <c r="CI45" s="619"/>
      <c r="CJ45" s="619"/>
      <c r="CK45" s="619"/>
      <c r="CL45" s="619"/>
      <c r="CM45" s="619"/>
      <c r="CN45" s="619"/>
      <c r="CO45" s="619"/>
      <c r="CP45" s="619"/>
      <c r="CQ45" s="620"/>
      <c r="CR45" s="621">
        <v>620106</v>
      </c>
      <c r="CS45" s="634"/>
      <c r="CT45" s="634"/>
      <c r="CU45" s="634"/>
      <c r="CV45" s="634"/>
      <c r="CW45" s="634"/>
      <c r="CX45" s="634"/>
      <c r="CY45" s="635"/>
      <c r="CZ45" s="624">
        <v>3.4</v>
      </c>
      <c r="DA45" s="636"/>
      <c r="DB45" s="636"/>
      <c r="DC45" s="637"/>
      <c r="DD45" s="627">
        <v>16684</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360</v>
      </c>
      <c r="CG46" s="619"/>
      <c r="CH46" s="619"/>
      <c r="CI46" s="619"/>
      <c r="CJ46" s="619"/>
      <c r="CK46" s="619"/>
      <c r="CL46" s="619"/>
      <c r="CM46" s="619"/>
      <c r="CN46" s="619"/>
      <c r="CO46" s="619"/>
      <c r="CP46" s="619"/>
      <c r="CQ46" s="620"/>
      <c r="CR46" s="621">
        <v>4032402</v>
      </c>
      <c r="CS46" s="622"/>
      <c r="CT46" s="622"/>
      <c r="CU46" s="622"/>
      <c r="CV46" s="622"/>
      <c r="CW46" s="622"/>
      <c r="CX46" s="622"/>
      <c r="CY46" s="623"/>
      <c r="CZ46" s="624">
        <v>21.9</v>
      </c>
      <c r="DA46" s="625"/>
      <c r="DB46" s="625"/>
      <c r="DC46" s="626"/>
      <c r="DD46" s="627">
        <v>329207</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361</v>
      </c>
      <c r="CG47" s="619"/>
      <c r="CH47" s="619"/>
      <c r="CI47" s="619"/>
      <c r="CJ47" s="619"/>
      <c r="CK47" s="619"/>
      <c r="CL47" s="619"/>
      <c r="CM47" s="619"/>
      <c r="CN47" s="619"/>
      <c r="CO47" s="619"/>
      <c r="CP47" s="619"/>
      <c r="CQ47" s="620"/>
      <c r="CR47" s="621" t="s">
        <v>129</v>
      </c>
      <c r="CS47" s="634"/>
      <c r="CT47" s="634"/>
      <c r="CU47" s="634"/>
      <c r="CV47" s="634"/>
      <c r="CW47" s="634"/>
      <c r="CX47" s="634"/>
      <c r="CY47" s="635"/>
      <c r="CZ47" s="624" t="s">
        <v>129</v>
      </c>
      <c r="DA47" s="636"/>
      <c r="DB47" s="636"/>
      <c r="DC47" s="637"/>
      <c r="DD47" s="627" t="s">
        <v>129</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362</v>
      </c>
      <c r="CG48" s="619"/>
      <c r="CH48" s="619"/>
      <c r="CI48" s="619"/>
      <c r="CJ48" s="619"/>
      <c r="CK48" s="619"/>
      <c r="CL48" s="619"/>
      <c r="CM48" s="619"/>
      <c r="CN48" s="619"/>
      <c r="CO48" s="619"/>
      <c r="CP48" s="619"/>
      <c r="CQ48" s="620"/>
      <c r="CR48" s="621" t="s">
        <v>257</v>
      </c>
      <c r="CS48" s="622"/>
      <c r="CT48" s="622"/>
      <c r="CU48" s="622"/>
      <c r="CV48" s="622"/>
      <c r="CW48" s="622"/>
      <c r="CX48" s="622"/>
      <c r="CY48" s="623"/>
      <c r="CZ48" s="624" t="s">
        <v>137</v>
      </c>
      <c r="DA48" s="625"/>
      <c r="DB48" s="625"/>
      <c r="DC48" s="626"/>
      <c r="DD48" s="627" t="s">
        <v>137</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363</v>
      </c>
      <c r="CE49" s="603"/>
      <c r="CF49" s="603"/>
      <c r="CG49" s="603"/>
      <c r="CH49" s="603"/>
      <c r="CI49" s="603"/>
      <c r="CJ49" s="603"/>
      <c r="CK49" s="603"/>
      <c r="CL49" s="603"/>
      <c r="CM49" s="603"/>
      <c r="CN49" s="603"/>
      <c r="CO49" s="603"/>
      <c r="CP49" s="603"/>
      <c r="CQ49" s="604"/>
      <c r="CR49" s="605">
        <v>18390164</v>
      </c>
      <c r="CS49" s="606"/>
      <c r="CT49" s="606"/>
      <c r="CU49" s="606"/>
      <c r="CV49" s="606"/>
      <c r="CW49" s="606"/>
      <c r="CX49" s="606"/>
      <c r="CY49" s="607"/>
      <c r="CZ49" s="608">
        <v>100</v>
      </c>
      <c r="DA49" s="609"/>
      <c r="DB49" s="609"/>
      <c r="DC49" s="610"/>
      <c r="DD49" s="611">
        <v>10313457</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UIKVR6PIR5Z8Y2NsnX1ZMuoNOb9ekq28w266iKsiaodHzJolYaZhOdIe5SRXp0YaQjATfUZltpPhCGBTtEQSvw==" saltValue="Epgp0XbJssG798QZ3lhO8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07" t="s">
        <v>364</v>
      </c>
      <c r="B2" s="1107"/>
      <c r="C2" s="1107"/>
      <c r="D2" s="1107"/>
      <c r="E2" s="1107"/>
      <c r="F2" s="1107"/>
      <c r="G2" s="1107"/>
      <c r="H2" s="1107"/>
      <c r="I2" s="1107"/>
      <c r="J2" s="1107"/>
      <c r="K2" s="1107"/>
      <c r="L2" s="1107"/>
      <c r="M2" s="1107"/>
      <c r="N2" s="1107"/>
      <c r="O2" s="1107"/>
      <c r="P2" s="1107"/>
      <c r="Q2" s="1107"/>
      <c r="R2" s="1107"/>
      <c r="S2" s="1107"/>
      <c r="T2" s="1107"/>
      <c r="U2" s="1107"/>
      <c r="V2" s="1107"/>
      <c r="W2" s="1107"/>
      <c r="X2" s="1107"/>
      <c r="Y2" s="1107"/>
      <c r="Z2" s="1107"/>
      <c r="AA2" s="1107"/>
      <c r="AB2" s="1107"/>
      <c r="AC2" s="1107"/>
      <c r="AD2" s="1107"/>
      <c r="AE2" s="1107"/>
      <c r="AF2" s="1107"/>
      <c r="AG2" s="1107"/>
      <c r="AH2" s="1107"/>
      <c r="AI2" s="1107"/>
      <c r="AJ2" s="1107"/>
      <c r="AK2" s="1107"/>
      <c r="AL2" s="1107"/>
      <c r="AM2" s="1107"/>
      <c r="AN2" s="1107"/>
      <c r="AO2" s="1107"/>
      <c r="AP2" s="1107"/>
      <c r="AQ2" s="1107"/>
      <c r="AR2" s="1107"/>
      <c r="AS2" s="1107"/>
      <c r="AT2" s="1107"/>
      <c r="AU2" s="1107"/>
      <c r="AV2" s="1107"/>
      <c r="AW2" s="1107"/>
      <c r="AX2" s="1107"/>
      <c r="AY2" s="1107"/>
      <c r="AZ2" s="1107"/>
      <c r="BA2" s="1107"/>
      <c r="BB2" s="1107"/>
      <c r="BC2" s="1107"/>
      <c r="BD2" s="1107"/>
      <c r="BE2" s="1107"/>
      <c r="BF2" s="1107"/>
      <c r="BG2" s="1107"/>
      <c r="BH2" s="1107"/>
      <c r="BI2" s="110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08" t="s">
        <v>365</v>
      </c>
      <c r="DK2" s="1109"/>
      <c r="DL2" s="1109"/>
      <c r="DM2" s="1109"/>
      <c r="DN2" s="1109"/>
      <c r="DO2" s="1110"/>
      <c r="DP2" s="228"/>
      <c r="DQ2" s="1108" t="s">
        <v>366</v>
      </c>
      <c r="DR2" s="1109"/>
      <c r="DS2" s="1109"/>
      <c r="DT2" s="1109"/>
      <c r="DU2" s="1109"/>
      <c r="DV2" s="1109"/>
      <c r="DW2" s="1109"/>
      <c r="DX2" s="1109"/>
      <c r="DY2" s="1109"/>
      <c r="DZ2" s="111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367</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368</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1003" t="s">
        <v>369</v>
      </c>
      <c r="B5" s="1004"/>
      <c r="C5" s="1004"/>
      <c r="D5" s="1004"/>
      <c r="E5" s="1004"/>
      <c r="F5" s="1004"/>
      <c r="G5" s="1004"/>
      <c r="H5" s="1004"/>
      <c r="I5" s="1004"/>
      <c r="J5" s="1004"/>
      <c r="K5" s="1004"/>
      <c r="L5" s="1004"/>
      <c r="M5" s="1004"/>
      <c r="N5" s="1004"/>
      <c r="O5" s="1004"/>
      <c r="P5" s="1005"/>
      <c r="Q5" s="989" t="s">
        <v>370</v>
      </c>
      <c r="R5" s="990"/>
      <c r="S5" s="990"/>
      <c r="T5" s="990"/>
      <c r="U5" s="991"/>
      <c r="V5" s="989" t="s">
        <v>371</v>
      </c>
      <c r="W5" s="990"/>
      <c r="X5" s="990"/>
      <c r="Y5" s="990"/>
      <c r="Z5" s="991"/>
      <c r="AA5" s="989" t="s">
        <v>372</v>
      </c>
      <c r="AB5" s="990"/>
      <c r="AC5" s="990"/>
      <c r="AD5" s="990"/>
      <c r="AE5" s="990"/>
      <c r="AF5" s="1111" t="s">
        <v>373</v>
      </c>
      <c r="AG5" s="990"/>
      <c r="AH5" s="990"/>
      <c r="AI5" s="990"/>
      <c r="AJ5" s="995"/>
      <c r="AK5" s="990" t="s">
        <v>374</v>
      </c>
      <c r="AL5" s="990"/>
      <c r="AM5" s="990"/>
      <c r="AN5" s="990"/>
      <c r="AO5" s="991"/>
      <c r="AP5" s="989" t="s">
        <v>375</v>
      </c>
      <c r="AQ5" s="990"/>
      <c r="AR5" s="990"/>
      <c r="AS5" s="990"/>
      <c r="AT5" s="991"/>
      <c r="AU5" s="989" t="s">
        <v>376</v>
      </c>
      <c r="AV5" s="990"/>
      <c r="AW5" s="990"/>
      <c r="AX5" s="990"/>
      <c r="AY5" s="995"/>
      <c r="AZ5" s="232"/>
      <c r="BA5" s="232"/>
      <c r="BB5" s="232"/>
      <c r="BC5" s="232"/>
      <c r="BD5" s="232"/>
      <c r="BE5" s="233"/>
      <c r="BF5" s="233"/>
      <c r="BG5" s="233"/>
      <c r="BH5" s="233"/>
      <c r="BI5" s="233"/>
      <c r="BJ5" s="233"/>
      <c r="BK5" s="233"/>
      <c r="BL5" s="233"/>
      <c r="BM5" s="233"/>
      <c r="BN5" s="233"/>
      <c r="BO5" s="233"/>
      <c r="BP5" s="233"/>
      <c r="BQ5" s="1003" t="s">
        <v>377</v>
      </c>
      <c r="BR5" s="1004"/>
      <c r="BS5" s="1004"/>
      <c r="BT5" s="1004"/>
      <c r="BU5" s="1004"/>
      <c r="BV5" s="1004"/>
      <c r="BW5" s="1004"/>
      <c r="BX5" s="1004"/>
      <c r="BY5" s="1004"/>
      <c r="BZ5" s="1004"/>
      <c r="CA5" s="1004"/>
      <c r="CB5" s="1004"/>
      <c r="CC5" s="1004"/>
      <c r="CD5" s="1004"/>
      <c r="CE5" s="1004"/>
      <c r="CF5" s="1004"/>
      <c r="CG5" s="1005"/>
      <c r="CH5" s="989" t="s">
        <v>378</v>
      </c>
      <c r="CI5" s="990"/>
      <c r="CJ5" s="990"/>
      <c r="CK5" s="990"/>
      <c r="CL5" s="991"/>
      <c r="CM5" s="989" t="s">
        <v>379</v>
      </c>
      <c r="CN5" s="990"/>
      <c r="CO5" s="990"/>
      <c r="CP5" s="990"/>
      <c r="CQ5" s="991"/>
      <c r="CR5" s="989" t="s">
        <v>380</v>
      </c>
      <c r="CS5" s="990"/>
      <c r="CT5" s="990"/>
      <c r="CU5" s="990"/>
      <c r="CV5" s="991"/>
      <c r="CW5" s="989" t="s">
        <v>381</v>
      </c>
      <c r="CX5" s="990"/>
      <c r="CY5" s="990"/>
      <c r="CZ5" s="990"/>
      <c r="DA5" s="991"/>
      <c r="DB5" s="989" t="s">
        <v>382</v>
      </c>
      <c r="DC5" s="990"/>
      <c r="DD5" s="990"/>
      <c r="DE5" s="990"/>
      <c r="DF5" s="991"/>
      <c r="DG5" s="1101" t="s">
        <v>383</v>
      </c>
      <c r="DH5" s="1102"/>
      <c r="DI5" s="1102"/>
      <c r="DJ5" s="1102"/>
      <c r="DK5" s="1103"/>
      <c r="DL5" s="1101" t="s">
        <v>384</v>
      </c>
      <c r="DM5" s="1102"/>
      <c r="DN5" s="1102"/>
      <c r="DO5" s="1102"/>
      <c r="DP5" s="1103"/>
      <c r="DQ5" s="989" t="s">
        <v>385</v>
      </c>
      <c r="DR5" s="990"/>
      <c r="DS5" s="990"/>
      <c r="DT5" s="990"/>
      <c r="DU5" s="991"/>
      <c r="DV5" s="989" t="s">
        <v>376</v>
      </c>
      <c r="DW5" s="990"/>
      <c r="DX5" s="990"/>
      <c r="DY5" s="990"/>
      <c r="DZ5" s="995"/>
      <c r="EA5" s="234"/>
    </row>
    <row r="6" spans="1:131" s="235" customFormat="1" ht="26.25" customHeight="1" thickBot="1" x14ac:dyDescent="0.2">
      <c r="A6" s="1006"/>
      <c r="B6" s="1007"/>
      <c r="C6" s="1007"/>
      <c r="D6" s="1007"/>
      <c r="E6" s="1007"/>
      <c r="F6" s="1007"/>
      <c r="G6" s="1007"/>
      <c r="H6" s="1007"/>
      <c r="I6" s="1007"/>
      <c r="J6" s="1007"/>
      <c r="K6" s="1007"/>
      <c r="L6" s="1007"/>
      <c r="M6" s="1007"/>
      <c r="N6" s="1007"/>
      <c r="O6" s="1007"/>
      <c r="P6" s="1008"/>
      <c r="Q6" s="992"/>
      <c r="R6" s="993"/>
      <c r="S6" s="993"/>
      <c r="T6" s="993"/>
      <c r="U6" s="994"/>
      <c r="V6" s="992"/>
      <c r="W6" s="993"/>
      <c r="X6" s="993"/>
      <c r="Y6" s="993"/>
      <c r="Z6" s="994"/>
      <c r="AA6" s="992"/>
      <c r="AB6" s="993"/>
      <c r="AC6" s="993"/>
      <c r="AD6" s="993"/>
      <c r="AE6" s="993"/>
      <c r="AF6" s="1112"/>
      <c r="AG6" s="993"/>
      <c r="AH6" s="993"/>
      <c r="AI6" s="993"/>
      <c r="AJ6" s="996"/>
      <c r="AK6" s="993"/>
      <c r="AL6" s="993"/>
      <c r="AM6" s="993"/>
      <c r="AN6" s="993"/>
      <c r="AO6" s="994"/>
      <c r="AP6" s="992"/>
      <c r="AQ6" s="993"/>
      <c r="AR6" s="993"/>
      <c r="AS6" s="993"/>
      <c r="AT6" s="994"/>
      <c r="AU6" s="992"/>
      <c r="AV6" s="993"/>
      <c r="AW6" s="993"/>
      <c r="AX6" s="993"/>
      <c r="AY6" s="996"/>
      <c r="AZ6" s="232"/>
      <c r="BA6" s="232"/>
      <c r="BB6" s="232"/>
      <c r="BC6" s="232"/>
      <c r="BD6" s="232"/>
      <c r="BE6" s="233"/>
      <c r="BF6" s="233"/>
      <c r="BG6" s="233"/>
      <c r="BH6" s="233"/>
      <c r="BI6" s="233"/>
      <c r="BJ6" s="233"/>
      <c r="BK6" s="233"/>
      <c r="BL6" s="233"/>
      <c r="BM6" s="233"/>
      <c r="BN6" s="233"/>
      <c r="BO6" s="233"/>
      <c r="BP6" s="233"/>
      <c r="BQ6" s="1006"/>
      <c r="BR6" s="1007"/>
      <c r="BS6" s="1007"/>
      <c r="BT6" s="1007"/>
      <c r="BU6" s="1007"/>
      <c r="BV6" s="1007"/>
      <c r="BW6" s="1007"/>
      <c r="BX6" s="1007"/>
      <c r="BY6" s="1007"/>
      <c r="BZ6" s="1007"/>
      <c r="CA6" s="1007"/>
      <c r="CB6" s="1007"/>
      <c r="CC6" s="1007"/>
      <c r="CD6" s="1007"/>
      <c r="CE6" s="1007"/>
      <c r="CF6" s="1007"/>
      <c r="CG6" s="1008"/>
      <c r="CH6" s="992"/>
      <c r="CI6" s="993"/>
      <c r="CJ6" s="993"/>
      <c r="CK6" s="993"/>
      <c r="CL6" s="994"/>
      <c r="CM6" s="992"/>
      <c r="CN6" s="993"/>
      <c r="CO6" s="993"/>
      <c r="CP6" s="993"/>
      <c r="CQ6" s="994"/>
      <c r="CR6" s="992"/>
      <c r="CS6" s="993"/>
      <c r="CT6" s="993"/>
      <c r="CU6" s="993"/>
      <c r="CV6" s="994"/>
      <c r="CW6" s="992"/>
      <c r="CX6" s="993"/>
      <c r="CY6" s="993"/>
      <c r="CZ6" s="993"/>
      <c r="DA6" s="994"/>
      <c r="DB6" s="992"/>
      <c r="DC6" s="993"/>
      <c r="DD6" s="993"/>
      <c r="DE6" s="993"/>
      <c r="DF6" s="994"/>
      <c r="DG6" s="1104"/>
      <c r="DH6" s="1105"/>
      <c r="DI6" s="1105"/>
      <c r="DJ6" s="1105"/>
      <c r="DK6" s="1106"/>
      <c r="DL6" s="1104"/>
      <c r="DM6" s="1105"/>
      <c r="DN6" s="1105"/>
      <c r="DO6" s="1105"/>
      <c r="DP6" s="1106"/>
      <c r="DQ6" s="992"/>
      <c r="DR6" s="993"/>
      <c r="DS6" s="993"/>
      <c r="DT6" s="993"/>
      <c r="DU6" s="994"/>
      <c r="DV6" s="992"/>
      <c r="DW6" s="993"/>
      <c r="DX6" s="993"/>
      <c r="DY6" s="993"/>
      <c r="DZ6" s="996"/>
      <c r="EA6" s="234"/>
    </row>
    <row r="7" spans="1:131" s="235" customFormat="1" ht="26.25" customHeight="1" thickTop="1" x14ac:dyDescent="0.15">
      <c r="A7" s="236">
        <v>1</v>
      </c>
      <c r="B7" s="1044" t="s">
        <v>386</v>
      </c>
      <c r="C7" s="1045"/>
      <c r="D7" s="1045"/>
      <c r="E7" s="1045"/>
      <c r="F7" s="1045"/>
      <c r="G7" s="1045"/>
      <c r="H7" s="1045"/>
      <c r="I7" s="1045"/>
      <c r="J7" s="1045"/>
      <c r="K7" s="1045"/>
      <c r="L7" s="1045"/>
      <c r="M7" s="1045"/>
      <c r="N7" s="1045"/>
      <c r="O7" s="1045"/>
      <c r="P7" s="1046"/>
      <c r="Q7" s="1090">
        <v>19260</v>
      </c>
      <c r="R7" s="1091"/>
      <c r="S7" s="1091"/>
      <c r="T7" s="1091"/>
      <c r="U7" s="1091"/>
      <c r="V7" s="1091">
        <v>18383</v>
      </c>
      <c r="W7" s="1091"/>
      <c r="X7" s="1091"/>
      <c r="Y7" s="1091"/>
      <c r="Z7" s="1091"/>
      <c r="AA7" s="1091">
        <v>877</v>
      </c>
      <c r="AB7" s="1091"/>
      <c r="AC7" s="1091"/>
      <c r="AD7" s="1091"/>
      <c r="AE7" s="1092"/>
      <c r="AF7" s="1093">
        <v>832</v>
      </c>
      <c r="AG7" s="1094"/>
      <c r="AH7" s="1094"/>
      <c r="AI7" s="1094"/>
      <c r="AJ7" s="1095"/>
      <c r="AK7" s="1096">
        <v>79</v>
      </c>
      <c r="AL7" s="1097"/>
      <c r="AM7" s="1097"/>
      <c r="AN7" s="1097"/>
      <c r="AO7" s="1097"/>
      <c r="AP7" s="1097">
        <v>22224</v>
      </c>
      <c r="AQ7" s="1097"/>
      <c r="AR7" s="1097"/>
      <c r="AS7" s="1097"/>
      <c r="AT7" s="1097"/>
      <c r="AU7" s="1098"/>
      <c r="AV7" s="1098"/>
      <c r="AW7" s="1098"/>
      <c r="AX7" s="1098"/>
      <c r="AY7" s="1099"/>
      <c r="AZ7" s="232"/>
      <c r="BA7" s="232"/>
      <c r="BB7" s="232"/>
      <c r="BC7" s="232"/>
      <c r="BD7" s="232"/>
      <c r="BE7" s="233"/>
      <c r="BF7" s="233"/>
      <c r="BG7" s="233"/>
      <c r="BH7" s="233"/>
      <c r="BI7" s="233"/>
      <c r="BJ7" s="233"/>
      <c r="BK7" s="233"/>
      <c r="BL7" s="233"/>
      <c r="BM7" s="233"/>
      <c r="BN7" s="233"/>
      <c r="BO7" s="233"/>
      <c r="BP7" s="233"/>
      <c r="BQ7" s="236">
        <v>1</v>
      </c>
      <c r="BR7" s="237"/>
      <c r="BS7" s="1087"/>
      <c r="BT7" s="1088"/>
      <c r="BU7" s="1088"/>
      <c r="BV7" s="1088"/>
      <c r="BW7" s="1088"/>
      <c r="BX7" s="1088"/>
      <c r="BY7" s="1088"/>
      <c r="BZ7" s="1088"/>
      <c r="CA7" s="1088"/>
      <c r="CB7" s="1088"/>
      <c r="CC7" s="1088"/>
      <c r="CD7" s="1088"/>
      <c r="CE7" s="1088"/>
      <c r="CF7" s="1088"/>
      <c r="CG7" s="1100"/>
      <c r="CH7" s="1084"/>
      <c r="CI7" s="1085"/>
      <c r="CJ7" s="1085"/>
      <c r="CK7" s="1085"/>
      <c r="CL7" s="1086"/>
      <c r="CM7" s="1084"/>
      <c r="CN7" s="1085"/>
      <c r="CO7" s="1085"/>
      <c r="CP7" s="1085"/>
      <c r="CQ7" s="1086"/>
      <c r="CR7" s="1084"/>
      <c r="CS7" s="1085"/>
      <c r="CT7" s="1085"/>
      <c r="CU7" s="1085"/>
      <c r="CV7" s="1086"/>
      <c r="CW7" s="1084"/>
      <c r="CX7" s="1085"/>
      <c r="CY7" s="1085"/>
      <c r="CZ7" s="1085"/>
      <c r="DA7" s="1086"/>
      <c r="DB7" s="1084"/>
      <c r="DC7" s="1085"/>
      <c r="DD7" s="1085"/>
      <c r="DE7" s="1085"/>
      <c r="DF7" s="1086"/>
      <c r="DG7" s="1084"/>
      <c r="DH7" s="1085"/>
      <c r="DI7" s="1085"/>
      <c r="DJ7" s="1085"/>
      <c r="DK7" s="1086"/>
      <c r="DL7" s="1084"/>
      <c r="DM7" s="1085"/>
      <c r="DN7" s="1085"/>
      <c r="DO7" s="1085"/>
      <c r="DP7" s="1086"/>
      <c r="DQ7" s="1084"/>
      <c r="DR7" s="1085"/>
      <c r="DS7" s="1085"/>
      <c r="DT7" s="1085"/>
      <c r="DU7" s="1086"/>
      <c r="DV7" s="1087"/>
      <c r="DW7" s="1088"/>
      <c r="DX7" s="1088"/>
      <c r="DY7" s="1088"/>
      <c r="DZ7" s="1089"/>
      <c r="EA7" s="234"/>
    </row>
    <row r="8" spans="1:131" s="235" customFormat="1" ht="26.25" customHeight="1" x14ac:dyDescent="0.15">
      <c r="A8" s="238">
        <v>2</v>
      </c>
      <c r="B8" s="1030" t="s">
        <v>387</v>
      </c>
      <c r="C8" s="1031"/>
      <c r="D8" s="1031"/>
      <c r="E8" s="1031"/>
      <c r="F8" s="1031"/>
      <c r="G8" s="1031"/>
      <c r="H8" s="1031"/>
      <c r="I8" s="1031"/>
      <c r="J8" s="1031"/>
      <c r="K8" s="1031"/>
      <c r="L8" s="1031"/>
      <c r="M8" s="1031"/>
      <c r="N8" s="1031"/>
      <c r="O8" s="1031"/>
      <c r="P8" s="1032"/>
      <c r="Q8" s="1038">
        <v>70</v>
      </c>
      <c r="R8" s="1039"/>
      <c r="S8" s="1039"/>
      <c r="T8" s="1039"/>
      <c r="U8" s="1039"/>
      <c r="V8" s="1039">
        <v>72</v>
      </c>
      <c r="W8" s="1039"/>
      <c r="X8" s="1039"/>
      <c r="Y8" s="1039"/>
      <c r="Z8" s="1039"/>
      <c r="AA8" s="1039">
        <v>-2</v>
      </c>
      <c r="AB8" s="1039"/>
      <c r="AC8" s="1039"/>
      <c r="AD8" s="1039"/>
      <c r="AE8" s="1040"/>
      <c r="AF8" s="1035">
        <v>-2</v>
      </c>
      <c r="AG8" s="1036"/>
      <c r="AH8" s="1036"/>
      <c r="AI8" s="1036"/>
      <c r="AJ8" s="1037"/>
      <c r="AK8" s="1080">
        <v>34</v>
      </c>
      <c r="AL8" s="1081"/>
      <c r="AM8" s="1081"/>
      <c r="AN8" s="1081"/>
      <c r="AO8" s="1081"/>
      <c r="AP8" s="1081" t="s">
        <v>592</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1000"/>
      <c r="BT8" s="1001"/>
      <c r="BU8" s="1001"/>
      <c r="BV8" s="1001"/>
      <c r="BW8" s="1001"/>
      <c r="BX8" s="1001"/>
      <c r="BY8" s="1001"/>
      <c r="BZ8" s="1001"/>
      <c r="CA8" s="1001"/>
      <c r="CB8" s="1001"/>
      <c r="CC8" s="1001"/>
      <c r="CD8" s="1001"/>
      <c r="CE8" s="1001"/>
      <c r="CF8" s="1001"/>
      <c r="CG8" s="1016"/>
      <c r="CH8" s="997"/>
      <c r="CI8" s="998"/>
      <c r="CJ8" s="998"/>
      <c r="CK8" s="998"/>
      <c r="CL8" s="999"/>
      <c r="CM8" s="997"/>
      <c r="CN8" s="998"/>
      <c r="CO8" s="998"/>
      <c r="CP8" s="998"/>
      <c r="CQ8" s="999"/>
      <c r="CR8" s="997"/>
      <c r="CS8" s="998"/>
      <c r="CT8" s="998"/>
      <c r="CU8" s="998"/>
      <c r="CV8" s="999"/>
      <c r="CW8" s="997"/>
      <c r="CX8" s="998"/>
      <c r="CY8" s="998"/>
      <c r="CZ8" s="998"/>
      <c r="DA8" s="999"/>
      <c r="DB8" s="997"/>
      <c r="DC8" s="998"/>
      <c r="DD8" s="998"/>
      <c r="DE8" s="998"/>
      <c r="DF8" s="999"/>
      <c r="DG8" s="997"/>
      <c r="DH8" s="998"/>
      <c r="DI8" s="998"/>
      <c r="DJ8" s="998"/>
      <c r="DK8" s="999"/>
      <c r="DL8" s="997"/>
      <c r="DM8" s="998"/>
      <c r="DN8" s="998"/>
      <c r="DO8" s="998"/>
      <c r="DP8" s="999"/>
      <c r="DQ8" s="997"/>
      <c r="DR8" s="998"/>
      <c r="DS8" s="998"/>
      <c r="DT8" s="998"/>
      <c r="DU8" s="999"/>
      <c r="DV8" s="1000"/>
      <c r="DW8" s="1001"/>
      <c r="DX8" s="1001"/>
      <c r="DY8" s="1001"/>
      <c r="DZ8" s="1002"/>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1000"/>
      <c r="BT9" s="1001"/>
      <c r="BU9" s="1001"/>
      <c r="BV9" s="1001"/>
      <c r="BW9" s="1001"/>
      <c r="BX9" s="1001"/>
      <c r="BY9" s="1001"/>
      <c r="BZ9" s="1001"/>
      <c r="CA9" s="1001"/>
      <c r="CB9" s="1001"/>
      <c r="CC9" s="1001"/>
      <c r="CD9" s="1001"/>
      <c r="CE9" s="1001"/>
      <c r="CF9" s="1001"/>
      <c r="CG9" s="1016"/>
      <c r="CH9" s="997"/>
      <c r="CI9" s="998"/>
      <c r="CJ9" s="998"/>
      <c r="CK9" s="998"/>
      <c r="CL9" s="999"/>
      <c r="CM9" s="997"/>
      <c r="CN9" s="998"/>
      <c r="CO9" s="998"/>
      <c r="CP9" s="998"/>
      <c r="CQ9" s="999"/>
      <c r="CR9" s="997"/>
      <c r="CS9" s="998"/>
      <c r="CT9" s="998"/>
      <c r="CU9" s="998"/>
      <c r="CV9" s="999"/>
      <c r="CW9" s="997"/>
      <c r="CX9" s="998"/>
      <c r="CY9" s="998"/>
      <c r="CZ9" s="998"/>
      <c r="DA9" s="999"/>
      <c r="DB9" s="997"/>
      <c r="DC9" s="998"/>
      <c r="DD9" s="998"/>
      <c r="DE9" s="998"/>
      <c r="DF9" s="999"/>
      <c r="DG9" s="997"/>
      <c r="DH9" s="998"/>
      <c r="DI9" s="998"/>
      <c r="DJ9" s="998"/>
      <c r="DK9" s="999"/>
      <c r="DL9" s="997"/>
      <c r="DM9" s="998"/>
      <c r="DN9" s="998"/>
      <c r="DO9" s="998"/>
      <c r="DP9" s="999"/>
      <c r="DQ9" s="997"/>
      <c r="DR9" s="998"/>
      <c r="DS9" s="998"/>
      <c r="DT9" s="998"/>
      <c r="DU9" s="999"/>
      <c r="DV9" s="1000"/>
      <c r="DW9" s="1001"/>
      <c r="DX9" s="1001"/>
      <c r="DY9" s="1001"/>
      <c r="DZ9" s="1002"/>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1000"/>
      <c r="BT10" s="1001"/>
      <c r="BU10" s="1001"/>
      <c r="BV10" s="1001"/>
      <c r="BW10" s="1001"/>
      <c r="BX10" s="1001"/>
      <c r="BY10" s="1001"/>
      <c r="BZ10" s="1001"/>
      <c r="CA10" s="1001"/>
      <c r="CB10" s="1001"/>
      <c r="CC10" s="1001"/>
      <c r="CD10" s="1001"/>
      <c r="CE10" s="1001"/>
      <c r="CF10" s="1001"/>
      <c r="CG10" s="1016"/>
      <c r="CH10" s="997"/>
      <c r="CI10" s="998"/>
      <c r="CJ10" s="998"/>
      <c r="CK10" s="998"/>
      <c r="CL10" s="999"/>
      <c r="CM10" s="997"/>
      <c r="CN10" s="998"/>
      <c r="CO10" s="998"/>
      <c r="CP10" s="998"/>
      <c r="CQ10" s="999"/>
      <c r="CR10" s="997"/>
      <c r="CS10" s="998"/>
      <c r="CT10" s="998"/>
      <c r="CU10" s="998"/>
      <c r="CV10" s="999"/>
      <c r="CW10" s="997"/>
      <c r="CX10" s="998"/>
      <c r="CY10" s="998"/>
      <c r="CZ10" s="998"/>
      <c r="DA10" s="999"/>
      <c r="DB10" s="997"/>
      <c r="DC10" s="998"/>
      <c r="DD10" s="998"/>
      <c r="DE10" s="998"/>
      <c r="DF10" s="999"/>
      <c r="DG10" s="997"/>
      <c r="DH10" s="998"/>
      <c r="DI10" s="998"/>
      <c r="DJ10" s="998"/>
      <c r="DK10" s="999"/>
      <c r="DL10" s="997"/>
      <c r="DM10" s="998"/>
      <c r="DN10" s="998"/>
      <c r="DO10" s="998"/>
      <c r="DP10" s="999"/>
      <c r="DQ10" s="997"/>
      <c r="DR10" s="998"/>
      <c r="DS10" s="998"/>
      <c r="DT10" s="998"/>
      <c r="DU10" s="999"/>
      <c r="DV10" s="1000"/>
      <c r="DW10" s="1001"/>
      <c r="DX10" s="1001"/>
      <c r="DY10" s="1001"/>
      <c r="DZ10" s="1002"/>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1000"/>
      <c r="BT11" s="1001"/>
      <c r="BU11" s="1001"/>
      <c r="BV11" s="1001"/>
      <c r="BW11" s="1001"/>
      <c r="BX11" s="1001"/>
      <c r="BY11" s="1001"/>
      <c r="BZ11" s="1001"/>
      <c r="CA11" s="1001"/>
      <c r="CB11" s="1001"/>
      <c r="CC11" s="1001"/>
      <c r="CD11" s="1001"/>
      <c r="CE11" s="1001"/>
      <c r="CF11" s="1001"/>
      <c r="CG11" s="1016"/>
      <c r="CH11" s="997"/>
      <c r="CI11" s="998"/>
      <c r="CJ11" s="998"/>
      <c r="CK11" s="998"/>
      <c r="CL11" s="999"/>
      <c r="CM11" s="997"/>
      <c r="CN11" s="998"/>
      <c r="CO11" s="998"/>
      <c r="CP11" s="998"/>
      <c r="CQ11" s="999"/>
      <c r="CR11" s="997"/>
      <c r="CS11" s="998"/>
      <c r="CT11" s="998"/>
      <c r="CU11" s="998"/>
      <c r="CV11" s="999"/>
      <c r="CW11" s="997"/>
      <c r="CX11" s="998"/>
      <c r="CY11" s="998"/>
      <c r="CZ11" s="998"/>
      <c r="DA11" s="999"/>
      <c r="DB11" s="997"/>
      <c r="DC11" s="998"/>
      <c r="DD11" s="998"/>
      <c r="DE11" s="998"/>
      <c r="DF11" s="999"/>
      <c r="DG11" s="997"/>
      <c r="DH11" s="998"/>
      <c r="DI11" s="998"/>
      <c r="DJ11" s="998"/>
      <c r="DK11" s="999"/>
      <c r="DL11" s="997"/>
      <c r="DM11" s="998"/>
      <c r="DN11" s="998"/>
      <c r="DO11" s="998"/>
      <c r="DP11" s="999"/>
      <c r="DQ11" s="997"/>
      <c r="DR11" s="998"/>
      <c r="DS11" s="998"/>
      <c r="DT11" s="998"/>
      <c r="DU11" s="999"/>
      <c r="DV11" s="1000"/>
      <c r="DW11" s="1001"/>
      <c r="DX11" s="1001"/>
      <c r="DY11" s="1001"/>
      <c r="DZ11" s="1002"/>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1000"/>
      <c r="BT12" s="1001"/>
      <c r="BU12" s="1001"/>
      <c r="BV12" s="1001"/>
      <c r="BW12" s="1001"/>
      <c r="BX12" s="1001"/>
      <c r="BY12" s="1001"/>
      <c r="BZ12" s="1001"/>
      <c r="CA12" s="1001"/>
      <c r="CB12" s="1001"/>
      <c r="CC12" s="1001"/>
      <c r="CD12" s="1001"/>
      <c r="CE12" s="1001"/>
      <c r="CF12" s="1001"/>
      <c r="CG12" s="1016"/>
      <c r="CH12" s="997"/>
      <c r="CI12" s="998"/>
      <c r="CJ12" s="998"/>
      <c r="CK12" s="998"/>
      <c r="CL12" s="999"/>
      <c r="CM12" s="997"/>
      <c r="CN12" s="998"/>
      <c r="CO12" s="998"/>
      <c r="CP12" s="998"/>
      <c r="CQ12" s="999"/>
      <c r="CR12" s="997"/>
      <c r="CS12" s="998"/>
      <c r="CT12" s="998"/>
      <c r="CU12" s="998"/>
      <c r="CV12" s="999"/>
      <c r="CW12" s="997"/>
      <c r="CX12" s="998"/>
      <c r="CY12" s="998"/>
      <c r="CZ12" s="998"/>
      <c r="DA12" s="999"/>
      <c r="DB12" s="997"/>
      <c r="DC12" s="998"/>
      <c r="DD12" s="998"/>
      <c r="DE12" s="998"/>
      <c r="DF12" s="999"/>
      <c r="DG12" s="997"/>
      <c r="DH12" s="998"/>
      <c r="DI12" s="998"/>
      <c r="DJ12" s="998"/>
      <c r="DK12" s="999"/>
      <c r="DL12" s="997"/>
      <c r="DM12" s="998"/>
      <c r="DN12" s="998"/>
      <c r="DO12" s="998"/>
      <c r="DP12" s="999"/>
      <c r="DQ12" s="997"/>
      <c r="DR12" s="998"/>
      <c r="DS12" s="998"/>
      <c r="DT12" s="998"/>
      <c r="DU12" s="999"/>
      <c r="DV12" s="1000"/>
      <c r="DW12" s="1001"/>
      <c r="DX12" s="1001"/>
      <c r="DY12" s="1001"/>
      <c r="DZ12" s="1002"/>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1000"/>
      <c r="BT13" s="1001"/>
      <c r="BU13" s="1001"/>
      <c r="BV13" s="1001"/>
      <c r="BW13" s="1001"/>
      <c r="BX13" s="1001"/>
      <c r="BY13" s="1001"/>
      <c r="BZ13" s="1001"/>
      <c r="CA13" s="1001"/>
      <c r="CB13" s="1001"/>
      <c r="CC13" s="1001"/>
      <c r="CD13" s="1001"/>
      <c r="CE13" s="1001"/>
      <c r="CF13" s="1001"/>
      <c r="CG13" s="1016"/>
      <c r="CH13" s="997"/>
      <c r="CI13" s="998"/>
      <c r="CJ13" s="998"/>
      <c r="CK13" s="998"/>
      <c r="CL13" s="999"/>
      <c r="CM13" s="997"/>
      <c r="CN13" s="998"/>
      <c r="CO13" s="998"/>
      <c r="CP13" s="998"/>
      <c r="CQ13" s="999"/>
      <c r="CR13" s="997"/>
      <c r="CS13" s="998"/>
      <c r="CT13" s="998"/>
      <c r="CU13" s="998"/>
      <c r="CV13" s="999"/>
      <c r="CW13" s="997"/>
      <c r="CX13" s="998"/>
      <c r="CY13" s="998"/>
      <c r="CZ13" s="998"/>
      <c r="DA13" s="999"/>
      <c r="DB13" s="997"/>
      <c r="DC13" s="998"/>
      <c r="DD13" s="998"/>
      <c r="DE13" s="998"/>
      <c r="DF13" s="999"/>
      <c r="DG13" s="997"/>
      <c r="DH13" s="998"/>
      <c r="DI13" s="998"/>
      <c r="DJ13" s="998"/>
      <c r="DK13" s="999"/>
      <c r="DL13" s="997"/>
      <c r="DM13" s="998"/>
      <c r="DN13" s="998"/>
      <c r="DO13" s="998"/>
      <c r="DP13" s="999"/>
      <c r="DQ13" s="997"/>
      <c r="DR13" s="998"/>
      <c r="DS13" s="998"/>
      <c r="DT13" s="998"/>
      <c r="DU13" s="999"/>
      <c r="DV13" s="1000"/>
      <c r="DW13" s="1001"/>
      <c r="DX13" s="1001"/>
      <c r="DY13" s="1001"/>
      <c r="DZ13" s="1002"/>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1000"/>
      <c r="BT14" s="1001"/>
      <c r="BU14" s="1001"/>
      <c r="BV14" s="1001"/>
      <c r="BW14" s="1001"/>
      <c r="BX14" s="1001"/>
      <c r="BY14" s="1001"/>
      <c r="BZ14" s="1001"/>
      <c r="CA14" s="1001"/>
      <c r="CB14" s="1001"/>
      <c r="CC14" s="1001"/>
      <c r="CD14" s="1001"/>
      <c r="CE14" s="1001"/>
      <c r="CF14" s="1001"/>
      <c r="CG14" s="1016"/>
      <c r="CH14" s="997"/>
      <c r="CI14" s="998"/>
      <c r="CJ14" s="998"/>
      <c r="CK14" s="998"/>
      <c r="CL14" s="999"/>
      <c r="CM14" s="997"/>
      <c r="CN14" s="998"/>
      <c r="CO14" s="998"/>
      <c r="CP14" s="998"/>
      <c r="CQ14" s="999"/>
      <c r="CR14" s="997"/>
      <c r="CS14" s="998"/>
      <c r="CT14" s="998"/>
      <c r="CU14" s="998"/>
      <c r="CV14" s="999"/>
      <c r="CW14" s="997"/>
      <c r="CX14" s="998"/>
      <c r="CY14" s="998"/>
      <c r="CZ14" s="998"/>
      <c r="DA14" s="999"/>
      <c r="DB14" s="997"/>
      <c r="DC14" s="998"/>
      <c r="DD14" s="998"/>
      <c r="DE14" s="998"/>
      <c r="DF14" s="999"/>
      <c r="DG14" s="997"/>
      <c r="DH14" s="998"/>
      <c r="DI14" s="998"/>
      <c r="DJ14" s="998"/>
      <c r="DK14" s="999"/>
      <c r="DL14" s="997"/>
      <c r="DM14" s="998"/>
      <c r="DN14" s="998"/>
      <c r="DO14" s="998"/>
      <c r="DP14" s="999"/>
      <c r="DQ14" s="997"/>
      <c r="DR14" s="998"/>
      <c r="DS14" s="998"/>
      <c r="DT14" s="998"/>
      <c r="DU14" s="999"/>
      <c r="DV14" s="1000"/>
      <c r="DW14" s="1001"/>
      <c r="DX14" s="1001"/>
      <c r="DY14" s="1001"/>
      <c r="DZ14" s="1002"/>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1000"/>
      <c r="BT15" s="1001"/>
      <c r="BU15" s="1001"/>
      <c r="BV15" s="1001"/>
      <c r="BW15" s="1001"/>
      <c r="BX15" s="1001"/>
      <c r="BY15" s="1001"/>
      <c r="BZ15" s="1001"/>
      <c r="CA15" s="1001"/>
      <c r="CB15" s="1001"/>
      <c r="CC15" s="1001"/>
      <c r="CD15" s="1001"/>
      <c r="CE15" s="1001"/>
      <c r="CF15" s="1001"/>
      <c r="CG15" s="1016"/>
      <c r="CH15" s="997"/>
      <c r="CI15" s="998"/>
      <c r="CJ15" s="998"/>
      <c r="CK15" s="998"/>
      <c r="CL15" s="999"/>
      <c r="CM15" s="997"/>
      <c r="CN15" s="998"/>
      <c r="CO15" s="998"/>
      <c r="CP15" s="998"/>
      <c r="CQ15" s="999"/>
      <c r="CR15" s="997"/>
      <c r="CS15" s="998"/>
      <c r="CT15" s="998"/>
      <c r="CU15" s="998"/>
      <c r="CV15" s="999"/>
      <c r="CW15" s="997"/>
      <c r="CX15" s="998"/>
      <c r="CY15" s="998"/>
      <c r="CZ15" s="998"/>
      <c r="DA15" s="999"/>
      <c r="DB15" s="997"/>
      <c r="DC15" s="998"/>
      <c r="DD15" s="998"/>
      <c r="DE15" s="998"/>
      <c r="DF15" s="999"/>
      <c r="DG15" s="997"/>
      <c r="DH15" s="998"/>
      <c r="DI15" s="998"/>
      <c r="DJ15" s="998"/>
      <c r="DK15" s="999"/>
      <c r="DL15" s="997"/>
      <c r="DM15" s="998"/>
      <c r="DN15" s="998"/>
      <c r="DO15" s="998"/>
      <c r="DP15" s="999"/>
      <c r="DQ15" s="997"/>
      <c r="DR15" s="998"/>
      <c r="DS15" s="998"/>
      <c r="DT15" s="998"/>
      <c r="DU15" s="999"/>
      <c r="DV15" s="1000"/>
      <c r="DW15" s="1001"/>
      <c r="DX15" s="1001"/>
      <c r="DY15" s="1001"/>
      <c r="DZ15" s="1002"/>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1000"/>
      <c r="BT16" s="1001"/>
      <c r="BU16" s="1001"/>
      <c r="BV16" s="1001"/>
      <c r="BW16" s="1001"/>
      <c r="BX16" s="1001"/>
      <c r="BY16" s="1001"/>
      <c r="BZ16" s="1001"/>
      <c r="CA16" s="1001"/>
      <c r="CB16" s="1001"/>
      <c r="CC16" s="1001"/>
      <c r="CD16" s="1001"/>
      <c r="CE16" s="1001"/>
      <c r="CF16" s="1001"/>
      <c r="CG16" s="1016"/>
      <c r="CH16" s="997"/>
      <c r="CI16" s="998"/>
      <c r="CJ16" s="998"/>
      <c r="CK16" s="998"/>
      <c r="CL16" s="999"/>
      <c r="CM16" s="997"/>
      <c r="CN16" s="998"/>
      <c r="CO16" s="998"/>
      <c r="CP16" s="998"/>
      <c r="CQ16" s="999"/>
      <c r="CR16" s="997"/>
      <c r="CS16" s="998"/>
      <c r="CT16" s="998"/>
      <c r="CU16" s="998"/>
      <c r="CV16" s="999"/>
      <c r="CW16" s="997"/>
      <c r="CX16" s="998"/>
      <c r="CY16" s="998"/>
      <c r="CZ16" s="998"/>
      <c r="DA16" s="999"/>
      <c r="DB16" s="997"/>
      <c r="DC16" s="998"/>
      <c r="DD16" s="998"/>
      <c r="DE16" s="998"/>
      <c r="DF16" s="999"/>
      <c r="DG16" s="997"/>
      <c r="DH16" s="998"/>
      <c r="DI16" s="998"/>
      <c r="DJ16" s="998"/>
      <c r="DK16" s="999"/>
      <c r="DL16" s="997"/>
      <c r="DM16" s="998"/>
      <c r="DN16" s="998"/>
      <c r="DO16" s="998"/>
      <c r="DP16" s="999"/>
      <c r="DQ16" s="997"/>
      <c r="DR16" s="998"/>
      <c r="DS16" s="998"/>
      <c r="DT16" s="998"/>
      <c r="DU16" s="999"/>
      <c r="DV16" s="1000"/>
      <c r="DW16" s="1001"/>
      <c r="DX16" s="1001"/>
      <c r="DY16" s="1001"/>
      <c r="DZ16" s="1002"/>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1000"/>
      <c r="BT17" s="1001"/>
      <c r="BU17" s="1001"/>
      <c r="BV17" s="1001"/>
      <c r="BW17" s="1001"/>
      <c r="BX17" s="1001"/>
      <c r="BY17" s="1001"/>
      <c r="BZ17" s="1001"/>
      <c r="CA17" s="1001"/>
      <c r="CB17" s="1001"/>
      <c r="CC17" s="1001"/>
      <c r="CD17" s="1001"/>
      <c r="CE17" s="1001"/>
      <c r="CF17" s="1001"/>
      <c r="CG17" s="1016"/>
      <c r="CH17" s="997"/>
      <c r="CI17" s="998"/>
      <c r="CJ17" s="998"/>
      <c r="CK17" s="998"/>
      <c r="CL17" s="999"/>
      <c r="CM17" s="997"/>
      <c r="CN17" s="998"/>
      <c r="CO17" s="998"/>
      <c r="CP17" s="998"/>
      <c r="CQ17" s="999"/>
      <c r="CR17" s="997"/>
      <c r="CS17" s="998"/>
      <c r="CT17" s="998"/>
      <c r="CU17" s="998"/>
      <c r="CV17" s="999"/>
      <c r="CW17" s="997"/>
      <c r="CX17" s="998"/>
      <c r="CY17" s="998"/>
      <c r="CZ17" s="998"/>
      <c r="DA17" s="999"/>
      <c r="DB17" s="997"/>
      <c r="DC17" s="998"/>
      <c r="DD17" s="998"/>
      <c r="DE17" s="998"/>
      <c r="DF17" s="999"/>
      <c r="DG17" s="997"/>
      <c r="DH17" s="998"/>
      <c r="DI17" s="998"/>
      <c r="DJ17" s="998"/>
      <c r="DK17" s="999"/>
      <c r="DL17" s="997"/>
      <c r="DM17" s="998"/>
      <c r="DN17" s="998"/>
      <c r="DO17" s="998"/>
      <c r="DP17" s="999"/>
      <c r="DQ17" s="997"/>
      <c r="DR17" s="998"/>
      <c r="DS17" s="998"/>
      <c r="DT17" s="998"/>
      <c r="DU17" s="999"/>
      <c r="DV17" s="1000"/>
      <c r="DW17" s="1001"/>
      <c r="DX17" s="1001"/>
      <c r="DY17" s="1001"/>
      <c r="DZ17" s="1002"/>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1000"/>
      <c r="BT18" s="1001"/>
      <c r="BU18" s="1001"/>
      <c r="BV18" s="1001"/>
      <c r="BW18" s="1001"/>
      <c r="BX18" s="1001"/>
      <c r="BY18" s="1001"/>
      <c r="BZ18" s="1001"/>
      <c r="CA18" s="1001"/>
      <c r="CB18" s="1001"/>
      <c r="CC18" s="1001"/>
      <c r="CD18" s="1001"/>
      <c r="CE18" s="1001"/>
      <c r="CF18" s="1001"/>
      <c r="CG18" s="1016"/>
      <c r="CH18" s="997"/>
      <c r="CI18" s="998"/>
      <c r="CJ18" s="998"/>
      <c r="CK18" s="998"/>
      <c r="CL18" s="999"/>
      <c r="CM18" s="997"/>
      <c r="CN18" s="998"/>
      <c r="CO18" s="998"/>
      <c r="CP18" s="998"/>
      <c r="CQ18" s="999"/>
      <c r="CR18" s="997"/>
      <c r="CS18" s="998"/>
      <c r="CT18" s="998"/>
      <c r="CU18" s="998"/>
      <c r="CV18" s="999"/>
      <c r="CW18" s="997"/>
      <c r="CX18" s="998"/>
      <c r="CY18" s="998"/>
      <c r="CZ18" s="998"/>
      <c r="DA18" s="999"/>
      <c r="DB18" s="997"/>
      <c r="DC18" s="998"/>
      <c r="DD18" s="998"/>
      <c r="DE18" s="998"/>
      <c r="DF18" s="999"/>
      <c r="DG18" s="997"/>
      <c r="DH18" s="998"/>
      <c r="DI18" s="998"/>
      <c r="DJ18" s="998"/>
      <c r="DK18" s="999"/>
      <c r="DL18" s="997"/>
      <c r="DM18" s="998"/>
      <c r="DN18" s="998"/>
      <c r="DO18" s="998"/>
      <c r="DP18" s="999"/>
      <c r="DQ18" s="997"/>
      <c r="DR18" s="998"/>
      <c r="DS18" s="998"/>
      <c r="DT18" s="998"/>
      <c r="DU18" s="999"/>
      <c r="DV18" s="1000"/>
      <c r="DW18" s="1001"/>
      <c r="DX18" s="1001"/>
      <c r="DY18" s="1001"/>
      <c r="DZ18" s="1002"/>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1000"/>
      <c r="BT19" s="1001"/>
      <c r="BU19" s="1001"/>
      <c r="BV19" s="1001"/>
      <c r="BW19" s="1001"/>
      <c r="BX19" s="1001"/>
      <c r="BY19" s="1001"/>
      <c r="BZ19" s="1001"/>
      <c r="CA19" s="1001"/>
      <c r="CB19" s="1001"/>
      <c r="CC19" s="1001"/>
      <c r="CD19" s="1001"/>
      <c r="CE19" s="1001"/>
      <c r="CF19" s="1001"/>
      <c r="CG19" s="1016"/>
      <c r="CH19" s="997"/>
      <c r="CI19" s="998"/>
      <c r="CJ19" s="998"/>
      <c r="CK19" s="998"/>
      <c r="CL19" s="999"/>
      <c r="CM19" s="997"/>
      <c r="CN19" s="998"/>
      <c r="CO19" s="998"/>
      <c r="CP19" s="998"/>
      <c r="CQ19" s="999"/>
      <c r="CR19" s="997"/>
      <c r="CS19" s="998"/>
      <c r="CT19" s="998"/>
      <c r="CU19" s="998"/>
      <c r="CV19" s="999"/>
      <c r="CW19" s="997"/>
      <c r="CX19" s="998"/>
      <c r="CY19" s="998"/>
      <c r="CZ19" s="998"/>
      <c r="DA19" s="999"/>
      <c r="DB19" s="997"/>
      <c r="DC19" s="998"/>
      <c r="DD19" s="998"/>
      <c r="DE19" s="998"/>
      <c r="DF19" s="999"/>
      <c r="DG19" s="997"/>
      <c r="DH19" s="998"/>
      <c r="DI19" s="998"/>
      <c r="DJ19" s="998"/>
      <c r="DK19" s="999"/>
      <c r="DL19" s="997"/>
      <c r="DM19" s="998"/>
      <c r="DN19" s="998"/>
      <c r="DO19" s="998"/>
      <c r="DP19" s="999"/>
      <c r="DQ19" s="997"/>
      <c r="DR19" s="998"/>
      <c r="DS19" s="998"/>
      <c r="DT19" s="998"/>
      <c r="DU19" s="999"/>
      <c r="DV19" s="1000"/>
      <c r="DW19" s="1001"/>
      <c r="DX19" s="1001"/>
      <c r="DY19" s="1001"/>
      <c r="DZ19" s="1002"/>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1000"/>
      <c r="BT20" s="1001"/>
      <c r="BU20" s="1001"/>
      <c r="BV20" s="1001"/>
      <c r="BW20" s="1001"/>
      <c r="BX20" s="1001"/>
      <c r="BY20" s="1001"/>
      <c r="BZ20" s="1001"/>
      <c r="CA20" s="1001"/>
      <c r="CB20" s="1001"/>
      <c r="CC20" s="1001"/>
      <c r="CD20" s="1001"/>
      <c r="CE20" s="1001"/>
      <c r="CF20" s="1001"/>
      <c r="CG20" s="1016"/>
      <c r="CH20" s="997"/>
      <c r="CI20" s="998"/>
      <c r="CJ20" s="998"/>
      <c r="CK20" s="998"/>
      <c r="CL20" s="999"/>
      <c r="CM20" s="997"/>
      <c r="CN20" s="998"/>
      <c r="CO20" s="998"/>
      <c r="CP20" s="998"/>
      <c r="CQ20" s="999"/>
      <c r="CR20" s="997"/>
      <c r="CS20" s="998"/>
      <c r="CT20" s="998"/>
      <c r="CU20" s="998"/>
      <c r="CV20" s="999"/>
      <c r="CW20" s="997"/>
      <c r="CX20" s="998"/>
      <c r="CY20" s="998"/>
      <c r="CZ20" s="998"/>
      <c r="DA20" s="999"/>
      <c r="DB20" s="997"/>
      <c r="DC20" s="998"/>
      <c r="DD20" s="998"/>
      <c r="DE20" s="998"/>
      <c r="DF20" s="999"/>
      <c r="DG20" s="997"/>
      <c r="DH20" s="998"/>
      <c r="DI20" s="998"/>
      <c r="DJ20" s="998"/>
      <c r="DK20" s="999"/>
      <c r="DL20" s="997"/>
      <c r="DM20" s="998"/>
      <c r="DN20" s="998"/>
      <c r="DO20" s="998"/>
      <c r="DP20" s="999"/>
      <c r="DQ20" s="997"/>
      <c r="DR20" s="998"/>
      <c r="DS20" s="998"/>
      <c r="DT20" s="998"/>
      <c r="DU20" s="999"/>
      <c r="DV20" s="1000"/>
      <c r="DW20" s="1001"/>
      <c r="DX20" s="1001"/>
      <c r="DY20" s="1001"/>
      <c r="DZ20" s="1002"/>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1000"/>
      <c r="BT21" s="1001"/>
      <c r="BU21" s="1001"/>
      <c r="BV21" s="1001"/>
      <c r="BW21" s="1001"/>
      <c r="BX21" s="1001"/>
      <c r="BY21" s="1001"/>
      <c r="BZ21" s="1001"/>
      <c r="CA21" s="1001"/>
      <c r="CB21" s="1001"/>
      <c r="CC21" s="1001"/>
      <c r="CD21" s="1001"/>
      <c r="CE21" s="1001"/>
      <c r="CF21" s="1001"/>
      <c r="CG21" s="1016"/>
      <c r="CH21" s="997"/>
      <c r="CI21" s="998"/>
      <c r="CJ21" s="998"/>
      <c r="CK21" s="998"/>
      <c r="CL21" s="999"/>
      <c r="CM21" s="997"/>
      <c r="CN21" s="998"/>
      <c r="CO21" s="998"/>
      <c r="CP21" s="998"/>
      <c r="CQ21" s="999"/>
      <c r="CR21" s="997"/>
      <c r="CS21" s="998"/>
      <c r="CT21" s="998"/>
      <c r="CU21" s="998"/>
      <c r="CV21" s="999"/>
      <c r="CW21" s="997"/>
      <c r="CX21" s="998"/>
      <c r="CY21" s="998"/>
      <c r="CZ21" s="998"/>
      <c r="DA21" s="999"/>
      <c r="DB21" s="997"/>
      <c r="DC21" s="998"/>
      <c r="DD21" s="998"/>
      <c r="DE21" s="998"/>
      <c r="DF21" s="999"/>
      <c r="DG21" s="997"/>
      <c r="DH21" s="998"/>
      <c r="DI21" s="998"/>
      <c r="DJ21" s="998"/>
      <c r="DK21" s="999"/>
      <c r="DL21" s="997"/>
      <c r="DM21" s="998"/>
      <c r="DN21" s="998"/>
      <c r="DO21" s="998"/>
      <c r="DP21" s="999"/>
      <c r="DQ21" s="997"/>
      <c r="DR21" s="998"/>
      <c r="DS21" s="998"/>
      <c r="DT21" s="998"/>
      <c r="DU21" s="999"/>
      <c r="DV21" s="1000"/>
      <c r="DW21" s="1001"/>
      <c r="DX21" s="1001"/>
      <c r="DY21" s="1001"/>
      <c r="DZ21" s="1002"/>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388</v>
      </c>
      <c r="BA22" s="1028"/>
      <c r="BB22" s="1028"/>
      <c r="BC22" s="1028"/>
      <c r="BD22" s="1029"/>
      <c r="BE22" s="233"/>
      <c r="BF22" s="233"/>
      <c r="BG22" s="233"/>
      <c r="BH22" s="233"/>
      <c r="BI22" s="233"/>
      <c r="BJ22" s="233"/>
      <c r="BK22" s="233"/>
      <c r="BL22" s="233"/>
      <c r="BM22" s="233"/>
      <c r="BN22" s="233"/>
      <c r="BO22" s="233"/>
      <c r="BP22" s="233"/>
      <c r="BQ22" s="238">
        <v>16</v>
      </c>
      <c r="BR22" s="239"/>
      <c r="BS22" s="1000"/>
      <c r="BT22" s="1001"/>
      <c r="BU22" s="1001"/>
      <c r="BV22" s="1001"/>
      <c r="BW22" s="1001"/>
      <c r="BX22" s="1001"/>
      <c r="BY22" s="1001"/>
      <c r="BZ22" s="1001"/>
      <c r="CA22" s="1001"/>
      <c r="CB22" s="1001"/>
      <c r="CC22" s="1001"/>
      <c r="CD22" s="1001"/>
      <c r="CE22" s="1001"/>
      <c r="CF22" s="1001"/>
      <c r="CG22" s="1016"/>
      <c r="CH22" s="997"/>
      <c r="CI22" s="998"/>
      <c r="CJ22" s="998"/>
      <c r="CK22" s="998"/>
      <c r="CL22" s="999"/>
      <c r="CM22" s="997"/>
      <c r="CN22" s="998"/>
      <c r="CO22" s="998"/>
      <c r="CP22" s="998"/>
      <c r="CQ22" s="999"/>
      <c r="CR22" s="997"/>
      <c r="CS22" s="998"/>
      <c r="CT22" s="998"/>
      <c r="CU22" s="998"/>
      <c r="CV22" s="999"/>
      <c r="CW22" s="997"/>
      <c r="CX22" s="998"/>
      <c r="CY22" s="998"/>
      <c r="CZ22" s="998"/>
      <c r="DA22" s="999"/>
      <c r="DB22" s="997"/>
      <c r="DC22" s="998"/>
      <c r="DD22" s="998"/>
      <c r="DE22" s="998"/>
      <c r="DF22" s="999"/>
      <c r="DG22" s="997"/>
      <c r="DH22" s="998"/>
      <c r="DI22" s="998"/>
      <c r="DJ22" s="998"/>
      <c r="DK22" s="999"/>
      <c r="DL22" s="997"/>
      <c r="DM22" s="998"/>
      <c r="DN22" s="998"/>
      <c r="DO22" s="998"/>
      <c r="DP22" s="999"/>
      <c r="DQ22" s="997"/>
      <c r="DR22" s="998"/>
      <c r="DS22" s="998"/>
      <c r="DT22" s="998"/>
      <c r="DU22" s="999"/>
      <c r="DV22" s="1000"/>
      <c r="DW22" s="1001"/>
      <c r="DX22" s="1001"/>
      <c r="DY22" s="1001"/>
      <c r="DZ22" s="1002"/>
      <c r="EA22" s="234"/>
    </row>
    <row r="23" spans="1:131" s="235" customFormat="1" ht="26.25" customHeight="1" thickBot="1" x14ac:dyDescent="0.2">
      <c r="A23" s="240" t="s">
        <v>389</v>
      </c>
      <c r="B23" s="937" t="s">
        <v>390</v>
      </c>
      <c r="C23" s="938"/>
      <c r="D23" s="938"/>
      <c r="E23" s="938"/>
      <c r="F23" s="938"/>
      <c r="G23" s="938"/>
      <c r="H23" s="938"/>
      <c r="I23" s="938"/>
      <c r="J23" s="938"/>
      <c r="K23" s="938"/>
      <c r="L23" s="938"/>
      <c r="M23" s="938"/>
      <c r="N23" s="938"/>
      <c r="O23" s="938"/>
      <c r="P23" s="948"/>
      <c r="Q23" s="1067">
        <v>19265</v>
      </c>
      <c r="R23" s="1061"/>
      <c r="S23" s="1061"/>
      <c r="T23" s="1061"/>
      <c r="U23" s="1061"/>
      <c r="V23" s="1061">
        <v>18390</v>
      </c>
      <c r="W23" s="1061"/>
      <c r="X23" s="1061"/>
      <c r="Y23" s="1061"/>
      <c r="Z23" s="1061"/>
      <c r="AA23" s="1061">
        <v>875</v>
      </c>
      <c r="AB23" s="1061"/>
      <c r="AC23" s="1061"/>
      <c r="AD23" s="1061"/>
      <c r="AE23" s="1068"/>
      <c r="AF23" s="1069">
        <v>830</v>
      </c>
      <c r="AG23" s="1061"/>
      <c r="AH23" s="1061"/>
      <c r="AI23" s="1061"/>
      <c r="AJ23" s="1070"/>
      <c r="AK23" s="1071"/>
      <c r="AL23" s="1072"/>
      <c r="AM23" s="1072"/>
      <c r="AN23" s="1072"/>
      <c r="AO23" s="1072"/>
      <c r="AP23" s="1061">
        <v>22224</v>
      </c>
      <c r="AQ23" s="1061"/>
      <c r="AR23" s="1061"/>
      <c r="AS23" s="1061"/>
      <c r="AT23" s="1061"/>
      <c r="AU23" s="1062"/>
      <c r="AV23" s="1062"/>
      <c r="AW23" s="1062"/>
      <c r="AX23" s="1062"/>
      <c r="AY23" s="1063"/>
      <c r="AZ23" s="1064" t="s">
        <v>391</v>
      </c>
      <c r="BA23" s="1065"/>
      <c r="BB23" s="1065"/>
      <c r="BC23" s="1065"/>
      <c r="BD23" s="1066"/>
      <c r="BE23" s="233"/>
      <c r="BF23" s="233"/>
      <c r="BG23" s="233"/>
      <c r="BH23" s="233"/>
      <c r="BI23" s="233"/>
      <c r="BJ23" s="233"/>
      <c r="BK23" s="233"/>
      <c r="BL23" s="233"/>
      <c r="BM23" s="233"/>
      <c r="BN23" s="233"/>
      <c r="BO23" s="233"/>
      <c r="BP23" s="233"/>
      <c r="BQ23" s="238">
        <v>17</v>
      </c>
      <c r="BR23" s="239"/>
      <c r="BS23" s="1000"/>
      <c r="BT23" s="1001"/>
      <c r="BU23" s="1001"/>
      <c r="BV23" s="1001"/>
      <c r="BW23" s="1001"/>
      <c r="BX23" s="1001"/>
      <c r="BY23" s="1001"/>
      <c r="BZ23" s="1001"/>
      <c r="CA23" s="1001"/>
      <c r="CB23" s="1001"/>
      <c r="CC23" s="1001"/>
      <c r="CD23" s="1001"/>
      <c r="CE23" s="1001"/>
      <c r="CF23" s="1001"/>
      <c r="CG23" s="1016"/>
      <c r="CH23" s="997"/>
      <c r="CI23" s="998"/>
      <c r="CJ23" s="998"/>
      <c r="CK23" s="998"/>
      <c r="CL23" s="999"/>
      <c r="CM23" s="997"/>
      <c r="CN23" s="998"/>
      <c r="CO23" s="998"/>
      <c r="CP23" s="998"/>
      <c r="CQ23" s="999"/>
      <c r="CR23" s="997"/>
      <c r="CS23" s="998"/>
      <c r="CT23" s="998"/>
      <c r="CU23" s="998"/>
      <c r="CV23" s="999"/>
      <c r="CW23" s="997"/>
      <c r="CX23" s="998"/>
      <c r="CY23" s="998"/>
      <c r="CZ23" s="998"/>
      <c r="DA23" s="999"/>
      <c r="DB23" s="997"/>
      <c r="DC23" s="998"/>
      <c r="DD23" s="998"/>
      <c r="DE23" s="998"/>
      <c r="DF23" s="999"/>
      <c r="DG23" s="997"/>
      <c r="DH23" s="998"/>
      <c r="DI23" s="998"/>
      <c r="DJ23" s="998"/>
      <c r="DK23" s="999"/>
      <c r="DL23" s="997"/>
      <c r="DM23" s="998"/>
      <c r="DN23" s="998"/>
      <c r="DO23" s="998"/>
      <c r="DP23" s="999"/>
      <c r="DQ23" s="997"/>
      <c r="DR23" s="998"/>
      <c r="DS23" s="998"/>
      <c r="DT23" s="998"/>
      <c r="DU23" s="999"/>
      <c r="DV23" s="1000"/>
      <c r="DW23" s="1001"/>
      <c r="DX23" s="1001"/>
      <c r="DY23" s="1001"/>
      <c r="DZ23" s="1002"/>
      <c r="EA23" s="234"/>
    </row>
    <row r="24" spans="1:131" s="235" customFormat="1" ht="26.25" customHeight="1" x14ac:dyDescent="0.15">
      <c r="A24" s="1060" t="s">
        <v>392</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1000"/>
      <c r="BT24" s="1001"/>
      <c r="BU24" s="1001"/>
      <c r="BV24" s="1001"/>
      <c r="BW24" s="1001"/>
      <c r="BX24" s="1001"/>
      <c r="BY24" s="1001"/>
      <c r="BZ24" s="1001"/>
      <c r="CA24" s="1001"/>
      <c r="CB24" s="1001"/>
      <c r="CC24" s="1001"/>
      <c r="CD24" s="1001"/>
      <c r="CE24" s="1001"/>
      <c r="CF24" s="1001"/>
      <c r="CG24" s="1016"/>
      <c r="CH24" s="997"/>
      <c r="CI24" s="998"/>
      <c r="CJ24" s="998"/>
      <c r="CK24" s="998"/>
      <c r="CL24" s="999"/>
      <c r="CM24" s="997"/>
      <c r="CN24" s="998"/>
      <c r="CO24" s="998"/>
      <c r="CP24" s="998"/>
      <c r="CQ24" s="999"/>
      <c r="CR24" s="997"/>
      <c r="CS24" s="998"/>
      <c r="CT24" s="998"/>
      <c r="CU24" s="998"/>
      <c r="CV24" s="999"/>
      <c r="CW24" s="997"/>
      <c r="CX24" s="998"/>
      <c r="CY24" s="998"/>
      <c r="CZ24" s="998"/>
      <c r="DA24" s="999"/>
      <c r="DB24" s="997"/>
      <c r="DC24" s="998"/>
      <c r="DD24" s="998"/>
      <c r="DE24" s="998"/>
      <c r="DF24" s="999"/>
      <c r="DG24" s="997"/>
      <c r="DH24" s="998"/>
      <c r="DI24" s="998"/>
      <c r="DJ24" s="998"/>
      <c r="DK24" s="999"/>
      <c r="DL24" s="997"/>
      <c r="DM24" s="998"/>
      <c r="DN24" s="998"/>
      <c r="DO24" s="998"/>
      <c r="DP24" s="999"/>
      <c r="DQ24" s="997"/>
      <c r="DR24" s="998"/>
      <c r="DS24" s="998"/>
      <c r="DT24" s="998"/>
      <c r="DU24" s="999"/>
      <c r="DV24" s="1000"/>
      <c r="DW24" s="1001"/>
      <c r="DX24" s="1001"/>
      <c r="DY24" s="1001"/>
      <c r="DZ24" s="1002"/>
      <c r="EA24" s="234"/>
    </row>
    <row r="25" spans="1:131" ht="26.25" customHeight="1" thickBot="1" x14ac:dyDescent="0.2">
      <c r="A25" s="1059" t="s">
        <v>393</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1000"/>
      <c r="BT25" s="1001"/>
      <c r="BU25" s="1001"/>
      <c r="BV25" s="1001"/>
      <c r="BW25" s="1001"/>
      <c r="BX25" s="1001"/>
      <c r="BY25" s="1001"/>
      <c r="BZ25" s="1001"/>
      <c r="CA25" s="1001"/>
      <c r="CB25" s="1001"/>
      <c r="CC25" s="1001"/>
      <c r="CD25" s="1001"/>
      <c r="CE25" s="1001"/>
      <c r="CF25" s="1001"/>
      <c r="CG25" s="1016"/>
      <c r="CH25" s="997"/>
      <c r="CI25" s="998"/>
      <c r="CJ25" s="998"/>
      <c r="CK25" s="998"/>
      <c r="CL25" s="999"/>
      <c r="CM25" s="997"/>
      <c r="CN25" s="998"/>
      <c r="CO25" s="998"/>
      <c r="CP25" s="998"/>
      <c r="CQ25" s="999"/>
      <c r="CR25" s="997"/>
      <c r="CS25" s="998"/>
      <c r="CT25" s="998"/>
      <c r="CU25" s="998"/>
      <c r="CV25" s="999"/>
      <c r="CW25" s="997"/>
      <c r="CX25" s="998"/>
      <c r="CY25" s="998"/>
      <c r="CZ25" s="998"/>
      <c r="DA25" s="999"/>
      <c r="DB25" s="997"/>
      <c r="DC25" s="998"/>
      <c r="DD25" s="998"/>
      <c r="DE25" s="998"/>
      <c r="DF25" s="999"/>
      <c r="DG25" s="997"/>
      <c r="DH25" s="998"/>
      <c r="DI25" s="998"/>
      <c r="DJ25" s="998"/>
      <c r="DK25" s="999"/>
      <c r="DL25" s="997"/>
      <c r="DM25" s="998"/>
      <c r="DN25" s="998"/>
      <c r="DO25" s="998"/>
      <c r="DP25" s="999"/>
      <c r="DQ25" s="997"/>
      <c r="DR25" s="998"/>
      <c r="DS25" s="998"/>
      <c r="DT25" s="998"/>
      <c r="DU25" s="999"/>
      <c r="DV25" s="1000"/>
      <c r="DW25" s="1001"/>
      <c r="DX25" s="1001"/>
      <c r="DY25" s="1001"/>
      <c r="DZ25" s="1002"/>
      <c r="EA25" s="230"/>
    </row>
    <row r="26" spans="1:131" ht="26.25" customHeight="1" x14ac:dyDescent="0.15">
      <c r="A26" s="1003" t="s">
        <v>369</v>
      </c>
      <c r="B26" s="1004"/>
      <c r="C26" s="1004"/>
      <c r="D26" s="1004"/>
      <c r="E26" s="1004"/>
      <c r="F26" s="1004"/>
      <c r="G26" s="1004"/>
      <c r="H26" s="1004"/>
      <c r="I26" s="1004"/>
      <c r="J26" s="1004"/>
      <c r="K26" s="1004"/>
      <c r="L26" s="1004"/>
      <c r="M26" s="1004"/>
      <c r="N26" s="1004"/>
      <c r="O26" s="1004"/>
      <c r="P26" s="1005"/>
      <c r="Q26" s="989" t="s">
        <v>394</v>
      </c>
      <c r="R26" s="990"/>
      <c r="S26" s="990"/>
      <c r="T26" s="990"/>
      <c r="U26" s="991"/>
      <c r="V26" s="989" t="s">
        <v>395</v>
      </c>
      <c r="W26" s="990"/>
      <c r="X26" s="990"/>
      <c r="Y26" s="990"/>
      <c r="Z26" s="991"/>
      <c r="AA26" s="989" t="s">
        <v>396</v>
      </c>
      <c r="AB26" s="990"/>
      <c r="AC26" s="990"/>
      <c r="AD26" s="990"/>
      <c r="AE26" s="990"/>
      <c r="AF26" s="1055" t="s">
        <v>397</v>
      </c>
      <c r="AG26" s="1010"/>
      <c r="AH26" s="1010"/>
      <c r="AI26" s="1010"/>
      <c r="AJ26" s="1056"/>
      <c r="AK26" s="990" t="s">
        <v>398</v>
      </c>
      <c r="AL26" s="990"/>
      <c r="AM26" s="990"/>
      <c r="AN26" s="990"/>
      <c r="AO26" s="991"/>
      <c r="AP26" s="989" t="s">
        <v>399</v>
      </c>
      <c r="AQ26" s="990"/>
      <c r="AR26" s="990"/>
      <c r="AS26" s="990"/>
      <c r="AT26" s="991"/>
      <c r="AU26" s="989" t="s">
        <v>400</v>
      </c>
      <c r="AV26" s="990"/>
      <c r="AW26" s="990"/>
      <c r="AX26" s="990"/>
      <c r="AY26" s="991"/>
      <c r="AZ26" s="989" t="s">
        <v>401</v>
      </c>
      <c r="BA26" s="990"/>
      <c r="BB26" s="990"/>
      <c r="BC26" s="990"/>
      <c r="BD26" s="991"/>
      <c r="BE26" s="989" t="s">
        <v>376</v>
      </c>
      <c r="BF26" s="990"/>
      <c r="BG26" s="990"/>
      <c r="BH26" s="990"/>
      <c r="BI26" s="995"/>
      <c r="BJ26" s="232"/>
      <c r="BK26" s="232"/>
      <c r="BL26" s="232"/>
      <c r="BM26" s="232"/>
      <c r="BN26" s="232"/>
      <c r="BO26" s="241"/>
      <c r="BP26" s="241"/>
      <c r="BQ26" s="238">
        <v>20</v>
      </c>
      <c r="BR26" s="239"/>
      <c r="BS26" s="1000"/>
      <c r="BT26" s="1001"/>
      <c r="BU26" s="1001"/>
      <c r="BV26" s="1001"/>
      <c r="BW26" s="1001"/>
      <c r="BX26" s="1001"/>
      <c r="BY26" s="1001"/>
      <c r="BZ26" s="1001"/>
      <c r="CA26" s="1001"/>
      <c r="CB26" s="1001"/>
      <c r="CC26" s="1001"/>
      <c r="CD26" s="1001"/>
      <c r="CE26" s="1001"/>
      <c r="CF26" s="1001"/>
      <c r="CG26" s="1016"/>
      <c r="CH26" s="997"/>
      <c r="CI26" s="998"/>
      <c r="CJ26" s="998"/>
      <c r="CK26" s="998"/>
      <c r="CL26" s="999"/>
      <c r="CM26" s="997"/>
      <c r="CN26" s="998"/>
      <c r="CO26" s="998"/>
      <c r="CP26" s="998"/>
      <c r="CQ26" s="999"/>
      <c r="CR26" s="997"/>
      <c r="CS26" s="998"/>
      <c r="CT26" s="998"/>
      <c r="CU26" s="998"/>
      <c r="CV26" s="999"/>
      <c r="CW26" s="997"/>
      <c r="CX26" s="998"/>
      <c r="CY26" s="998"/>
      <c r="CZ26" s="998"/>
      <c r="DA26" s="999"/>
      <c r="DB26" s="997"/>
      <c r="DC26" s="998"/>
      <c r="DD26" s="998"/>
      <c r="DE26" s="998"/>
      <c r="DF26" s="999"/>
      <c r="DG26" s="997"/>
      <c r="DH26" s="998"/>
      <c r="DI26" s="998"/>
      <c r="DJ26" s="998"/>
      <c r="DK26" s="999"/>
      <c r="DL26" s="997"/>
      <c r="DM26" s="998"/>
      <c r="DN26" s="998"/>
      <c r="DO26" s="998"/>
      <c r="DP26" s="999"/>
      <c r="DQ26" s="997"/>
      <c r="DR26" s="998"/>
      <c r="DS26" s="998"/>
      <c r="DT26" s="998"/>
      <c r="DU26" s="999"/>
      <c r="DV26" s="1000"/>
      <c r="DW26" s="1001"/>
      <c r="DX26" s="1001"/>
      <c r="DY26" s="1001"/>
      <c r="DZ26" s="1002"/>
      <c r="EA26" s="230"/>
    </row>
    <row r="27" spans="1:131" ht="26.25" customHeight="1" thickBot="1" x14ac:dyDescent="0.2">
      <c r="A27" s="1006"/>
      <c r="B27" s="1007"/>
      <c r="C27" s="1007"/>
      <c r="D27" s="1007"/>
      <c r="E27" s="1007"/>
      <c r="F27" s="1007"/>
      <c r="G27" s="1007"/>
      <c r="H27" s="1007"/>
      <c r="I27" s="1007"/>
      <c r="J27" s="1007"/>
      <c r="K27" s="1007"/>
      <c r="L27" s="1007"/>
      <c r="M27" s="1007"/>
      <c r="N27" s="1007"/>
      <c r="O27" s="1007"/>
      <c r="P27" s="1008"/>
      <c r="Q27" s="992"/>
      <c r="R27" s="993"/>
      <c r="S27" s="993"/>
      <c r="T27" s="993"/>
      <c r="U27" s="994"/>
      <c r="V27" s="992"/>
      <c r="W27" s="993"/>
      <c r="X27" s="993"/>
      <c r="Y27" s="993"/>
      <c r="Z27" s="994"/>
      <c r="AA27" s="992"/>
      <c r="AB27" s="993"/>
      <c r="AC27" s="993"/>
      <c r="AD27" s="993"/>
      <c r="AE27" s="993"/>
      <c r="AF27" s="1057"/>
      <c r="AG27" s="1013"/>
      <c r="AH27" s="1013"/>
      <c r="AI27" s="1013"/>
      <c r="AJ27" s="1058"/>
      <c r="AK27" s="993"/>
      <c r="AL27" s="993"/>
      <c r="AM27" s="993"/>
      <c r="AN27" s="993"/>
      <c r="AO27" s="994"/>
      <c r="AP27" s="992"/>
      <c r="AQ27" s="993"/>
      <c r="AR27" s="993"/>
      <c r="AS27" s="993"/>
      <c r="AT27" s="994"/>
      <c r="AU27" s="992"/>
      <c r="AV27" s="993"/>
      <c r="AW27" s="993"/>
      <c r="AX27" s="993"/>
      <c r="AY27" s="994"/>
      <c r="AZ27" s="992"/>
      <c r="BA27" s="993"/>
      <c r="BB27" s="993"/>
      <c r="BC27" s="993"/>
      <c r="BD27" s="994"/>
      <c r="BE27" s="992"/>
      <c r="BF27" s="993"/>
      <c r="BG27" s="993"/>
      <c r="BH27" s="993"/>
      <c r="BI27" s="996"/>
      <c r="BJ27" s="232"/>
      <c r="BK27" s="232"/>
      <c r="BL27" s="232"/>
      <c r="BM27" s="232"/>
      <c r="BN27" s="232"/>
      <c r="BO27" s="241"/>
      <c r="BP27" s="241"/>
      <c r="BQ27" s="238">
        <v>21</v>
      </c>
      <c r="BR27" s="239"/>
      <c r="BS27" s="1000"/>
      <c r="BT27" s="1001"/>
      <c r="BU27" s="1001"/>
      <c r="BV27" s="1001"/>
      <c r="BW27" s="1001"/>
      <c r="BX27" s="1001"/>
      <c r="BY27" s="1001"/>
      <c r="BZ27" s="1001"/>
      <c r="CA27" s="1001"/>
      <c r="CB27" s="1001"/>
      <c r="CC27" s="1001"/>
      <c r="CD27" s="1001"/>
      <c r="CE27" s="1001"/>
      <c r="CF27" s="1001"/>
      <c r="CG27" s="1016"/>
      <c r="CH27" s="997"/>
      <c r="CI27" s="998"/>
      <c r="CJ27" s="998"/>
      <c r="CK27" s="998"/>
      <c r="CL27" s="999"/>
      <c r="CM27" s="997"/>
      <c r="CN27" s="998"/>
      <c r="CO27" s="998"/>
      <c r="CP27" s="998"/>
      <c r="CQ27" s="999"/>
      <c r="CR27" s="997"/>
      <c r="CS27" s="998"/>
      <c r="CT27" s="998"/>
      <c r="CU27" s="998"/>
      <c r="CV27" s="999"/>
      <c r="CW27" s="997"/>
      <c r="CX27" s="998"/>
      <c r="CY27" s="998"/>
      <c r="CZ27" s="998"/>
      <c r="DA27" s="999"/>
      <c r="DB27" s="997"/>
      <c r="DC27" s="998"/>
      <c r="DD27" s="998"/>
      <c r="DE27" s="998"/>
      <c r="DF27" s="999"/>
      <c r="DG27" s="997"/>
      <c r="DH27" s="998"/>
      <c r="DI27" s="998"/>
      <c r="DJ27" s="998"/>
      <c r="DK27" s="999"/>
      <c r="DL27" s="997"/>
      <c r="DM27" s="998"/>
      <c r="DN27" s="998"/>
      <c r="DO27" s="998"/>
      <c r="DP27" s="999"/>
      <c r="DQ27" s="997"/>
      <c r="DR27" s="998"/>
      <c r="DS27" s="998"/>
      <c r="DT27" s="998"/>
      <c r="DU27" s="999"/>
      <c r="DV27" s="1000"/>
      <c r="DW27" s="1001"/>
      <c r="DX27" s="1001"/>
      <c r="DY27" s="1001"/>
      <c r="DZ27" s="1002"/>
      <c r="EA27" s="230"/>
    </row>
    <row r="28" spans="1:131" ht="26.25" customHeight="1" thickTop="1" x14ac:dyDescent="0.15">
      <c r="A28" s="242">
        <v>1</v>
      </c>
      <c r="B28" s="1044" t="s">
        <v>402</v>
      </c>
      <c r="C28" s="1045"/>
      <c r="D28" s="1045"/>
      <c r="E28" s="1045"/>
      <c r="F28" s="1045"/>
      <c r="G28" s="1045"/>
      <c r="H28" s="1045"/>
      <c r="I28" s="1045"/>
      <c r="J28" s="1045"/>
      <c r="K28" s="1045"/>
      <c r="L28" s="1045"/>
      <c r="M28" s="1045"/>
      <c r="N28" s="1045"/>
      <c r="O28" s="1045"/>
      <c r="P28" s="1046"/>
      <c r="Q28" s="1047">
        <v>3261</v>
      </c>
      <c r="R28" s="1048"/>
      <c r="S28" s="1048"/>
      <c r="T28" s="1048"/>
      <c r="U28" s="1048"/>
      <c r="V28" s="1048">
        <v>3274</v>
      </c>
      <c r="W28" s="1048"/>
      <c r="X28" s="1048"/>
      <c r="Y28" s="1048"/>
      <c r="Z28" s="1048"/>
      <c r="AA28" s="1048">
        <v>-13</v>
      </c>
      <c r="AB28" s="1048"/>
      <c r="AC28" s="1048"/>
      <c r="AD28" s="1048"/>
      <c r="AE28" s="1049"/>
      <c r="AF28" s="1050">
        <v>-13</v>
      </c>
      <c r="AG28" s="1048"/>
      <c r="AH28" s="1048"/>
      <c r="AI28" s="1048"/>
      <c r="AJ28" s="1051"/>
      <c r="AK28" s="1052">
        <v>347</v>
      </c>
      <c r="AL28" s="1053"/>
      <c r="AM28" s="1053"/>
      <c r="AN28" s="1053"/>
      <c r="AO28" s="1053"/>
      <c r="AP28" s="1053" t="s">
        <v>592</v>
      </c>
      <c r="AQ28" s="1053"/>
      <c r="AR28" s="1053"/>
      <c r="AS28" s="1053"/>
      <c r="AT28" s="1053"/>
      <c r="AU28" s="1053" t="s">
        <v>592</v>
      </c>
      <c r="AV28" s="1053"/>
      <c r="AW28" s="1053"/>
      <c r="AX28" s="1053"/>
      <c r="AY28" s="1053"/>
      <c r="AZ28" s="1054" t="s">
        <v>592</v>
      </c>
      <c r="BA28" s="1054"/>
      <c r="BB28" s="1054"/>
      <c r="BC28" s="1054"/>
      <c r="BD28" s="1054"/>
      <c r="BE28" s="1042"/>
      <c r="BF28" s="1042"/>
      <c r="BG28" s="1042"/>
      <c r="BH28" s="1042"/>
      <c r="BI28" s="1043"/>
      <c r="BJ28" s="232"/>
      <c r="BK28" s="232"/>
      <c r="BL28" s="232"/>
      <c r="BM28" s="232"/>
      <c r="BN28" s="232"/>
      <c r="BO28" s="241"/>
      <c r="BP28" s="241"/>
      <c r="BQ28" s="238">
        <v>22</v>
      </c>
      <c r="BR28" s="239"/>
      <c r="BS28" s="1000"/>
      <c r="BT28" s="1001"/>
      <c r="BU28" s="1001"/>
      <c r="BV28" s="1001"/>
      <c r="BW28" s="1001"/>
      <c r="BX28" s="1001"/>
      <c r="BY28" s="1001"/>
      <c r="BZ28" s="1001"/>
      <c r="CA28" s="1001"/>
      <c r="CB28" s="1001"/>
      <c r="CC28" s="1001"/>
      <c r="CD28" s="1001"/>
      <c r="CE28" s="1001"/>
      <c r="CF28" s="1001"/>
      <c r="CG28" s="1016"/>
      <c r="CH28" s="997"/>
      <c r="CI28" s="998"/>
      <c r="CJ28" s="998"/>
      <c r="CK28" s="998"/>
      <c r="CL28" s="999"/>
      <c r="CM28" s="997"/>
      <c r="CN28" s="998"/>
      <c r="CO28" s="998"/>
      <c r="CP28" s="998"/>
      <c r="CQ28" s="999"/>
      <c r="CR28" s="997"/>
      <c r="CS28" s="998"/>
      <c r="CT28" s="998"/>
      <c r="CU28" s="998"/>
      <c r="CV28" s="999"/>
      <c r="CW28" s="997"/>
      <c r="CX28" s="998"/>
      <c r="CY28" s="998"/>
      <c r="CZ28" s="998"/>
      <c r="DA28" s="999"/>
      <c r="DB28" s="997"/>
      <c r="DC28" s="998"/>
      <c r="DD28" s="998"/>
      <c r="DE28" s="998"/>
      <c r="DF28" s="999"/>
      <c r="DG28" s="997"/>
      <c r="DH28" s="998"/>
      <c r="DI28" s="998"/>
      <c r="DJ28" s="998"/>
      <c r="DK28" s="999"/>
      <c r="DL28" s="997"/>
      <c r="DM28" s="998"/>
      <c r="DN28" s="998"/>
      <c r="DO28" s="998"/>
      <c r="DP28" s="999"/>
      <c r="DQ28" s="997"/>
      <c r="DR28" s="998"/>
      <c r="DS28" s="998"/>
      <c r="DT28" s="998"/>
      <c r="DU28" s="999"/>
      <c r="DV28" s="1000"/>
      <c r="DW28" s="1001"/>
      <c r="DX28" s="1001"/>
      <c r="DY28" s="1001"/>
      <c r="DZ28" s="1002"/>
      <c r="EA28" s="230"/>
    </row>
    <row r="29" spans="1:131" ht="26.25" customHeight="1" x14ac:dyDescent="0.15">
      <c r="A29" s="242">
        <v>2</v>
      </c>
      <c r="B29" s="1030" t="s">
        <v>403</v>
      </c>
      <c r="C29" s="1031"/>
      <c r="D29" s="1031"/>
      <c r="E29" s="1031"/>
      <c r="F29" s="1031"/>
      <c r="G29" s="1031"/>
      <c r="H29" s="1031"/>
      <c r="I29" s="1031"/>
      <c r="J29" s="1031"/>
      <c r="K29" s="1031"/>
      <c r="L29" s="1031"/>
      <c r="M29" s="1031"/>
      <c r="N29" s="1031"/>
      <c r="O29" s="1031"/>
      <c r="P29" s="1032"/>
      <c r="Q29" s="1038">
        <v>3747</v>
      </c>
      <c r="R29" s="1039"/>
      <c r="S29" s="1039"/>
      <c r="T29" s="1039"/>
      <c r="U29" s="1039"/>
      <c r="V29" s="1039">
        <v>3496</v>
      </c>
      <c r="W29" s="1039"/>
      <c r="X29" s="1039"/>
      <c r="Y29" s="1039"/>
      <c r="Z29" s="1039"/>
      <c r="AA29" s="1039">
        <v>251</v>
      </c>
      <c r="AB29" s="1039"/>
      <c r="AC29" s="1039"/>
      <c r="AD29" s="1039"/>
      <c r="AE29" s="1040"/>
      <c r="AF29" s="1035">
        <v>251</v>
      </c>
      <c r="AG29" s="1036"/>
      <c r="AH29" s="1036"/>
      <c r="AI29" s="1036"/>
      <c r="AJ29" s="1037"/>
      <c r="AK29" s="980">
        <v>536</v>
      </c>
      <c r="AL29" s="971"/>
      <c r="AM29" s="971"/>
      <c r="AN29" s="971"/>
      <c r="AO29" s="971"/>
      <c r="AP29" s="971" t="s">
        <v>592</v>
      </c>
      <c r="AQ29" s="971"/>
      <c r="AR29" s="971"/>
      <c r="AS29" s="971"/>
      <c r="AT29" s="971"/>
      <c r="AU29" s="971" t="s">
        <v>592</v>
      </c>
      <c r="AV29" s="971"/>
      <c r="AW29" s="971"/>
      <c r="AX29" s="971"/>
      <c r="AY29" s="971"/>
      <c r="AZ29" s="1041" t="s">
        <v>592</v>
      </c>
      <c r="BA29" s="1041"/>
      <c r="BB29" s="1041"/>
      <c r="BC29" s="1041"/>
      <c r="BD29" s="1041"/>
      <c r="BE29" s="972"/>
      <c r="BF29" s="972"/>
      <c r="BG29" s="972"/>
      <c r="BH29" s="972"/>
      <c r="BI29" s="973"/>
      <c r="BJ29" s="232"/>
      <c r="BK29" s="232"/>
      <c r="BL29" s="232"/>
      <c r="BM29" s="232"/>
      <c r="BN29" s="232"/>
      <c r="BO29" s="241"/>
      <c r="BP29" s="241"/>
      <c r="BQ29" s="238">
        <v>23</v>
      </c>
      <c r="BR29" s="239"/>
      <c r="BS29" s="1000"/>
      <c r="BT29" s="1001"/>
      <c r="BU29" s="1001"/>
      <c r="BV29" s="1001"/>
      <c r="BW29" s="1001"/>
      <c r="BX29" s="1001"/>
      <c r="BY29" s="1001"/>
      <c r="BZ29" s="1001"/>
      <c r="CA29" s="1001"/>
      <c r="CB29" s="1001"/>
      <c r="CC29" s="1001"/>
      <c r="CD29" s="1001"/>
      <c r="CE29" s="1001"/>
      <c r="CF29" s="1001"/>
      <c r="CG29" s="1016"/>
      <c r="CH29" s="997"/>
      <c r="CI29" s="998"/>
      <c r="CJ29" s="998"/>
      <c r="CK29" s="998"/>
      <c r="CL29" s="999"/>
      <c r="CM29" s="997"/>
      <c r="CN29" s="998"/>
      <c r="CO29" s="998"/>
      <c r="CP29" s="998"/>
      <c r="CQ29" s="999"/>
      <c r="CR29" s="997"/>
      <c r="CS29" s="998"/>
      <c r="CT29" s="998"/>
      <c r="CU29" s="998"/>
      <c r="CV29" s="999"/>
      <c r="CW29" s="997"/>
      <c r="CX29" s="998"/>
      <c r="CY29" s="998"/>
      <c r="CZ29" s="998"/>
      <c r="DA29" s="999"/>
      <c r="DB29" s="997"/>
      <c r="DC29" s="998"/>
      <c r="DD29" s="998"/>
      <c r="DE29" s="998"/>
      <c r="DF29" s="999"/>
      <c r="DG29" s="997"/>
      <c r="DH29" s="998"/>
      <c r="DI29" s="998"/>
      <c r="DJ29" s="998"/>
      <c r="DK29" s="999"/>
      <c r="DL29" s="997"/>
      <c r="DM29" s="998"/>
      <c r="DN29" s="998"/>
      <c r="DO29" s="998"/>
      <c r="DP29" s="999"/>
      <c r="DQ29" s="997"/>
      <c r="DR29" s="998"/>
      <c r="DS29" s="998"/>
      <c r="DT29" s="998"/>
      <c r="DU29" s="999"/>
      <c r="DV29" s="1000"/>
      <c r="DW29" s="1001"/>
      <c r="DX29" s="1001"/>
      <c r="DY29" s="1001"/>
      <c r="DZ29" s="1002"/>
      <c r="EA29" s="230"/>
    </row>
    <row r="30" spans="1:131" ht="26.25" customHeight="1" x14ac:dyDescent="0.15">
      <c r="A30" s="242">
        <v>3</v>
      </c>
      <c r="B30" s="1030" t="s">
        <v>404</v>
      </c>
      <c r="C30" s="1031"/>
      <c r="D30" s="1031"/>
      <c r="E30" s="1031"/>
      <c r="F30" s="1031"/>
      <c r="G30" s="1031"/>
      <c r="H30" s="1031"/>
      <c r="I30" s="1031"/>
      <c r="J30" s="1031"/>
      <c r="K30" s="1031"/>
      <c r="L30" s="1031"/>
      <c r="M30" s="1031"/>
      <c r="N30" s="1031"/>
      <c r="O30" s="1031"/>
      <c r="P30" s="1032"/>
      <c r="Q30" s="1038">
        <v>526</v>
      </c>
      <c r="R30" s="1039"/>
      <c r="S30" s="1039"/>
      <c r="T30" s="1039"/>
      <c r="U30" s="1039"/>
      <c r="V30" s="1039">
        <v>525</v>
      </c>
      <c r="W30" s="1039"/>
      <c r="X30" s="1039"/>
      <c r="Y30" s="1039"/>
      <c r="Z30" s="1039"/>
      <c r="AA30" s="1039">
        <v>1</v>
      </c>
      <c r="AB30" s="1039"/>
      <c r="AC30" s="1039"/>
      <c r="AD30" s="1039"/>
      <c r="AE30" s="1040"/>
      <c r="AF30" s="1035">
        <v>1</v>
      </c>
      <c r="AG30" s="1036"/>
      <c r="AH30" s="1036"/>
      <c r="AI30" s="1036"/>
      <c r="AJ30" s="1037"/>
      <c r="AK30" s="980">
        <v>157</v>
      </c>
      <c r="AL30" s="971"/>
      <c r="AM30" s="971"/>
      <c r="AN30" s="971"/>
      <c r="AO30" s="971"/>
      <c r="AP30" s="971" t="s">
        <v>592</v>
      </c>
      <c r="AQ30" s="971"/>
      <c r="AR30" s="971"/>
      <c r="AS30" s="971"/>
      <c r="AT30" s="971"/>
      <c r="AU30" s="971" t="s">
        <v>592</v>
      </c>
      <c r="AV30" s="971"/>
      <c r="AW30" s="971"/>
      <c r="AX30" s="971"/>
      <c r="AY30" s="971"/>
      <c r="AZ30" s="1041" t="s">
        <v>592</v>
      </c>
      <c r="BA30" s="1041"/>
      <c r="BB30" s="1041"/>
      <c r="BC30" s="1041"/>
      <c r="BD30" s="1041"/>
      <c r="BE30" s="972"/>
      <c r="BF30" s="972"/>
      <c r="BG30" s="972"/>
      <c r="BH30" s="972"/>
      <c r="BI30" s="973"/>
      <c r="BJ30" s="232"/>
      <c r="BK30" s="232"/>
      <c r="BL30" s="232"/>
      <c r="BM30" s="232"/>
      <c r="BN30" s="232"/>
      <c r="BO30" s="241"/>
      <c r="BP30" s="241"/>
      <c r="BQ30" s="238">
        <v>24</v>
      </c>
      <c r="BR30" s="239"/>
      <c r="BS30" s="1000"/>
      <c r="BT30" s="1001"/>
      <c r="BU30" s="1001"/>
      <c r="BV30" s="1001"/>
      <c r="BW30" s="1001"/>
      <c r="BX30" s="1001"/>
      <c r="BY30" s="1001"/>
      <c r="BZ30" s="1001"/>
      <c r="CA30" s="1001"/>
      <c r="CB30" s="1001"/>
      <c r="CC30" s="1001"/>
      <c r="CD30" s="1001"/>
      <c r="CE30" s="1001"/>
      <c r="CF30" s="1001"/>
      <c r="CG30" s="1016"/>
      <c r="CH30" s="997"/>
      <c r="CI30" s="998"/>
      <c r="CJ30" s="998"/>
      <c r="CK30" s="998"/>
      <c r="CL30" s="999"/>
      <c r="CM30" s="997"/>
      <c r="CN30" s="998"/>
      <c r="CO30" s="998"/>
      <c r="CP30" s="998"/>
      <c r="CQ30" s="999"/>
      <c r="CR30" s="997"/>
      <c r="CS30" s="998"/>
      <c r="CT30" s="998"/>
      <c r="CU30" s="998"/>
      <c r="CV30" s="999"/>
      <c r="CW30" s="997"/>
      <c r="CX30" s="998"/>
      <c r="CY30" s="998"/>
      <c r="CZ30" s="998"/>
      <c r="DA30" s="999"/>
      <c r="DB30" s="997"/>
      <c r="DC30" s="998"/>
      <c r="DD30" s="998"/>
      <c r="DE30" s="998"/>
      <c r="DF30" s="999"/>
      <c r="DG30" s="997"/>
      <c r="DH30" s="998"/>
      <c r="DI30" s="998"/>
      <c r="DJ30" s="998"/>
      <c r="DK30" s="999"/>
      <c r="DL30" s="997"/>
      <c r="DM30" s="998"/>
      <c r="DN30" s="998"/>
      <c r="DO30" s="998"/>
      <c r="DP30" s="999"/>
      <c r="DQ30" s="997"/>
      <c r="DR30" s="998"/>
      <c r="DS30" s="998"/>
      <c r="DT30" s="998"/>
      <c r="DU30" s="999"/>
      <c r="DV30" s="1000"/>
      <c r="DW30" s="1001"/>
      <c r="DX30" s="1001"/>
      <c r="DY30" s="1001"/>
      <c r="DZ30" s="1002"/>
      <c r="EA30" s="230"/>
    </row>
    <row r="31" spans="1:131" ht="26.25" customHeight="1" x14ac:dyDescent="0.15">
      <c r="A31" s="242">
        <v>4</v>
      </c>
      <c r="B31" s="1030" t="s">
        <v>405</v>
      </c>
      <c r="C31" s="1031"/>
      <c r="D31" s="1031"/>
      <c r="E31" s="1031"/>
      <c r="F31" s="1031"/>
      <c r="G31" s="1031"/>
      <c r="H31" s="1031"/>
      <c r="I31" s="1031"/>
      <c r="J31" s="1031"/>
      <c r="K31" s="1031"/>
      <c r="L31" s="1031"/>
      <c r="M31" s="1031"/>
      <c r="N31" s="1031"/>
      <c r="O31" s="1031"/>
      <c r="P31" s="1032"/>
      <c r="Q31" s="1038">
        <v>739</v>
      </c>
      <c r="R31" s="1039"/>
      <c r="S31" s="1039"/>
      <c r="T31" s="1039"/>
      <c r="U31" s="1039"/>
      <c r="V31" s="1039">
        <v>844</v>
      </c>
      <c r="W31" s="1039"/>
      <c r="X31" s="1039"/>
      <c r="Y31" s="1039"/>
      <c r="Z31" s="1039"/>
      <c r="AA31" s="1039">
        <v>-105</v>
      </c>
      <c r="AB31" s="1039"/>
      <c r="AC31" s="1039"/>
      <c r="AD31" s="1039"/>
      <c r="AE31" s="1040"/>
      <c r="AF31" s="1035">
        <v>324</v>
      </c>
      <c r="AG31" s="1036"/>
      <c r="AH31" s="1036"/>
      <c r="AI31" s="1036"/>
      <c r="AJ31" s="1037"/>
      <c r="AK31" s="980">
        <v>72</v>
      </c>
      <c r="AL31" s="971"/>
      <c r="AM31" s="971"/>
      <c r="AN31" s="971"/>
      <c r="AO31" s="971"/>
      <c r="AP31" s="971">
        <v>2062</v>
      </c>
      <c r="AQ31" s="971"/>
      <c r="AR31" s="971"/>
      <c r="AS31" s="971"/>
      <c r="AT31" s="971"/>
      <c r="AU31" s="971">
        <v>502</v>
      </c>
      <c r="AV31" s="971"/>
      <c r="AW31" s="971"/>
      <c r="AX31" s="971"/>
      <c r="AY31" s="971"/>
      <c r="AZ31" s="1041" t="s">
        <v>592</v>
      </c>
      <c r="BA31" s="1041"/>
      <c r="BB31" s="1041"/>
      <c r="BC31" s="1041"/>
      <c r="BD31" s="1041"/>
      <c r="BE31" s="972" t="s">
        <v>406</v>
      </c>
      <c r="BF31" s="972"/>
      <c r="BG31" s="972"/>
      <c r="BH31" s="972"/>
      <c r="BI31" s="973"/>
      <c r="BJ31" s="232"/>
      <c r="BK31" s="232"/>
      <c r="BL31" s="232"/>
      <c r="BM31" s="232"/>
      <c r="BN31" s="232"/>
      <c r="BO31" s="241"/>
      <c r="BP31" s="241"/>
      <c r="BQ31" s="238">
        <v>25</v>
      </c>
      <c r="BR31" s="239"/>
      <c r="BS31" s="1000"/>
      <c r="BT31" s="1001"/>
      <c r="BU31" s="1001"/>
      <c r="BV31" s="1001"/>
      <c r="BW31" s="1001"/>
      <c r="BX31" s="1001"/>
      <c r="BY31" s="1001"/>
      <c r="BZ31" s="1001"/>
      <c r="CA31" s="1001"/>
      <c r="CB31" s="1001"/>
      <c r="CC31" s="1001"/>
      <c r="CD31" s="1001"/>
      <c r="CE31" s="1001"/>
      <c r="CF31" s="1001"/>
      <c r="CG31" s="1016"/>
      <c r="CH31" s="997"/>
      <c r="CI31" s="998"/>
      <c r="CJ31" s="998"/>
      <c r="CK31" s="998"/>
      <c r="CL31" s="999"/>
      <c r="CM31" s="997"/>
      <c r="CN31" s="998"/>
      <c r="CO31" s="998"/>
      <c r="CP31" s="998"/>
      <c r="CQ31" s="999"/>
      <c r="CR31" s="997"/>
      <c r="CS31" s="998"/>
      <c r="CT31" s="998"/>
      <c r="CU31" s="998"/>
      <c r="CV31" s="999"/>
      <c r="CW31" s="997"/>
      <c r="CX31" s="998"/>
      <c r="CY31" s="998"/>
      <c r="CZ31" s="998"/>
      <c r="DA31" s="999"/>
      <c r="DB31" s="997"/>
      <c r="DC31" s="998"/>
      <c r="DD31" s="998"/>
      <c r="DE31" s="998"/>
      <c r="DF31" s="999"/>
      <c r="DG31" s="997"/>
      <c r="DH31" s="998"/>
      <c r="DI31" s="998"/>
      <c r="DJ31" s="998"/>
      <c r="DK31" s="999"/>
      <c r="DL31" s="997"/>
      <c r="DM31" s="998"/>
      <c r="DN31" s="998"/>
      <c r="DO31" s="998"/>
      <c r="DP31" s="999"/>
      <c r="DQ31" s="997"/>
      <c r="DR31" s="998"/>
      <c r="DS31" s="998"/>
      <c r="DT31" s="998"/>
      <c r="DU31" s="999"/>
      <c r="DV31" s="1000"/>
      <c r="DW31" s="1001"/>
      <c r="DX31" s="1001"/>
      <c r="DY31" s="1001"/>
      <c r="DZ31" s="1002"/>
      <c r="EA31" s="230"/>
    </row>
    <row r="32" spans="1:131" ht="26.25" customHeight="1" x14ac:dyDescent="0.15">
      <c r="A32" s="242">
        <v>5</v>
      </c>
      <c r="B32" s="1030" t="s">
        <v>407</v>
      </c>
      <c r="C32" s="1031"/>
      <c r="D32" s="1031"/>
      <c r="E32" s="1031"/>
      <c r="F32" s="1031"/>
      <c r="G32" s="1031"/>
      <c r="H32" s="1031"/>
      <c r="I32" s="1031"/>
      <c r="J32" s="1031"/>
      <c r="K32" s="1031"/>
      <c r="L32" s="1031"/>
      <c r="M32" s="1031"/>
      <c r="N32" s="1031"/>
      <c r="O32" s="1031"/>
      <c r="P32" s="1032"/>
      <c r="Q32" s="1038">
        <v>539</v>
      </c>
      <c r="R32" s="1039"/>
      <c r="S32" s="1039"/>
      <c r="T32" s="1039"/>
      <c r="U32" s="1039"/>
      <c r="V32" s="1039">
        <v>526</v>
      </c>
      <c r="W32" s="1039"/>
      <c r="X32" s="1039"/>
      <c r="Y32" s="1039"/>
      <c r="Z32" s="1039"/>
      <c r="AA32" s="1039">
        <v>13</v>
      </c>
      <c r="AB32" s="1039"/>
      <c r="AC32" s="1039"/>
      <c r="AD32" s="1039"/>
      <c r="AE32" s="1040"/>
      <c r="AF32" s="1035">
        <v>209</v>
      </c>
      <c r="AG32" s="1036"/>
      <c r="AH32" s="1036"/>
      <c r="AI32" s="1036"/>
      <c r="AJ32" s="1037"/>
      <c r="AK32" s="980">
        <v>290</v>
      </c>
      <c r="AL32" s="971"/>
      <c r="AM32" s="971"/>
      <c r="AN32" s="971"/>
      <c r="AO32" s="971"/>
      <c r="AP32" s="971">
        <v>4318</v>
      </c>
      <c r="AQ32" s="971"/>
      <c r="AR32" s="971"/>
      <c r="AS32" s="971"/>
      <c r="AT32" s="971"/>
      <c r="AU32" s="971">
        <v>3199</v>
      </c>
      <c r="AV32" s="971"/>
      <c r="AW32" s="971"/>
      <c r="AX32" s="971"/>
      <c r="AY32" s="971"/>
      <c r="AZ32" s="1041" t="s">
        <v>592</v>
      </c>
      <c r="BA32" s="1041"/>
      <c r="BB32" s="1041"/>
      <c r="BC32" s="1041"/>
      <c r="BD32" s="1041"/>
      <c r="BE32" s="972" t="s">
        <v>408</v>
      </c>
      <c r="BF32" s="972"/>
      <c r="BG32" s="972"/>
      <c r="BH32" s="972"/>
      <c r="BI32" s="973"/>
      <c r="BJ32" s="232"/>
      <c r="BK32" s="232"/>
      <c r="BL32" s="232"/>
      <c r="BM32" s="232"/>
      <c r="BN32" s="232"/>
      <c r="BO32" s="241"/>
      <c r="BP32" s="241"/>
      <c r="BQ32" s="238">
        <v>26</v>
      </c>
      <c r="BR32" s="239"/>
      <c r="BS32" s="1000"/>
      <c r="BT32" s="1001"/>
      <c r="BU32" s="1001"/>
      <c r="BV32" s="1001"/>
      <c r="BW32" s="1001"/>
      <c r="BX32" s="1001"/>
      <c r="BY32" s="1001"/>
      <c r="BZ32" s="1001"/>
      <c r="CA32" s="1001"/>
      <c r="CB32" s="1001"/>
      <c r="CC32" s="1001"/>
      <c r="CD32" s="1001"/>
      <c r="CE32" s="1001"/>
      <c r="CF32" s="1001"/>
      <c r="CG32" s="1016"/>
      <c r="CH32" s="997"/>
      <c r="CI32" s="998"/>
      <c r="CJ32" s="998"/>
      <c r="CK32" s="998"/>
      <c r="CL32" s="999"/>
      <c r="CM32" s="997"/>
      <c r="CN32" s="998"/>
      <c r="CO32" s="998"/>
      <c r="CP32" s="998"/>
      <c r="CQ32" s="999"/>
      <c r="CR32" s="997"/>
      <c r="CS32" s="998"/>
      <c r="CT32" s="998"/>
      <c r="CU32" s="998"/>
      <c r="CV32" s="999"/>
      <c r="CW32" s="997"/>
      <c r="CX32" s="998"/>
      <c r="CY32" s="998"/>
      <c r="CZ32" s="998"/>
      <c r="DA32" s="999"/>
      <c r="DB32" s="997"/>
      <c r="DC32" s="998"/>
      <c r="DD32" s="998"/>
      <c r="DE32" s="998"/>
      <c r="DF32" s="999"/>
      <c r="DG32" s="997"/>
      <c r="DH32" s="998"/>
      <c r="DI32" s="998"/>
      <c r="DJ32" s="998"/>
      <c r="DK32" s="999"/>
      <c r="DL32" s="997"/>
      <c r="DM32" s="998"/>
      <c r="DN32" s="998"/>
      <c r="DO32" s="998"/>
      <c r="DP32" s="999"/>
      <c r="DQ32" s="997"/>
      <c r="DR32" s="998"/>
      <c r="DS32" s="998"/>
      <c r="DT32" s="998"/>
      <c r="DU32" s="999"/>
      <c r="DV32" s="1000"/>
      <c r="DW32" s="1001"/>
      <c r="DX32" s="1001"/>
      <c r="DY32" s="1001"/>
      <c r="DZ32" s="1002"/>
      <c r="EA32" s="230"/>
    </row>
    <row r="33" spans="1:131" ht="26.25" customHeight="1" x14ac:dyDescent="0.15">
      <c r="A33" s="242">
        <v>6</v>
      </c>
      <c r="B33" s="1030" t="s">
        <v>409</v>
      </c>
      <c r="C33" s="1031"/>
      <c r="D33" s="1031"/>
      <c r="E33" s="1031"/>
      <c r="F33" s="1031"/>
      <c r="G33" s="1031"/>
      <c r="H33" s="1031"/>
      <c r="I33" s="1031"/>
      <c r="J33" s="1031"/>
      <c r="K33" s="1031"/>
      <c r="L33" s="1031"/>
      <c r="M33" s="1031"/>
      <c r="N33" s="1031"/>
      <c r="O33" s="1031"/>
      <c r="P33" s="1032"/>
      <c r="Q33" s="1038">
        <v>92</v>
      </c>
      <c r="R33" s="1039"/>
      <c r="S33" s="1039"/>
      <c r="T33" s="1039"/>
      <c r="U33" s="1039"/>
      <c r="V33" s="1039">
        <v>92</v>
      </c>
      <c r="W33" s="1039"/>
      <c r="X33" s="1039"/>
      <c r="Y33" s="1039"/>
      <c r="Z33" s="1039"/>
      <c r="AA33" s="1039">
        <v>0</v>
      </c>
      <c r="AB33" s="1039"/>
      <c r="AC33" s="1039"/>
      <c r="AD33" s="1039"/>
      <c r="AE33" s="1040"/>
      <c r="AF33" s="1035" t="s">
        <v>129</v>
      </c>
      <c r="AG33" s="1036"/>
      <c r="AH33" s="1036"/>
      <c r="AI33" s="1036"/>
      <c r="AJ33" s="1037"/>
      <c r="AK33" s="980" t="s">
        <v>592</v>
      </c>
      <c r="AL33" s="971"/>
      <c r="AM33" s="971"/>
      <c r="AN33" s="971"/>
      <c r="AO33" s="971"/>
      <c r="AP33" s="971" t="s">
        <v>592</v>
      </c>
      <c r="AQ33" s="971"/>
      <c r="AR33" s="971"/>
      <c r="AS33" s="971"/>
      <c r="AT33" s="971"/>
      <c r="AU33" s="971" t="s">
        <v>592</v>
      </c>
      <c r="AV33" s="971"/>
      <c r="AW33" s="971"/>
      <c r="AX33" s="971"/>
      <c r="AY33" s="971"/>
      <c r="AZ33" s="1041" t="s">
        <v>592</v>
      </c>
      <c r="BA33" s="1041"/>
      <c r="BB33" s="1041"/>
      <c r="BC33" s="1041"/>
      <c r="BD33" s="1041"/>
      <c r="BE33" s="972" t="s">
        <v>411</v>
      </c>
      <c r="BF33" s="972"/>
      <c r="BG33" s="972"/>
      <c r="BH33" s="972"/>
      <c r="BI33" s="973"/>
      <c r="BJ33" s="232"/>
      <c r="BK33" s="232"/>
      <c r="BL33" s="232"/>
      <c r="BM33" s="232"/>
      <c r="BN33" s="232"/>
      <c r="BO33" s="241"/>
      <c r="BP33" s="241"/>
      <c r="BQ33" s="238">
        <v>27</v>
      </c>
      <c r="BR33" s="239"/>
      <c r="BS33" s="1000"/>
      <c r="BT33" s="1001"/>
      <c r="BU33" s="1001"/>
      <c r="BV33" s="1001"/>
      <c r="BW33" s="1001"/>
      <c r="BX33" s="1001"/>
      <c r="BY33" s="1001"/>
      <c r="BZ33" s="1001"/>
      <c r="CA33" s="1001"/>
      <c r="CB33" s="1001"/>
      <c r="CC33" s="1001"/>
      <c r="CD33" s="1001"/>
      <c r="CE33" s="1001"/>
      <c r="CF33" s="1001"/>
      <c r="CG33" s="1016"/>
      <c r="CH33" s="997"/>
      <c r="CI33" s="998"/>
      <c r="CJ33" s="998"/>
      <c r="CK33" s="998"/>
      <c r="CL33" s="999"/>
      <c r="CM33" s="997"/>
      <c r="CN33" s="998"/>
      <c r="CO33" s="998"/>
      <c r="CP33" s="998"/>
      <c r="CQ33" s="999"/>
      <c r="CR33" s="997"/>
      <c r="CS33" s="998"/>
      <c r="CT33" s="998"/>
      <c r="CU33" s="998"/>
      <c r="CV33" s="999"/>
      <c r="CW33" s="997"/>
      <c r="CX33" s="998"/>
      <c r="CY33" s="998"/>
      <c r="CZ33" s="998"/>
      <c r="DA33" s="999"/>
      <c r="DB33" s="997"/>
      <c r="DC33" s="998"/>
      <c r="DD33" s="998"/>
      <c r="DE33" s="998"/>
      <c r="DF33" s="999"/>
      <c r="DG33" s="997"/>
      <c r="DH33" s="998"/>
      <c r="DI33" s="998"/>
      <c r="DJ33" s="998"/>
      <c r="DK33" s="999"/>
      <c r="DL33" s="997"/>
      <c r="DM33" s="998"/>
      <c r="DN33" s="998"/>
      <c r="DO33" s="998"/>
      <c r="DP33" s="999"/>
      <c r="DQ33" s="997"/>
      <c r="DR33" s="998"/>
      <c r="DS33" s="998"/>
      <c r="DT33" s="998"/>
      <c r="DU33" s="999"/>
      <c r="DV33" s="1000"/>
      <c r="DW33" s="1001"/>
      <c r="DX33" s="1001"/>
      <c r="DY33" s="1001"/>
      <c r="DZ33" s="1002"/>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1000"/>
      <c r="BT34" s="1001"/>
      <c r="BU34" s="1001"/>
      <c r="BV34" s="1001"/>
      <c r="BW34" s="1001"/>
      <c r="BX34" s="1001"/>
      <c r="BY34" s="1001"/>
      <c r="BZ34" s="1001"/>
      <c r="CA34" s="1001"/>
      <c r="CB34" s="1001"/>
      <c r="CC34" s="1001"/>
      <c r="CD34" s="1001"/>
      <c r="CE34" s="1001"/>
      <c r="CF34" s="1001"/>
      <c r="CG34" s="1016"/>
      <c r="CH34" s="997"/>
      <c r="CI34" s="998"/>
      <c r="CJ34" s="998"/>
      <c r="CK34" s="998"/>
      <c r="CL34" s="999"/>
      <c r="CM34" s="997"/>
      <c r="CN34" s="998"/>
      <c r="CO34" s="998"/>
      <c r="CP34" s="998"/>
      <c r="CQ34" s="999"/>
      <c r="CR34" s="997"/>
      <c r="CS34" s="998"/>
      <c r="CT34" s="998"/>
      <c r="CU34" s="998"/>
      <c r="CV34" s="999"/>
      <c r="CW34" s="997"/>
      <c r="CX34" s="998"/>
      <c r="CY34" s="998"/>
      <c r="CZ34" s="998"/>
      <c r="DA34" s="999"/>
      <c r="DB34" s="997"/>
      <c r="DC34" s="998"/>
      <c r="DD34" s="998"/>
      <c r="DE34" s="998"/>
      <c r="DF34" s="999"/>
      <c r="DG34" s="997"/>
      <c r="DH34" s="998"/>
      <c r="DI34" s="998"/>
      <c r="DJ34" s="998"/>
      <c r="DK34" s="999"/>
      <c r="DL34" s="997"/>
      <c r="DM34" s="998"/>
      <c r="DN34" s="998"/>
      <c r="DO34" s="998"/>
      <c r="DP34" s="999"/>
      <c r="DQ34" s="997"/>
      <c r="DR34" s="998"/>
      <c r="DS34" s="998"/>
      <c r="DT34" s="998"/>
      <c r="DU34" s="999"/>
      <c r="DV34" s="1000"/>
      <c r="DW34" s="1001"/>
      <c r="DX34" s="1001"/>
      <c r="DY34" s="1001"/>
      <c r="DZ34" s="1002"/>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1000"/>
      <c r="BT35" s="1001"/>
      <c r="BU35" s="1001"/>
      <c r="BV35" s="1001"/>
      <c r="BW35" s="1001"/>
      <c r="BX35" s="1001"/>
      <c r="BY35" s="1001"/>
      <c r="BZ35" s="1001"/>
      <c r="CA35" s="1001"/>
      <c r="CB35" s="1001"/>
      <c r="CC35" s="1001"/>
      <c r="CD35" s="1001"/>
      <c r="CE35" s="1001"/>
      <c r="CF35" s="1001"/>
      <c r="CG35" s="1016"/>
      <c r="CH35" s="997"/>
      <c r="CI35" s="998"/>
      <c r="CJ35" s="998"/>
      <c r="CK35" s="998"/>
      <c r="CL35" s="999"/>
      <c r="CM35" s="997"/>
      <c r="CN35" s="998"/>
      <c r="CO35" s="998"/>
      <c r="CP35" s="998"/>
      <c r="CQ35" s="999"/>
      <c r="CR35" s="997"/>
      <c r="CS35" s="998"/>
      <c r="CT35" s="998"/>
      <c r="CU35" s="998"/>
      <c r="CV35" s="999"/>
      <c r="CW35" s="997"/>
      <c r="CX35" s="998"/>
      <c r="CY35" s="998"/>
      <c r="CZ35" s="998"/>
      <c r="DA35" s="999"/>
      <c r="DB35" s="997"/>
      <c r="DC35" s="998"/>
      <c r="DD35" s="998"/>
      <c r="DE35" s="998"/>
      <c r="DF35" s="999"/>
      <c r="DG35" s="997"/>
      <c r="DH35" s="998"/>
      <c r="DI35" s="998"/>
      <c r="DJ35" s="998"/>
      <c r="DK35" s="999"/>
      <c r="DL35" s="997"/>
      <c r="DM35" s="998"/>
      <c r="DN35" s="998"/>
      <c r="DO35" s="998"/>
      <c r="DP35" s="999"/>
      <c r="DQ35" s="997"/>
      <c r="DR35" s="998"/>
      <c r="DS35" s="998"/>
      <c r="DT35" s="998"/>
      <c r="DU35" s="999"/>
      <c r="DV35" s="1000"/>
      <c r="DW35" s="1001"/>
      <c r="DX35" s="1001"/>
      <c r="DY35" s="1001"/>
      <c r="DZ35" s="1002"/>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1000"/>
      <c r="BT36" s="1001"/>
      <c r="BU36" s="1001"/>
      <c r="BV36" s="1001"/>
      <c r="BW36" s="1001"/>
      <c r="BX36" s="1001"/>
      <c r="BY36" s="1001"/>
      <c r="BZ36" s="1001"/>
      <c r="CA36" s="1001"/>
      <c r="CB36" s="1001"/>
      <c r="CC36" s="1001"/>
      <c r="CD36" s="1001"/>
      <c r="CE36" s="1001"/>
      <c r="CF36" s="1001"/>
      <c r="CG36" s="1016"/>
      <c r="CH36" s="997"/>
      <c r="CI36" s="998"/>
      <c r="CJ36" s="998"/>
      <c r="CK36" s="998"/>
      <c r="CL36" s="999"/>
      <c r="CM36" s="997"/>
      <c r="CN36" s="998"/>
      <c r="CO36" s="998"/>
      <c r="CP36" s="998"/>
      <c r="CQ36" s="999"/>
      <c r="CR36" s="997"/>
      <c r="CS36" s="998"/>
      <c r="CT36" s="998"/>
      <c r="CU36" s="998"/>
      <c r="CV36" s="999"/>
      <c r="CW36" s="997"/>
      <c r="CX36" s="998"/>
      <c r="CY36" s="998"/>
      <c r="CZ36" s="998"/>
      <c r="DA36" s="999"/>
      <c r="DB36" s="997"/>
      <c r="DC36" s="998"/>
      <c r="DD36" s="998"/>
      <c r="DE36" s="998"/>
      <c r="DF36" s="999"/>
      <c r="DG36" s="997"/>
      <c r="DH36" s="998"/>
      <c r="DI36" s="998"/>
      <c r="DJ36" s="998"/>
      <c r="DK36" s="999"/>
      <c r="DL36" s="997"/>
      <c r="DM36" s="998"/>
      <c r="DN36" s="998"/>
      <c r="DO36" s="998"/>
      <c r="DP36" s="999"/>
      <c r="DQ36" s="997"/>
      <c r="DR36" s="998"/>
      <c r="DS36" s="998"/>
      <c r="DT36" s="998"/>
      <c r="DU36" s="999"/>
      <c r="DV36" s="1000"/>
      <c r="DW36" s="1001"/>
      <c r="DX36" s="1001"/>
      <c r="DY36" s="1001"/>
      <c r="DZ36" s="1002"/>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1000"/>
      <c r="BT37" s="1001"/>
      <c r="BU37" s="1001"/>
      <c r="BV37" s="1001"/>
      <c r="BW37" s="1001"/>
      <c r="BX37" s="1001"/>
      <c r="BY37" s="1001"/>
      <c r="BZ37" s="1001"/>
      <c r="CA37" s="1001"/>
      <c r="CB37" s="1001"/>
      <c r="CC37" s="1001"/>
      <c r="CD37" s="1001"/>
      <c r="CE37" s="1001"/>
      <c r="CF37" s="1001"/>
      <c r="CG37" s="1016"/>
      <c r="CH37" s="997"/>
      <c r="CI37" s="998"/>
      <c r="CJ37" s="998"/>
      <c r="CK37" s="998"/>
      <c r="CL37" s="999"/>
      <c r="CM37" s="997"/>
      <c r="CN37" s="998"/>
      <c r="CO37" s="998"/>
      <c r="CP37" s="998"/>
      <c r="CQ37" s="999"/>
      <c r="CR37" s="997"/>
      <c r="CS37" s="998"/>
      <c r="CT37" s="998"/>
      <c r="CU37" s="998"/>
      <c r="CV37" s="999"/>
      <c r="CW37" s="997"/>
      <c r="CX37" s="998"/>
      <c r="CY37" s="998"/>
      <c r="CZ37" s="998"/>
      <c r="DA37" s="999"/>
      <c r="DB37" s="997"/>
      <c r="DC37" s="998"/>
      <c r="DD37" s="998"/>
      <c r="DE37" s="998"/>
      <c r="DF37" s="999"/>
      <c r="DG37" s="997"/>
      <c r="DH37" s="998"/>
      <c r="DI37" s="998"/>
      <c r="DJ37" s="998"/>
      <c r="DK37" s="999"/>
      <c r="DL37" s="997"/>
      <c r="DM37" s="998"/>
      <c r="DN37" s="998"/>
      <c r="DO37" s="998"/>
      <c r="DP37" s="999"/>
      <c r="DQ37" s="997"/>
      <c r="DR37" s="998"/>
      <c r="DS37" s="998"/>
      <c r="DT37" s="998"/>
      <c r="DU37" s="999"/>
      <c r="DV37" s="1000"/>
      <c r="DW37" s="1001"/>
      <c r="DX37" s="1001"/>
      <c r="DY37" s="1001"/>
      <c r="DZ37" s="1002"/>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1000"/>
      <c r="BT38" s="1001"/>
      <c r="BU38" s="1001"/>
      <c r="BV38" s="1001"/>
      <c r="BW38" s="1001"/>
      <c r="BX38" s="1001"/>
      <c r="BY38" s="1001"/>
      <c r="BZ38" s="1001"/>
      <c r="CA38" s="1001"/>
      <c r="CB38" s="1001"/>
      <c r="CC38" s="1001"/>
      <c r="CD38" s="1001"/>
      <c r="CE38" s="1001"/>
      <c r="CF38" s="1001"/>
      <c r="CG38" s="1016"/>
      <c r="CH38" s="997"/>
      <c r="CI38" s="998"/>
      <c r="CJ38" s="998"/>
      <c r="CK38" s="998"/>
      <c r="CL38" s="999"/>
      <c r="CM38" s="997"/>
      <c r="CN38" s="998"/>
      <c r="CO38" s="998"/>
      <c r="CP38" s="998"/>
      <c r="CQ38" s="999"/>
      <c r="CR38" s="997"/>
      <c r="CS38" s="998"/>
      <c r="CT38" s="998"/>
      <c r="CU38" s="998"/>
      <c r="CV38" s="999"/>
      <c r="CW38" s="997"/>
      <c r="CX38" s="998"/>
      <c r="CY38" s="998"/>
      <c r="CZ38" s="998"/>
      <c r="DA38" s="999"/>
      <c r="DB38" s="997"/>
      <c r="DC38" s="998"/>
      <c r="DD38" s="998"/>
      <c r="DE38" s="998"/>
      <c r="DF38" s="999"/>
      <c r="DG38" s="997"/>
      <c r="DH38" s="998"/>
      <c r="DI38" s="998"/>
      <c r="DJ38" s="998"/>
      <c r="DK38" s="999"/>
      <c r="DL38" s="997"/>
      <c r="DM38" s="998"/>
      <c r="DN38" s="998"/>
      <c r="DO38" s="998"/>
      <c r="DP38" s="999"/>
      <c r="DQ38" s="997"/>
      <c r="DR38" s="998"/>
      <c r="DS38" s="998"/>
      <c r="DT38" s="998"/>
      <c r="DU38" s="999"/>
      <c r="DV38" s="1000"/>
      <c r="DW38" s="1001"/>
      <c r="DX38" s="1001"/>
      <c r="DY38" s="1001"/>
      <c r="DZ38" s="1002"/>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1000"/>
      <c r="BT39" s="1001"/>
      <c r="BU39" s="1001"/>
      <c r="BV39" s="1001"/>
      <c r="BW39" s="1001"/>
      <c r="BX39" s="1001"/>
      <c r="BY39" s="1001"/>
      <c r="BZ39" s="1001"/>
      <c r="CA39" s="1001"/>
      <c r="CB39" s="1001"/>
      <c r="CC39" s="1001"/>
      <c r="CD39" s="1001"/>
      <c r="CE39" s="1001"/>
      <c r="CF39" s="1001"/>
      <c r="CG39" s="1016"/>
      <c r="CH39" s="997"/>
      <c r="CI39" s="998"/>
      <c r="CJ39" s="998"/>
      <c r="CK39" s="998"/>
      <c r="CL39" s="999"/>
      <c r="CM39" s="997"/>
      <c r="CN39" s="998"/>
      <c r="CO39" s="998"/>
      <c r="CP39" s="998"/>
      <c r="CQ39" s="999"/>
      <c r="CR39" s="997"/>
      <c r="CS39" s="998"/>
      <c r="CT39" s="998"/>
      <c r="CU39" s="998"/>
      <c r="CV39" s="999"/>
      <c r="CW39" s="997"/>
      <c r="CX39" s="998"/>
      <c r="CY39" s="998"/>
      <c r="CZ39" s="998"/>
      <c r="DA39" s="999"/>
      <c r="DB39" s="997"/>
      <c r="DC39" s="998"/>
      <c r="DD39" s="998"/>
      <c r="DE39" s="998"/>
      <c r="DF39" s="999"/>
      <c r="DG39" s="997"/>
      <c r="DH39" s="998"/>
      <c r="DI39" s="998"/>
      <c r="DJ39" s="998"/>
      <c r="DK39" s="999"/>
      <c r="DL39" s="997"/>
      <c r="DM39" s="998"/>
      <c r="DN39" s="998"/>
      <c r="DO39" s="998"/>
      <c r="DP39" s="999"/>
      <c r="DQ39" s="997"/>
      <c r="DR39" s="998"/>
      <c r="DS39" s="998"/>
      <c r="DT39" s="998"/>
      <c r="DU39" s="999"/>
      <c r="DV39" s="1000"/>
      <c r="DW39" s="1001"/>
      <c r="DX39" s="1001"/>
      <c r="DY39" s="1001"/>
      <c r="DZ39" s="1002"/>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1000"/>
      <c r="BT40" s="1001"/>
      <c r="BU40" s="1001"/>
      <c r="BV40" s="1001"/>
      <c r="BW40" s="1001"/>
      <c r="BX40" s="1001"/>
      <c r="BY40" s="1001"/>
      <c r="BZ40" s="1001"/>
      <c r="CA40" s="1001"/>
      <c r="CB40" s="1001"/>
      <c r="CC40" s="1001"/>
      <c r="CD40" s="1001"/>
      <c r="CE40" s="1001"/>
      <c r="CF40" s="1001"/>
      <c r="CG40" s="1016"/>
      <c r="CH40" s="997"/>
      <c r="CI40" s="998"/>
      <c r="CJ40" s="998"/>
      <c r="CK40" s="998"/>
      <c r="CL40" s="999"/>
      <c r="CM40" s="997"/>
      <c r="CN40" s="998"/>
      <c r="CO40" s="998"/>
      <c r="CP40" s="998"/>
      <c r="CQ40" s="999"/>
      <c r="CR40" s="997"/>
      <c r="CS40" s="998"/>
      <c r="CT40" s="998"/>
      <c r="CU40" s="998"/>
      <c r="CV40" s="999"/>
      <c r="CW40" s="997"/>
      <c r="CX40" s="998"/>
      <c r="CY40" s="998"/>
      <c r="CZ40" s="998"/>
      <c r="DA40" s="999"/>
      <c r="DB40" s="997"/>
      <c r="DC40" s="998"/>
      <c r="DD40" s="998"/>
      <c r="DE40" s="998"/>
      <c r="DF40" s="999"/>
      <c r="DG40" s="997"/>
      <c r="DH40" s="998"/>
      <c r="DI40" s="998"/>
      <c r="DJ40" s="998"/>
      <c r="DK40" s="999"/>
      <c r="DL40" s="997"/>
      <c r="DM40" s="998"/>
      <c r="DN40" s="998"/>
      <c r="DO40" s="998"/>
      <c r="DP40" s="999"/>
      <c r="DQ40" s="997"/>
      <c r="DR40" s="998"/>
      <c r="DS40" s="998"/>
      <c r="DT40" s="998"/>
      <c r="DU40" s="999"/>
      <c r="DV40" s="1000"/>
      <c r="DW40" s="1001"/>
      <c r="DX40" s="1001"/>
      <c r="DY40" s="1001"/>
      <c r="DZ40" s="1002"/>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1000"/>
      <c r="BT41" s="1001"/>
      <c r="BU41" s="1001"/>
      <c r="BV41" s="1001"/>
      <c r="BW41" s="1001"/>
      <c r="BX41" s="1001"/>
      <c r="BY41" s="1001"/>
      <c r="BZ41" s="1001"/>
      <c r="CA41" s="1001"/>
      <c r="CB41" s="1001"/>
      <c r="CC41" s="1001"/>
      <c r="CD41" s="1001"/>
      <c r="CE41" s="1001"/>
      <c r="CF41" s="1001"/>
      <c r="CG41" s="1016"/>
      <c r="CH41" s="997"/>
      <c r="CI41" s="998"/>
      <c r="CJ41" s="998"/>
      <c r="CK41" s="998"/>
      <c r="CL41" s="999"/>
      <c r="CM41" s="997"/>
      <c r="CN41" s="998"/>
      <c r="CO41" s="998"/>
      <c r="CP41" s="998"/>
      <c r="CQ41" s="999"/>
      <c r="CR41" s="997"/>
      <c r="CS41" s="998"/>
      <c r="CT41" s="998"/>
      <c r="CU41" s="998"/>
      <c r="CV41" s="999"/>
      <c r="CW41" s="997"/>
      <c r="CX41" s="998"/>
      <c r="CY41" s="998"/>
      <c r="CZ41" s="998"/>
      <c r="DA41" s="999"/>
      <c r="DB41" s="997"/>
      <c r="DC41" s="998"/>
      <c r="DD41" s="998"/>
      <c r="DE41" s="998"/>
      <c r="DF41" s="999"/>
      <c r="DG41" s="997"/>
      <c r="DH41" s="998"/>
      <c r="DI41" s="998"/>
      <c r="DJ41" s="998"/>
      <c r="DK41" s="999"/>
      <c r="DL41" s="997"/>
      <c r="DM41" s="998"/>
      <c r="DN41" s="998"/>
      <c r="DO41" s="998"/>
      <c r="DP41" s="999"/>
      <c r="DQ41" s="997"/>
      <c r="DR41" s="998"/>
      <c r="DS41" s="998"/>
      <c r="DT41" s="998"/>
      <c r="DU41" s="999"/>
      <c r="DV41" s="1000"/>
      <c r="DW41" s="1001"/>
      <c r="DX41" s="1001"/>
      <c r="DY41" s="1001"/>
      <c r="DZ41" s="1002"/>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1000"/>
      <c r="BT42" s="1001"/>
      <c r="BU42" s="1001"/>
      <c r="BV42" s="1001"/>
      <c r="BW42" s="1001"/>
      <c r="BX42" s="1001"/>
      <c r="BY42" s="1001"/>
      <c r="BZ42" s="1001"/>
      <c r="CA42" s="1001"/>
      <c r="CB42" s="1001"/>
      <c r="CC42" s="1001"/>
      <c r="CD42" s="1001"/>
      <c r="CE42" s="1001"/>
      <c r="CF42" s="1001"/>
      <c r="CG42" s="1016"/>
      <c r="CH42" s="997"/>
      <c r="CI42" s="998"/>
      <c r="CJ42" s="998"/>
      <c r="CK42" s="998"/>
      <c r="CL42" s="999"/>
      <c r="CM42" s="997"/>
      <c r="CN42" s="998"/>
      <c r="CO42" s="998"/>
      <c r="CP42" s="998"/>
      <c r="CQ42" s="999"/>
      <c r="CR42" s="997"/>
      <c r="CS42" s="998"/>
      <c r="CT42" s="998"/>
      <c r="CU42" s="998"/>
      <c r="CV42" s="999"/>
      <c r="CW42" s="997"/>
      <c r="CX42" s="998"/>
      <c r="CY42" s="998"/>
      <c r="CZ42" s="998"/>
      <c r="DA42" s="999"/>
      <c r="DB42" s="997"/>
      <c r="DC42" s="998"/>
      <c r="DD42" s="998"/>
      <c r="DE42" s="998"/>
      <c r="DF42" s="999"/>
      <c r="DG42" s="997"/>
      <c r="DH42" s="998"/>
      <c r="DI42" s="998"/>
      <c r="DJ42" s="998"/>
      <c r="DK42" s="999"/>
      <c r="DL42" s="997"/>
      <c r="DM42" s="998"/>
      <c r="DN42" s="998"/>
      <c r="DO42" s="998"/>
      <c r="DP42" s="999"/>
      <c r="DQ42" s="997"/>
      <c r="DR42" s="998"/>
      <c r="DS42" s="998"/>
      <c r="DT42" s="998"/>
      <c r="DU42" s="999"/>
      <c r="DV42" s="1000"/>
      <c r="DW42" s="1001"/>
      <c r="DX42" s="1001"/>
      <c r="DY42" s="1001"/>
      <c r="DZ42" s="1002"/>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1000"/>
      <c r="BT43" s="1001"/>
      <c r="BU43" s="1001"/>
      <c r="BV43" s="1001"/>
      <c r="BW43" s="1001"/>
      <c r="BX43" s="1001"/>
      <c r="BY43" s="1001"/>
      <c r="BZ43" s="1001"/>
      <c r="CA43" s="1001"/>
      <c r="CB43" s="1001"/>
      <c r="CC43" s="1001"/>
      <c r="CD43" s="1001"/>
      <c r="CE43" s="1001"/>
      <c r="CF43" s="1001"/>
      <c r="CG43" s="1016"/>
      <c r="CH43" s="997"/>
      <c r="CI43" s="998"/>
      <c r="CJ43" s="998"/>
      <c r="CK43" s="998"/>
      <c r="CL43" s="999"/>
      <c r="CM43" s="997"/>
      <c r="CN43" s="998"/>
      <c r="CO43" s="998"/>
      <c r="CP43" s="998"/>
      <c r="CQ43" s="999"/>
      <c r="CR43" s="997"/>
      <c r="CS43" s="998"/>
      <c r="CT43" s="998"/>
      <c r="CU43" s="998"/>
      <c r="CV43" s="999"/>
      <c r="CW43" s="997"/>
      <c r="CX43" s="998"/>
      <c r="CY43" s="998"/>
      <c r="CZ43" s="998"/>
      <c r="DA43" s="999"/>
      <c r="DB43" s="997"/>
      <c r="DC43" s="998"/>
      <c r="DD43" s="998"/>
      <c r="DE43" s="998"/>
      <c r="DF43" s="999"/>
      <c r="DG43" s="997"/>
      <c r="DH43" s="998"/>
      <c r="DI43" s="998"/>
      <c r="DJ43" s="998"/>
      <c r="DK43" s="999"/>
      <c r="DL43" s="997"/>
      <c r="DM43" s="998"/>
      <c r="DN43" s="998"/>
      <c r="DO43" s="998"/>
      <c r="DP43" s="999"/>
      <c r="DQ43" s="997"/>
      <c r="DR43" s="998"/>
      <c r="DS43" s="998"/>
      <c r="DT43" s="998"/>
      <c r="DU43" s="999"/>
      <c r="DV43" s="1000"/>
      <c r="DW43" s="1001"/>
      <c r="DX43" s="1001"/>
      <c r="DY43" s="1001"/>
      <c r="DZ43" s="1002"/>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1000"/>
      <c r="BT44" s="1001"/>
      <c r="BU44" s="1001"/>
      <c r="BV44" s="1001"/>
      <c r="BW44" s="1001"/>
      <c r="BX44" s="1001"/>
      <c r="BY44" s="1001"/>
      <c r="BZ44" s="1001"/>
      <c r="CA44" s="1001"/>
      <c r="CB44" s="1001"/>
      <c r="CC44" s="1001"/>
      <c r="CD44" s="1001"/>
      <c r="CE44" s="1001"/>
      <c r="CF44" s="1001"/>
      <c r="CG44" s="1016"/>
      <c r="CH44" s="997"/>
      <c r="CI44" s="998"/>
      <c r="CJ44" s="998"/>
      <c r="CK44" s="998"/>
      <c r="CL44" s="999"/>
      <c r="CM44" s="997"/>
      <c r="CN44" s="998"/>
      <c r="CO44" s="998"/>
      <c r="CP44" s="998"/>
      <c r="CQ44" s="999"/>
      <c r="CR44" s="997"/>
      <c r="CS44" s="998"/>
      <c r="CT44" s="998"/>
      <c r="CU44" s="998"/>
      <c r="CV44" s="999"/>
      <c r="CW44" s="997"/>
      <c r="CX44" s="998"/>
      <c r="CY44" s="998"/>
      <c r="CZ44" s="998"/>
      <c r="DA44" s="999"/>
      <c r="DB44" s="997"/>
      <c r="DC44" s="998"/>
      <c r="DD44" s="998"/>
      <c r="DE44" s="998"/>
      <c r="DF44" s="999"/>
      <c r="DG44" s="997"/>
      <c r="DH44" s="998"/>
      <c r="DI44" s="998"/>
      <c r="DJ44" s="998"/>
      <c r="DK44" s="999"/>
      <c r="DL44" s="997"/>
      <c r="DM44" s="998"/>
      <c r="DN44" s="998"/>
      <c r="DO44" s="998"/>
      <c r="DP44" s="999"/>
      <c r="DQ44" s="997"/>
      <c r="DR44" s="998"/>
      <c r="DS44" s="998"/>
      <c r="DT44" s="998"/>
      <c r="DU44" s="999"/>
      <c r="DV44" s="1000"/>
      <c r="DW44" s="1001"/>
      <c r="DX44" s="1001"/>
      <c r="DY44" s="1001"/>
      <c r="DZ44" s="1002"/>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1000"/>
      <c r="BT45" s="1001"/>
      <c r="BU45" s="1001"/>
      <c r="BV45" s="1001"/>
      <c r="BW45" s="1001"/>
      <c r="BX45" s="1001"/>
      <c r="BY45" s="1001"/>
      <c r="BZ45" s="1001"/>
      <c r="CA45" s="1001"/>
      <c r="CB45" s="1001"/>
      <c r="CC45" s="1001"/>
      <c r="CD45" s="1001"/>
      <c r="CE45" s="1001"/>
      <c r="CF45" s="1001"/>
      <c r="CG45" s="1016"/>
      <c r="CH45" s="997"/>
      <c r="CI45" s="998"/>
      <c r="CJ45" s="998"/>
      <c r="CK45" s="998"/>
      <c r="CL45" s="999"/>
      <c r="CM45" s="997"/>
      <c r="CN45" s="998"/>
      <c r="CO45" s="998"/>
      <c r="CP45" s="998"/>
      <c r="CQ45" s="999"/>
      <c r="CR45" s="997"/>
      <c r="CS45" s="998"/>
      <c r="CT45" s="998"/>
      <c r="CU45" s="998"/>
      <c r="CV45" s="999"/>
      <c r="CW45" s="997"/>
      <c r="CX45" s="998"/>
      <c r="CY45" s="998"/>
      <c r="CZ45" s="998"/>
      <c r="DA45" s="999"/>
      <c r="DB45" s="997"/>
      <c r="DC45" s="998"/>
      <c r="DD45" s="998"/>
      <c r="DE45" s="998"/>
      <c r="DF45" s="999"/>
      <c r="DG45" s="997"/>
      <c r="DH45" s="998"/>
      <c r="DI45" s="998"/>
      <c r="DJ45" s="998"/>
      <c r="DK45" s="999"/>
      <c r="DL45" s="997"/>
      <c r="DM45" s="998"/>
      <c r="DN45" s="998"/>
      <c r="DO45" s="998"/>
      <c r="DP45" s="999"/>
      <c r="DQ45" s="997"/>
      <c r="DR45" s="998"/>
      <c r="DS45" s="998"/>
      <c r="DT45" s="998"/>
      <c r="DU45" s="999"/>
      <c r="DV45" s="1000"/>
      <c r="DW45" s="1001"/>
      <c r="DX45" s="1001"/>
      <c r="DY45" s="1001"/>
      <c r="DZ45" s="1002"/>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1000"/>
      <c r="BT46" s="1001"/>
      <c r="BU46" s="1001"/>
      <c r="BV46" s="1001"/>
      <c r="BW46" s="1001"/>
      <c r="BX46" s="1001"/>
      <c r="BY46" s="1001"/>
      <c r="BZ46" s="1001"/>
      <c r="CA46" s="1001"/>
      <c r="CB46" s="1001"/>
      <c r="CC46" s="1001"/>
      <c r="CD46" s="1001"/>
      <c r="CE46" s="1001"/>
      <c r="CF46" s="1001"/>
      <c r="CG46" s="1016"/>
      <c r="CH46" s="997"/>
      <c r="CI46" s="998"/>
      <c r="CJ46" s="998"/>
      <c r="CK46" s="998"/>
      <c r="CL46" s="999"/>
      <c r="CM46" s="997"/>
      <c r="CN46" s="998"/>
      <c r="CO46" s="998"/>
      <c r="CP46" s="998"/>
      <c r="CQ46" s="999"/>
      <c r="CR46" s="997"/>
      <c r="CS46" s="998"/>
      <c r="CT46" s="998"/>
      <c r="CU46" s="998"/>
      <c r="CV46" s="999"/>
      <c r="CW46" s="997"/>
      <c r="CX46" s="998"/>
      <c r="CY46" s="998"/>
      <c r="CZ46" s="998"/>
      <c r="DA46" s="999"/>
      <c r="DB46" s="997"/>
      <c r="DC46" s="998"/>
      <c r="DD46" s="998"/>
      <c r="DE46" s="998"/>
      <c r="DF46" s="999"/>
      <c r="DG46" s="997"/>
      <c r="DH46" s="998"/>
      <c r="DI46" s="998"/>
      <c r="DJ46" s="998"/>
      <c r="DK46" s="999"/>
      <c r="DL46" s="997"/>
      <c r="DM46" s="998"/>
      <c r="DN46" s="998"/>
      <c r="DO46" s="998"/>
      <c r="DP46" s="999"/>
      <c r="DQ46" s="997"/>
      <c r="DR46" s="998"/>
      <c r="DS46" s="998"/>
      <c r="DT46" s="998"/>
      <c r="DU46" s="999"/>
      <c r="DV46" s="1000"/>
      <c r="DW46" s="1001"/>
      <c r="DX46" s="1001"/>
      <c r="DY46" s="1001"/>
      <c r="DZ46" s="1002"/>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1000"/>
      <c r="BT47" s="1001"/>
      <c r="BU47" s="1001"/>
      <c r="BV47" s="1001"/>
      <c r="BW47" s="1001"/>
      <c r="BX47" s="1001"/>
      <c r="BY47" s="1001"/>
      <c r="BZ47" s="1001"/>
      <c r="CA47" s="1001"/>
      <c r="CB47" s="1001"/>
      <c r="CC47" s="1001"/>
      <c r="CD47" s="1001"/>
      <c r="CE47" s="1001"/>
      <c r="CF47" s="1001"/>
      <c r="CG47" s="1016"/>
      <c r="CH47" s="997"/>
      <c r="CI47" s="998"/>
      <c r="CJ47" s="998"/>
      <c r="CK47" s="998"/>
      <c r="CL47" s="999"/>
      <c r="CM47" s="997"/>
      <c r="CN47" s="998"/>
      <c r="CO47" s="998"/>
      <c r="CP47" s="998"/>
      <c r="CQ47" s="999"/>
      <c r="CR47" s="997"/>
      <c r="CS47" s="998"/>
      <c r="CT47" s="998"/>
      <c r="CU47" s="998"/>
      <c r="CV47" s="999"/>
      <c r="CW47" s="997"/>
      <c r="CX47" s="998"/>
      <c r="CY47" s="998"/>
      <c r="CZ47" s="998"/>
      <c r="DA47" s="999"/>
      <c r="DB47" s="997"/>
      <c r="DC47" s="998"/>
      <c r="DD47" s="998"/>
      <c r="DE47" s="998"/>
      <c r="DF47" s="999"/>
      <c r="DG47" s="997"/>
      <c r="DH47" s="998"/>
      <c r="DI47" s="998"/>
      <c r="DJ47" s="998"/>
      <c r="DK47" s="999"/>
      <c r="DL47" s="997"/>
      <c r="DM47" s="998"/>
      <c r="DN47" s="998"/>
      <c r="DO47" s="998"/>
      <c r="DP47" s="999"/>
      <c r="DQ47" s="997"/>
      <c r="DR47" s="998"/>
      <c r="DS47" s="998"/>
      <c r="DT47" s="998"/>
      <c r="DU47" s="999"/>
      <c r="DV47" s="1000"/>
      <c r="DW47" s="1001"/>
      <c r="DX47" s="1001"/>
      <c r="DY47" s="1001"/>
      <c r="DZ47" s="1002"/>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1000"/>
      <c r="BT48" s="1001"/>
      <c r="BU48" s="1001"/>
      <c r="BV48" s="1001"/>
      <c r="BW48" s="1001"/>
      <c r="BX48" s="1001"/>
      <c r="BY48" s="1001"/>
      <c r="BZ48" s="1001"/>
      <c r="CA48" s="1001"/>
      <c r="CB48" s="1001"/>
      <c r="CC48" s="1001"/>
      <c r="CD48" s="1001"/>
      <c r="CE48" s="1001"/>
      <c r="CF48" s="1001"/>
      <c r="CG48" s="1016"/>
      <c r="CH48" s="997"/>
      <c r="CI48" s="998"/>
      <c r="CJ48" s="998"/>
      <c r="CK48" s="998"/>
      <c r="CL48" s="999"/>
      <c r="CM48" s="997"/>
      <c r="CN48" s="998"/>
      <c r="CO48" s="998"/>
      <c r="CP48" s="998"/>
      <c r="CQ48" s="999"/>
      <c r="CR48" s="997"/>
      <c r="CS48" s="998"/>
      <c r="CT48" s="998"/>
      <c r="CU48" s="998"/>
      <c r="CV48" s="999"/>
      <c r="CW48" s="997"/>
      <c r="CX48" s="998"/>
      <c r="CY48" s="998"/>
      <c r="CZ48" s="998"/>
      <c r="DA48" s="999"/>
      <c r="DB48" s="997"/>
      <c r="DC48" s="998"/>
      <c r="DD48" s="998"/>
      <c r="DE48" s="998"/>
      <c r="DF48" s="999"/>
      <c r="DG48" s="997"/>
      <c r="DH48" s="998"/>
      <c r="DI48" s="998"/>
      <c r="DJ48" s="998"/>
      <c r="DK48" s="999"/>
      <c r="DL48" s="997"/>
      <c r="DM48" s="998"/>
      <c r="DN48" s="998"/>
      <c r="DO48" s="998"/>
      <c r="DP48" s="999"/>
      <c r="DQ48" s="997"/>
      <c r="DR48" s="998"/>
      <c r="DS48" s="998"/>
      <c r="DT48" s="998"/>
      <c r="DU48" s="999"/>
      <c r="DV48" s="1000"/>
      <c r="DW48" s="1001"/>
      <c r="DX48" s="1001"/>
      <c r="DY48" s="1001"/>
      <c r="DZ48" s="1002"/>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1000"/>
      <c r="BT49" s="1001"/>
      <c r="BU49" s="1001"/>
      <c r="BV49" s="1001"/>
      <c r="BW49" s="1001"/>
      <c r="BX49" s="1001"/>
      <c r="BY49" s="1001"/>
      <c r="BZ49" s="1001"/>
      <c r="CA49" s="1001"/>
      <c r="CB49" s="1001"/>
      <c r="CC49" s="1001"/>
      <c r="CD49" s="1001"/>
      <c r="CE49" s="1001"/>
      <c r="CF49" s="1001"/>
      <c r="CG49" s="1016"/>
      <c r="CH49" s="997"/>
      <c r="CI49" s="998"/>
      <c r="CJ49" s="998"/>
      <c r="CK49" s="998"/>
      <c r="CL49" s="999"/>
      <c r="CM49" s="997"/>
      <c r="CN49" s="998"/>
      <c r="CO49" s="998"/>
      <c r="CP49" s="998"/>
      <c r="CQ49" s="999"/>
      <c r="CR49" s="997"/>
      <c r="CS49" s="998"/>
      <c r="CT49" s="998"/>
      <c r="CU49" s="998"/>
      <c r="CV49" s="999"/>
      <c r="CW49" s="997"/>
      <c r="CX49" s="998"/>
      <c r="CY49" s="998"/>
      <c r="CZ49" s="998"/>
      <c r="DA49" s="999"/>
      <c r="DB49" s="997"/>
      <c r="DC49" s="998"/>
      <c r="DD49" s="998"/>
      <c r="DE49" s="998"/>
      <c r="DF49" s="999"/>
      <c r="DG49" s="997"/>
      <c r="DH49" s="998"/>
      <c r="DI49" s="998"/>
      <c r="DJ49" s="998"/>
      <c r="DK49" s="999"/>
      <c r="DL49" s="997"/>
      <c r="DM49" s="998"/>
      <c r="DN49" s="998"/>
      <c r="DO49" s="998"/>
      <c r="DP49" s="999"/>
      <c r="DQ49" s="997"/>
      <c r="DR49" s="998"/>
      <c r="DS49" s="998"/>
      <c r="DT49" s="998"/>
      <c r="DU49" s="999"/>
      <c r="DV49" s="1000"/>
      <c r="DW49" s="1001"/>
      <c r="DX49" s="1001"/>
      <c r="DY49" s="1001"/>
      <c r="DZ49" s="1002"/>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1000"/>
      <c r="BT50" s="1001"/>
      <c r="BU50" s="1001"/>
      <c r="BV50" s="1001"/>
      <c r="BW50" s="1001"/>
      <c r="BX50" s="1001"/>
      <c r="BY50" s="1001"/>
      <c r="BZ50" s="1001"/>
      <c r="CA50" s="1001"/>
      <c r="CB50" s="1001"/>
      <c r="CC50" s="1001"/>
      <c r="CD50" s="1001"/>
      <c r="CE50" s="1001"/>
      <c r="CF50" s="1001"/>
      <c r="CG50" s="1016"/>
      <c r="CH50" s="997"/>
      <c r="CI50" s="998"/>
      <c r="CJ50" s="998"/>
      <c r="CK50" s="998"/>
      <c r="CL50" s="999"/>
      <c r="CM50" s="997"/>
      <c r="CN50" s="998"/>
      <c r="CO50" s="998"/>
      <c r="CP50" s="998"/>
      <c r="CQ50" s="999"/>
      <c r="CR50" s="997"/>
      <c r="CS50" s="998"/>
      <c r="CT50" s="998"/>
      <c r="CU50" s="998"/>
      <c r="CV50" s="999"/>
      <c r="CW50" s="997"/>
      <c r="CX50" s="998"/>
      <c r="CY50" s="998"/>
      <c r="CZ50" s="998"/>
      <c r="DA50" s="999"/>
      <c r="DB50" s="997"/>
      <c r="DC50" s="998"/>
      <c r="DD50" s="998"/>
      <c r="DE50" s="998"/>
      <c r="DF50" s="999"/>
      <c r="DG50" s="997"/>
      <c r="DH50" s="998"/>
      <c r="DI50" s="998"/>
      <c r="DJ50" s="998"/>
      <c r="DK50" s="999"/>
      <c r="DL50" s="997"/>
      <c r="DM50" s="998"/>
      <c r="DN50" s="998"/>
      <c r="DO50" s="998"/>
      <c r="DP50" s="999"/>
      <c r="DQ50" s="997"/>
      <c r="DR50" s="998"/>
      <c r="DS50" s="998"/>
      <c r="DT50" s="998"/>
      <c r="DU50" s="999"/>
      <c r="DV50" s="1000"/>
      <c r="DW50" s="1001"/>
      <c r="DX50" s="1001"/>
      <c r="DY50" s="1001"/>
      <c r="DZ50" s="1002"/>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1000"/>
      <c r="BT51" s="1001"/>
      <c r="BU51" s="1001"/>
      <c r="BV51" s="1001"/>
      <c r="BW51" s="1001"/>
      <c r="BX51" s="1001"/>
      <c r="BY51" s="1001"/>
      <c r="BZ51" s="1001"/>
      <c r="CA51" s="1001"/>
      <c r="CB51" s="1001"/>
      <c r="CC51" s="1001"/>
      <c r="CD51" s="1001"/>
      <c r="CE51" s="1001"/>
      <c r="CF51" s="1001"/>
      <c r="CG51" s="1016"/>
      <c r="CH51" s="997"/>
      <c r="CI51" s="998"/>
      <c r="CJ51" s="998"/>
      <c r="CK51" s="998"/>
      <c r="CL51" s="999"/>
      <c r="CM51" s="997"/>
      <c r="CN51" s="998"/>
      <c r="CO51" s="998"/>
      <c r="CP51" s="998"/>
      <c r="CQ51" s="999"/>
      <c r="CR51" s="997"/>
      <c r="CS51" s="998"/>
      <c r="CT51" s="998"/>
      <c r="CU51" s="998"/>
      <c r="CV51" s="999"/>
      <c r="CW51" s="997"/>
      <c r="CX51" s="998"/>
      <c r="CY51" s="998"/>
      <c r="CZ51" s="998"/>
      <c r="DA51" s="999"/>
      <c r="DB51" s="997"/>
      <c r="DC51" s="998"/>
      <c r="DD51" s="998"/>
      <c r="DE51" s="998"/>
      <c r="DF51" s="999"/>
      <c r="DG51" s="997"/>
      <c r="DH51" s="998"/>
      <c r="DI51" s="998"/>
      <c r="DJ51" s="998"/>
      <c r="DK51" s="999"/>
      <c r="DL51" s="997"/>
      <c r="DM51" s="998"/>
      <c r="DN51" s="998"/>
      <c r="DO51" s="998"/>
      <c r="DP51" s="999"/>
      <c r="DQ51" s="997"/>
      <c r="DR51" s="998"/>
      <c r="DS51" s="998"/>
      <c r="DT51" s="998"/>
      <c r="DU51" s="999"/>
      <c r="DV51" s="1000"/>
      <c r="DW51" s="1001"/>
      <c r="DX51" s="1001"/>
      <c r="DY51" s="1001"/>
      <c r="DZ51" s="1002"/>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1000"/>
      <c r="BT52" s="1001"/>
      <c r="BU52" s="1001"/>
      <c r="BV52" s="1001"/>
      <c r="BW52" s="1001"/>
      <c r="BX52" s="1001"/>
      <c r="BY52" s="1001"/>
      <c r="BZ52" s="1001"/>
      <c r="CA52" s="1001"/>
      <c r="CB52" s="1001"/>
      <c r="CC52" s="1001"/>
      <c r="CD52" s="1001"/>
      <c r="CE52" s="1001"/>
      <c r="CF52" s="1001"/>
      <c r="CG52" s="1016"/>
      <c r="CH52" s="997"/>
      <c r="CI52" s="998"/>
      <c r="CJ52" s="998"/>
      <c r="CK52" s="998"/>
      <c r="CL52" s="999"/>
      <c r="CM52" s="997"/>
      <c r="CN52" s="998"/>
      <c r="CO52" s="998"/>
      <c r="CP52" s="998"/>
      <c r="CQ52" s="999"/>
      <c r="CR52" s="997"/>
      <c r="CS52" s="998"/>
      <c r="CT52" s="998"/>
      <c r="CU52" s="998"/>
      <c r="CV52" s="999"/>
      <c r="CW52" s="997"/>
      <c r="CX52" s="998"/>
      <c r="CY52" s="998"/>
      <c r="CZ52" s="998"/>
      <c r="DA52" s="999"/>
      <c r="DB52" s="997"/>
      <c r="DC52" s="998"/>
      <c r="DD52" s="998"/>
      <c r="DE52" s="998"/>
      <c r="DF52" s="999"/>
      <c r="DG52" s="997"/>
      <c r="DH52" s="998"/>
      <c r="DI52" s="998"/>
      <c r="DJ52" s="998"/>
      <c r="DK52" s="999"/>
      <c r="DL52" s="997"/>
      <c r="DM52" s="998"/>
      <c r="DN52" s="998"/>
      <c r="DO52" s="998"/>
      <c r="DP52" s="999"/>
      <c r="DQ52" s="997"/>
      <c r="DR52" s="998"/>
      <c r="DS52" s="998"/>
      <c r="DT52" s="998"/>
      <c r="DU52" s="999"/>
      <c r="DV52" s="1000"/>
      <c r="DW52" s="1001"/>
      <c r="DX52" s="1001"/>
      <c r="DY52" s="1001"/>
      <c r="DZ52" s="1002"/>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1000"/>
      <c r="BT53" s="1001"/>
      <c r="BU53" s="1001"/>
      <c r="BV53" s="1001"/>
      <c r="BW53" s="1001"/>
      <c r="BX53" s="1001"/>
      <c r="BY53" s="1001"/>
      <c r="BZ53" s="1001"/>
      <c r="CA53" s="1001"/>
      <c r="CB53" s="1001"/>
      <c r="CC53" s="1001"/>
      <c r="CD53" s="1001"/>
      <c r="CE53" s="1001"/>
      <c r="CF53" s="1001"/>
      <c r="CG53" s="1016"/>
      <c r="CH53" s="997"/>
      <c r="CI53" s="998"/>
      <c r="CJ53" s="998"/>
      <c r="CK53" s="998"/>
      <c r="CL53" s="999"/>
      <c r="CM53" s="997"/>
      <c r="CN53" s="998"/>
      <c r="CO53" s="998"/>
      <c r="CP53" s="998"/>
      <c r="CQ53" s="999"/>
      <c r="CR53" s="997"/>
      <c r="CS53" s="998"/>
      <c r="CT53" s="998"/>
      <c r="CU53" s="998"/>
      <c r="CV53" s="999"/>
      <c r="CW53" s="997"/>
      <c r="CX53" s="998"/>
      <c r="CY53" s="998"/>
      <c r="CZ53" s="998"/>
      <c r="DA53" s="999"/>
      <c r="DB53" s="997"/>
      <c r="DC53" s="998"/>
      <c r="DD53" s="998"/>
      <c r="DE53" s="998"/>
      <c r="DF53" s="999"/>
      <c r="DG53" s="997"/>
      <c r="DH53" s="998"/>
      <c r="DI53" s="998"/>
      <c r="DJ53" s="998"/>
      <c r="DK53" s="999"/>
      <c r="DL53" s="997"/>
      <c r="DM53" s="998"/>
      <c r="DN53" s="998"/>
      <c r="DO53" s="998"/>
      <c r="DP53" s="999"/>
      <c r="DQ53" s="997"/>
      <c r="DR53" s="998"/>
      <c r="DS53" s="998"/>
      <c r="DT53" s="998"/>
      <c r="DU53" s="999"/>
      <c r="DV53" s="1000"/>
      <c r="DW53" s="1001"/>
      <c r="DX53" s="1001"/>
      <c r="DY53" s="1001"/>
      <c r="DZ53" s="1002"/>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1000"/>
      <c r="BT54" s="1001"/>
      <c r="BU54" s="1001"/>
      <c r="BV54" s="1001"/>
      <c r="BW54" s="1001"/>
      <c r="BX54" s="1001"/>
      <c r="BY54" s="1001"/>
      <c r="BZ54" s="1001"/>
      <c r="CA54" s="1001"/>
      <c r="CB54" s="1001"/>
      <c r="CC54" s="1001"/>
      <c r="CD54" s="1001"/>
      <c r="CE54" s="1001"/>
      <c r="CF54" s="1001"/>
      <c r="CG54" s="1016"/>
      <c r="CH54" s="997"/>
      <c r="CI54" s="998"/>
      <c r="CJ54" s="998"/>
      <c r="CK54" s="998"/>
      <c r="CL54" s="999"/>
      <c r="CM54" s="997"/>
      <c r="CN54" s="998"/>
      <c r="CO54" s="998"/>
      <c r="CP54" s="998"/>
      <c r="CQ54" s="999"/>
      <c r="CR54" s="997"/>
      <c r="CS54" s="998"/>
      <c r="CT54" s="998"/>
      <c r="CU54" s="998"/>
      <c r="CV54" s="999"/>
      <c r="CW54" s="997"/>
      <c r="CX54" s="998"/>
      <c r="CY54" s="998"/>
      <c r="CZ54" s="998"/>
      <c r="DA54" s="999"/>
      <c r="DB54" s="997"/>
      <c r="DC54" s="998"/>
      <c r="DD54" s="998"/>
      <c r="DE54" s="998"/>
      <c r="DF54" s="999"/>
      <c r="DG54" s="997"/>
      <c r="DH54" s="998"/>
      <c r="DI54" s="998"/>
      <c r="DJ54" s="998"/>
      <c r="DK54" s="999"/>
      <c r="DL54" s="997"/>
      <c r="DM54" s="998"/>
      <c r="DN54" s="998"/>
      <c r="DO54" s="998"/>
      <c r="DP54" s="999"/>
      <c r="DQ54" s="997"/>
      <c r="DR54" s="998"/>
      <c r="DS54" s="998"/>
      <c r="DT54" s="998"/>
      <c r="DU54" s="999"/>
      <c r="DV54" s="1000"/>
      <c r="DW54" s="1001"/>
      <c r="DX54" s="1001"/>
      <c r="DY54" s="1001"/>
      <c r="DZ54" s="1002"/>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1000"/>
      <c r="BT55" s="1001"/>
      <c r="BU55" s="1001"/>
      <c r="BV55" s="1001"/>
      <c r="BW55" s="1001"/>
      <c r="BX55" s="1001"/>
      <c r="BY55" s="1001"/>
      <c r="BZ55" s="1001"/>
      <c r="CA55" s="1001"/>
      <c r="CB55" s="1001"/>
      <c r="CC55" s="1001"/>
      <c r="CD55" s="1001"/>
      <c r="CE55" s="1001"/>
      <c r="CF55" s="1001"/>
      <c r="CG55" s="1016"/>
      <c r="CH55" s="997"/>
      <c r="CI55" s="998"/>
      <c r="CJ55" s="998"/>
      <c r="CK55" s="998"/>
      <c r="CL55" s="999"/>
      <c r="CM55" s="997"/>
      <c r="CN55" s="998"/>
      <c r="CO55" s="998"/>
      <c r="CP55" s="998"/>
      <c r="CQ55" s="999"/>
      <c r="CR55" s="997"/>
      <c r="CS55" s="998"/>
      <c r="CT55" s="998"/>
      <c r="CU55" s="998"/>
      <c r="CV55" s="999"/>
      <c r="CW55" s="997"/>
      <c r="CX55" s="998"/>
      <c r="CY55" s="998"/>
      <c r="CZ55" s="998"/>
      <c r="DA55" s="999"/>
      <c r="DB55" s="997"/>
      <c r="DC55" s="998"/>
      <c r="DD55" s="998"/>
      <c r="DE55" s="998"/>
      <c r="DF55" s="999"/>
      <c r="DG55" s="997"/>
      <c r="DH55" s="998"/>
      <c r="DI55" s="998"/>
      <c r="DJ55" s="998"/>
      <c r="DK55" s="999"/>
      <c r="DL55" s="997"/>
      <c r="DM55" s="998"/>
      <c r="DN55" s="998"/>
      <c r="DO55" s="998"/>
      <c r="DP55" s="999"/>
      <c r="DQ55" s="997"/>
      <c r="DR55" s="998"/>
      <c r="DS55" s="998"/>
      <c r="DT55" s="998"/>
      <c r="DU55" s="999"/>
      <c r="DV55" s="1000"/>
      <c r="DW55" s="1001"/>
      <c r="DX55" s="1001"/>
      <c r="DY55" s="1001"/>
      <c r="DZ55" s="1002"/>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1000"/>
      <c r="BT56" s="1001"/>
      <c r="BU56" s="1001"/>
      <c r="BV56" s="1001"/>
      <c r="BW56" s="1001"/>
      <c r="BX56" s="1001"/>
      <c r="BY56" s="1001"/>
      <c r="BZ56" s="1001"/>
      <c r="CA56" s="1001"/>
      <c r="CB56" s="1001"/>
      <c r="CC56" s="1001"/>
      <c r="CD56" s="1001"/>
      <c r="CE56" s="1001"/>
      <c r="CF56" s="1001"/>
      <c r="CG56" s="1016"/>
      <c r="CH56" s="997"/>
      <c r="CI56" s="998"/>
      <c r="CJ56" s="998"/>
      <c r="CK56" s="998"/>
      <c r="CL56" s="999"/>
      <c r="CM56" s="997"/>
      <c r="CN56" s="998"/>
      <c r="CO56" s="998"/>
      <c r="CP56" s="998"/>
      <c r="CQ56" s="999"/>
      <c r="CR56" s="997"/>
      <c r="CS56" s="998"/>
      <c r="CT56" s="998"/>
      <c r="CU56" s="998"/>
      <c r="CV56" s="999"/>
      <c r="CW56" s="997"/>
      <c r="CX56" s="998"/>
      <c r="CY56" s="998"/>
      <c r="CZ56" s="998"/>
      <c r="DA56" s="999"/>
      <c r="DB56" s="997"/>
      <c r="DC56" s="998"/>
      <c r="DD56" s="998"/>
      <c r="DE56" s="998"/>
      <c r="DF56" s="999"/>
      <c r="DG56" s="997"/>
      <c r="DH56" s="998"/>
      <c r="DI56" s="998"/>
      <c r="DJ56" s="998"/>
      <c r="DK56" s="999"/>
      <c r="DL56" s="997"/>
      <c r="DM56" s="998"/>
      <c r="DN56" s="998"/>
      <c r="DO56" s="998"/>
      <c r="DP56" s="999"/>
      <c r="DQ56" s="997"/>
      <c r="DR56" s="998"/>
      <c r="DS56" s="998"/>
      <c r="DT56" s="998"/>
      <c r="DU56" s="999"/>
      <c r="DV56" s="1000"/>
      <c r="DW56" s="1001"/>
      <c r="DX56" s="1001"/>
      <c r="DY56" s="1001"/>
      <c r="DZ56" s="1002"/>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1000"/>
      <c r="BT57" s="1001"/>
      <c r="BU57" s="1001"/>
      <c r="BV57" s="1001"/>
      <c r="BW57" s="1001"/>
      <c r="BX57" s="1001"/>
      <c r="BY57" s="1001"/>
      <c r="BZ57" s="1001"/>
      <c r="CA57" s="1001"/>
      <c r="CB57" s="1001"/>
      <c r="CC57" s="1001"/>
      <c r="CD57" s="1001"/>
      <c r="CE57" s="1001"/>
      <c r="CF57" s="1001"/>
      <c r="CG57" s="1016"/>
      <c r="CH57" s="997"/>
      <c r="CI57" s="998"/>
      <c r="CJ57" s="998"/>
      <c r="CK57" s="998"/>
      <c r="CL57" s="999"/>
      <c r="CM57" s="997"/>
      <c r="CN57" s="998"/>
      <c r="CO57" s="998"/>
      <c r="CP57" s="998"/>
      <c r="CQ57" s="999"/>
      <c r="CR57" s="997"/>
      <c r="CS57" s="998"/>
      <c r="CT57" s="998"/>
      <c r="CU57" s="998"/>
      <c r="CV57" s="999"/>
      <c r="CW57" s="997"/>
      <c r="CX57" s="998"/>
      <c r="CY57" s="998"/>
      <c r="CZ57" s="998"/>
      <c r="DA57" s="999"/>
      <c r="DB57" s="997"/>
      <c r="DC57" s="998"/>
      <c r="DD57" s="998"/>
      <c r="DE57" s="998"/>
      <c r="DF57" s="999"/>
      <c r="DG57" s="997"/>
      <c r="DH57" s="998"/>
      <c r="DI57" s="998"/>
      <c r="DJ57" s="998"/>
      <c r="DK57" s="999"/>
      <c r="DL57" s="997"/>
      <c r="DM57" s="998"/>
      <c r="DN57" s="998"/>
      <c r="DO57" s="998"/>
      <c r="DP57" s="999"/>
      <c r="DQ57" s="997"/>
      <c r="DR57" s="998"/>
      <c r="DS57" s="998"/>
      <c r="DT57" s="998"/>
      <c r="DU57" s="999"/>
      <c r="DV57" s="1000"/>
      <c r="DW57" s="1001"/>
      <c r="DX57" s="1001"/>
      <c r="DY57" s="1001"/>
      <c r="DZ57" s="1002"/>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1000"/>
      <c r="BT58" s="1001"/>
      <c r="BU58" s="1001"/>
      <c r="BV58" s="1001"/>
      <c r="BW58" s="1001"/>
      <c r="BX58" s="1001"/>
      <c r="BY58" s="1001"/>
      <c r="BZ58" s="1001"/>
      <c r="CA58" s="1001"/>
      <c r="CB58" s="1001"/>
      <c r="CC58" s="1001"/>
      <c r="CD58" s="1001"/>
      <c r="CE58" s="1001"/>
      <c r="CF58" s="1001"/>
      <c r="CG58" s="1016"/>
      <c r="CH58" s="997"/>
      <c r="CI58" s="998"/>
      <c r="CJ58" s="998"/>
      <c r="CK58" s="998"/>
      <c r="CL58" s="999"/>
      <c r="CM58" s="997"/>
      <c r="CN58" s="998"/>
      <c r="CO58" s="998"/>
      <c r="CP58" s="998"/>
      <c r="CQ58" s="999"/>
      <c r="CR58" s="997"/>
      <c r="CS58" s="998"/>
      <c r="CT58" s="998"/>
      <c r="CU58" s="998"/>
      <c r="CV58" s="999"/>
      <c r="CW58" s="997"/>
      <c r="CX58" s="998"/>
      <c r="CY58" s="998"/>
      <c r="CZ58" s="998"/>
      <c r="DA58" s="999"/>
      <c r="DB58" s="997"/>
      <c r="DC58" s="998"/>
      <c r="DD58" s="998"/>
      <c r="DE58" s="998"/>
      <c r="DF58" s="999"/>
      <c r="DG58" s="997"/>
      <c r="DH58" s="998"/>
      <c r="DI58" s="998"/>
      <c r="DJ58" s="998"/>
      <c r="DK58" s="999"/>
      <c r="DL58" s="997"/>
      <c r="DM58" s="998"/>
      <c r="DN58" s="998"/>
      <c r="DO58" s="998"/>
      <c r="DP58" s="999"/>
      <c r="DQ58" s="997"/>
      <c r="DR58" s="998"/>
      <c r="DS58" s="998"/>
      <c r="DT58" s="998"/>
      <c r="DU58" s="999"/>
      <c r="DV58" s="1000"/>
      <c r="DW58" s="1001"/>
      <c r="DX58" s="1001"/>
      <c r="DY58" s="1001"/>
      <c r="DZ58" s="1002"/>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1000"/>
      <c r="BT59" s="1001"/>
      <c r="BU59" s="1001"/>
      <c r="BV59" s="1001"/>
      <c r="BW59" s="1001"/>
      <c r="BX59" s="1001"/>
      <c r="BY59" s="1001"/>
      <c r="BZ59" s="1001"/>
      <c r="CA59" s="1001"/>
      <c r="CB59" s="1001"/>
      <c r="CC59" s="1001"/>
      <c r="CD59" s="1001"/>
      <c r="CE59" s="1001"/>
      <c r="CF59" s="1001"/>
      <c r="CG59" s="1016"/>
      <c r="CH59" s="997"/>
      <c r="CI59" s="998"/>
      <c r="CJ59" s="998"/>
      <c r="CK59" s="998"/>
      <c r="CL59" s="999"/>
      <c r="CM59" s="997"/>
      <c r="CN59" s="998"/>
      <c r="CO59" s="998"/>
      <c r="CP59" s="998"/>
      <c r="CQ59" s="999"/>
      <c r="CR59" s="997"/>
      <c r="CS59" s="998"/>
      <c r="CT59" s="998"/>
      <c r="CU59" s="998"/>
      <c r="CV59" s="999"/>
      <c r="CW59" s="997"/>
      <c r="CX59" s="998"/>
      <c r="CY59" s="998"/>
      <c r="CZ59" s="998"/>
      <c r="DA59" s="999"/>
      <c r="DB59" s="997"/>
      <c r="DC59" s="998"/>
      <c r="DD59" s="998"/>
      <c r="DE59" s="998"/>
      <c r="DF59" s="999"/>
      <c r="DG59" s="997"/>
      <c r="DH59" s="998"/>
      <c r="DI59" s="998"/>
      <c r="DJ59" s="998"/>
      <c r="DK59" s="999"/>
      <c r="DL59" s="997"/>
      <c r="DM59" s="998"/>
      <c r="DN59" s="998"/>
      <c r="DO59" s="998"/>
      <c r="DP59" s="999"/>
      <c r="DQ59" s="997"/>
      <c r="DR59" s="998"/>
      <c r="DS59" s="998"/>
      <c r="DT59" s="998"/>
      <c r="DU59" s="999"/>
      <c r="DV59" s="1000"/>
      <c r="DW59" s="1001"/>
      <c r="DX59" s="1001"/>
      <c r="DY59" s="1001"/>
      <c r="DZ59" s="1002"/>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1000"/>
      <c r="BT60" s="1001"/>
      <c r="BU60" s="1001"/>
      <c r="BV60" s="1001"/>
      <c r="BW60" s="1001"/>
      <c r="BX60" s="1001"/>
      <c r="BY60" s="1001"/>
      <c r="BZ60" s="1001"/>
      <c r="CA60" s="1001"/>
      <c r="CB60" s="1001"/>
      <c r="CC60" s="1001"/>
      <c r="CD60" s="1001"/>
      <c r="CE60" s="1001"/>
      <c r="CF60" s="1001"/>
      <c r="CG60" s="1016"/>
      <c r="CH60" s="997"/>
      <c r="CI60" s="998"/>
      <c r="CJ60" s="998"/>
      <c r="CK60" s="998"/>
      <c r="CL60" s="999"/>
      <c r="CM60" s="997"/>
      <c r="CN60" s="998"/>
      <c r="CO60" s="998"/>
      <c r="CP60" s="998"/>
      <c r="CQ60" s="999"/>
      <c r="CR60" s="997"/>
      <c r="CS60" s="998"/>
      <c r="CT60" s="998"/>
      <c r="CU60" s="998"/>
      <c r="CV60" s="999"/>
      <c r="CW60" s="997"/>
      <c r="CX60" s="998"/>
      <c r="CY60" s="998"/>
      <c r="CZ60" s="998"/>
      <c r="DA60" s="999"/>
      <c r="DB60" s="997"/>
      <c r="DC60" s="998"/>
      <c r="DD60" s="998"/>
      <c r="DE60" s="998"/>
      <c r="DF60" s="999"/>
      <c r="DG60" s="997"/>
      <c r="DH60" s="998"/>
      <c r="DI60" s="998"/>
      <c r="DJ60" s="998"/>
      <c r="DK60" s="999"/>
      <c r="DL60" s="997"/>
      <c r="DM60" s="998"/>
      <c r="DN60" s="998"/>
      <c r="DO60" s="998"/>
      <c r="DP60" s="999"/>
      <c r="DQ60" s="997"/>
      <c r="DR60" s="998"/>
      <c r="DS60" s="998"/>
      <c r="DT60" s="998"/>
      <c r="DU60" s="999"/>
      <c r="DV60" s="1000"/>
      <c r="DW60" s="1001"/>
      <c r="DX60" s="1001"/>
      <c r="DY60" s="1001"/>
      <c r="DZ60" s="1002"/>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1000"/>
      <c r="BT61" s="1001"/>
      <c r="BU61" s="1001"/>
      <c r="BV61" s="1001"/>
      <c r="BW61" s="1001"/>
      <c r="BX61" s="1001"/>
      <c r="BY61" s="1001"/>
      <c r="BZ61" s="1001"/>
      <c r="CA61" s="1001"/>
      <c r="CB61" s="1001"/>
      <c r="CC61" s="1001"/>
      <c r="CD61" s="1001"/>
      <c r="CE61" s="1001"/>
      <c r="CF61" s="1001"/>
      <c r="CG61" s="1016"/>
      <c r="CH61" s="997"/>
      <c r="CI61" s="998"/>
      <c r="CJ61" s="998"/>
      <c r="CK61" s="998"/>
      <c r="CL61" s="999"/>
      <c r="CM61" s="997"/>
      <c r="CN61" s="998"/>
      <c r="CO61" s="998"/>
      <c r="CP61" s="998"/>
      <c r="CQ61" s="999"/>
      <c r="CR61" s="997"/>
      <c r="CS61" s="998"/>
      <c r="CT61" s="998"/>
      <c r="CU61" s="998"/>
      <c r="CV61" s="999"/>
      <c r="CW61" s="997"/>
      <c r="CX61" s="998"/>
      <c r="CY61" s="998"/>
      <c r="CZ61" s="998"/>
      <c r="DA61" s="999"/>
      <c r="DB61" s="997"/>
      <c r="DC61" s="998"/>
      <c r="DD61" s="998"/>
      <c r="DE61" s="998"/>
      <c r="DF61" s="999"/>
      <c r="DG61" s="997"/>
      <c r="DH61" s="998"/>
      <c r="DI61" s="998"/>
      <c r="DJ61" s="998"/>
      <c r="DK61" s="999"/>
      <c r="DL61" s="997"/>
      <c r="DM61" s="998"/>
      <c r="DN61" s="998"/>
      <c r="DO61" s="998"/>
      <c r="DP61" s="999"/>
      <c r="DQ61" s="997"/>
      <c r="DR61" s="998"/>
      <c r="DS61" s="998"/>
      <c r="DT61" s="998"/>
      <c r="DU61" s="999"/>
      <c r="DV61" s="1000"/>
      <c r="DW61" s="1001"/>
      <c r="DX61" s="1001"/>
      <c r="DY61" s="1001"/>
      <c r="DZ61" s="1002"/>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412</v>
      </c>
      <c r="BK62" s="1028"/>
      <c r="BL62" s="1028"/>
      <c r="BM62" s="1028"/>
      <c r="BN62" s="1029"/>
      <c r="BO62" s="241"/>
      <c r="BP62" s="241"/>
      <c r="BQ62" s="238">
        <v>56</v>
      </c>
      <c r="BR62" s="239"/>
      <c r="BS62" s="1000"/>
      <c r="BT62" s="1001"/>
      <c r="BU62" s="1001"/>
      <c r="BV62" s="1001"/>
      <c r="BW62" s="1001"/>
      <c r="BX62" s="1001"/>
      <c r="BY62" s="1001"/>
      <c r="BZ62" s="1001"/>
      <c r="CA62" s="1001"/>
      <c r="CB62" s="1001"/>
      <c r="CC62" s="1001"/>
      <c r="CD62" s="1001"/>
      <c r="CE62" s="1001"/>
      <c r="CF62" s="1001"/>
      <c r="CG62" s="1016"/>
      <c r="CH62" s="997"/>
      <c r="CI62" s="998"/>
      <c r="CJ62" s="998"/>
      <c r="CK62" s="998"/>
      <c r="CL62" s="999"/>
      <c r="CM62" s="997"/>
      <c r="CN62" s="998"/>
      <c r="CO62" s="998"/>
      <c r="CP62" s="998"/>
      <c r="CQ62" s="999"/>
      <c r="CR62" s="997"/>
      <c r="CS62" s="998"/>
      <c r="CT62" s="998"/>
      <c r="CU62" s="998"/>
      <c r="CV62" s="999"/>
      <c r="CW62" s="997"/>
      <c r="CX62" s="998"/>
      <c r="CY62" s="998"/>
      <c r="CZ62" s="998"/>
      <c r="DA62" s="999"/>
      <c r="DB62" s="997"/>
      <c r="DC62" s="998"/>
      <c r="DD62" s="998"/>
      <c r="DE62" s="998"/>
      <c r="DF62" s="999"/>
      <c r="DG62" s="997"/>
      <c r="DH62" s="998"/>
      <c r="DI62" s="998"/>
      <c r="DJ62" s="998"/>
      <c r="DK62" s="999"/>
      <c r="DL62" s="997"/>
      <c r="DM62" s="998"/>
      <c r="DN62" s="998"/>
      <c r="DO62" s="998"/>
      <c r="DP62" s="999"/>
      <c r="DQ62" s="997"/>
      <c r="DR62" s="998"/>
      <c r="DS62" s="998"/>
      <c r="DT62" s="998"/>
      <c r="DU62" s="999"/>
      <c r="DV62" s="1000"/>
      <c r="DW62" s="1001"/>
      <c r="DX62" s="1001"/>
      <c r="DY62" s="1001"/>
      <c r="DZ62" s="1002"/>
      <c r="EA62" s="230"/>
    </row>
    <row r="63" spans="1:131" ht="26.25" customHeight="1" thickBot="1" x14ac:dyDescent="0.2">
      <c r="A63" s="240" t="s">
        <v>389</v>
      </c>
      <c r="B63" s="937" t="s">
        <v>413</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772</v>
      </c>
      <c r="AG63" s="959"/>
      <c r="AH63" s="959"/>
      <c r="AI63" s="959"/>
      <c r="AJ63" s="1022"/>
      <c r="AK63" s="1023"/>
      <c r="AL63" s="963"/>
      <c r="AM63" s="963"/>
      <c r="AN63" s="963"/>
      <c r="AO63" s="963"/>
      <c r="AP63" s="959">
        <v>6380</v>
      </c>
      <c r="AQ63" s="959"/>
      <c r="AR63" s="959"/>
      <c r="AS63" s="959"/>
      <c r="AT63" s="959"/>
      <c r="AU63" s="959">
        <v>3701</v>
      </c>
      <c r="AV63" s="959"/>
      <c r="AW63" s="959"/>
      <c r="AX63" s="959"/>
      <c r="AY63" s="959"/>
      <c r="AZ63" s="1017"/>
      <c r="BA63" s="1017"/>
      <c r="BB63" s="1017"/>
      <c r="BC63" s="1017"/>
      <c r="BD63" s="1017"/>
      <c r="BE63" s="960"/>
      <c r="BF63" s="960"/>
      <c r="BG63" s="960"/>
      <c r="BH63" s="960"/>
      <c r="BI63" s="961"/>
      <c r="BJ63" s="1018" t="s">
        <v>414</v>
      </c>
      <c r="BK63" s="953"/>
      <c r="BL63" s="953"/>
      <c r="BM63" s="953"/>
      <c r="BN63" s="1019"/>
      <c r="BO63" s="241"/>
      <c r="BP63" s="241"/>
      <c r="BQ63" s="238">
        <v>57</v>
      </c>
      <c r="BR63" s="239"/>
      <c r="BS63" s="1000"/>
      <c r="BT63" s="1001"/>
      <c r="BU63" s="1001"/>
      <c r="BV63" s="1001"/>
      <c r="BW63" s="1001"/>
      <c r="BX63" s="1001"/>
      <c r="BY63" s="1001"/>
      <c r="BZ63" s="1001"/>
      <c r="CA63" s="1001"/>
      <c r="CB63" s="1001"/>
      <c r="CC63" s="1001"/>
      <c r="CD63" s="1001"/>
      <c r="CE63" s="1001"/>
      <c r="CF63" s="1001"/>
      <c r="CG63" s="1016"/>
      <c r="CH63" s="997"/>
      <c r="CI63" s="998"/>
      <c r="CJ63" s="998"/>
      <c r="CK63" s="998"/>
      <c r="CL63" s="999"/>
      <c r="CM63" s="997"/>
      <c r="CN63" s="998"/>
      <c r="CO63" s="998"/>
      <c r="CP63" s="998"/>
      <c r="CQ63" s="999"/>
      <c r="CR63" s="997"/>
      <c r="CS63" s="998"/>
      <c r="CT63" s="998"/>
      <c r="CU63" s="998"/>
      <c r="CV63" s="999"/>
      <c r="CW63" s="997"/>
      <c r="CX63" s="998"/>
      <c r="CY63" s="998"/>
      <c r="CZ63" s="998"/>
      <c r="DA63" s="999"/>
      <c r="DB63" s="997"/>
      <c r="DC63" s="998"/>
      <c r="DD63" s="998"/>
      <c r="DE63" s="998"/>
      <c r="DF63" s="999"/>
      <c r="DG63" s="997"/>
      <c r="DH63" s="998"/>
      <c r="DI63" s="998"/>
      <c r="DJ63" s="998"/>
      <c r="DK63" s="999"/>
      <c r="DL63" s="997"/>
      <c r="DM63" s="998"/>
      <c r="DN63" s="998"/>
      <c r="DO63" s="998"/>
      <c r="DP63" s="999"/>
      <c r="DQ63" s="997"/>
      <c r="DR63" s="998"/>
      <c r="DS63" s="998"/>
      <c r="DT63" s="998"/>
      <c r="DU63" s="999"/>
      <c r="DV63" s="1000"/>
      <c r="DW63" s="1001"/>
      <c r="DX63" s="1001"/>
      <c r="DY63" s="1001"/>
      <c r="DZ63" s="1002"/>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00"/>
      <c r="BT64" s="1001"/>
      <c r="BU64" s="1001"/>
      <c r="BV64" s="1001"/>
      <c r="BW64" s="1001"/>
      <c r="BX64" s="1001"/>
      <c r="BY64" s="1001"/>
      <c r="BZ64" s="1001"/>
      <c r="CA64" s="1001"/>
      <c r="CB64" s="1001"/>
      <c r="CC64" s="1001"/>
      <c r="CD64" s="1001"/>
      <c r="CE64" s="1001"/>
      <c r="CF64" s="1001"/>
      <c r="CG64" s="1016"/>
      <c r="CH64" s="997"/>
      <c r="CI64" s="998"/>
      <c r="CJ64" s="998"/>
      <c r="CK64" s="998"/>
      <c r="CL64" s="999"/>
      <c r="CM64" s="997"/>
      <c r="CN64" s="998"/>
      <c r="CO64" s="998"/>
      <c r="CP64" s="998"/>
      <c r="CQ64" s="999"/>
      <c r="CR64" s="997"/>
      <c r="CS64" s="998"/>
      <c r="CT64" s="998"/>
      <c r="CU64" s="998"/>
      <c r="CV64" s="999"/>
      <c r="CW64" s="997"/>
      <c r="CX64" s="998"/>
      <c r="CY64" s="998"/>
      <c r="CZ64" s="998"/>
      <c r="DA64" s="999"/>
      <c r="DB64" s="997"/>
      <c r="DC64" s="998"/>
      <c r="DD64" s="998"/>
      <c r="DE64" s="998"/>
      <c r="DF64" s="999"/>
      <c r="DG64" s="997"/>
      <c r="DH64" s="998"/>
      <c r="DI64" s="998"/>
      <c r="DJ64" s="998"/>
      <c r="DK64" s="999"/>
      <c r="DL64" s="997"/>
      <c r="DM64" s="998"/>
      <c r="DN64" s="998"/>
      <c r="DO64" s="998"/>
      <c r="DP64" s="999"/>
      <c r="DQ64" s="997"/>
      <c r="DR64" s="998"/>
      <c r="DS64" s="998"/>
      <c r="DT64" s="998"/>
      <c r="DU64" s="999"/>
      <c r="DV64" s="1000"/>
      <c r="DW64" s="1001"/>
      <c r="DX64" s="1001"/>
      <c r="DY64" s="1001"/>
      <c r="DZ64" s="1002"/>
      <c r="EA64" s="230"/>
    </row>
    <row r="65" spans="1:131" ht="26.25" customHeight="1" thickBot="1" x14ac:dyDescent="0.2">
      <c r="A65" s="232" t="s">
        <v>415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00"/>
      <c r="BT65" s="1001"/>
      <c r="BU65" s="1001"/>
      <c r="BV65" s="1001"/>
      <c r="BW65" s="1001"/>
      <c r="BX65" s="1001"/>
      <c r="BY65" s="1001"/>
      <c r="BZ65" s="1001"/>
      <c r="CA65" s="1001"/>
      <c r="CB65" s="1001"/>
      <c r="CC65" s="1001"/>
      <c r="CD65" s="1001"/>
      <c r="CE65" s="1001"/>
      <c r="CF65" s="1001"/>
      <c r="CG65" s="1016"/>
      <c r="CH65" s="997"/>
      <c r="CI65" s="998"/>
      <c r="CJ65" s="998"/>
      <c r="CK65" s="998"/>
      <c r="CL65" s="999"/>
      <c r="CM65" s="997"/>
      <c r="CN65" s="998"/>
      <c r="CO65" s="998"/>
      <c r="CP65" s="998"/>
      <c r="CQ65" s="999"/>
      <c r="CR65" s="997"/>
      <c r="CS65" s="998"/>
      <c r="CT65" s="998"/>
      <c r="CU65" s="998"/>
      <c r="CV65" s="999"/>
      <c r="CW65" s="997"/>
      <c r="CX65" s="998"/>
      <c r="CY65" s="998"/>
      <c r="CZ65" s="998"/>
      <c r="DA65" s="999"/>
      <c r="DB65" s="997"/>
      <c r="DC65" s="998"/>
      <c r="DD65" s="998"/>
      <c r="DE65" s="998"/>
      <c r="DF65" s="999"/>
      <c r="DG65" s="997"/>
      <c r="DH65" s="998"/>
      <c r="DI65" s="998"/>
      <c r="DJ65" s="998"/>
      <c r="DK65" s="999"/>
      <c r="DL65" s="997"/>
      <c r="DM65" s="998"/>
      <c r="DN65" s="998"/>
      <c r="DO65" s="998"/>
      <c r="DP65" s="999"/>
      <c r="DQ65" s="997"/>
      <c r="DR65" s="998"/>
      <c r="DS65" s="998"/>
      <c r="DT65" s="998"/>
      <c r="DU65" s="999"/>
      <c r="DV65" s="1000"/>
      <c r="DW65" s="1001"/>
      <c r="DX65" s="1001"/>
      <c r="DY65" s="1001"/>
      <c r="DZ65" s="1002"/>
      <c r="EA65" s="230"/>
    </row>
    <row r="66" spans="1:131" ht="26.25" customHeight="1" x14ac:dyDescent="0.15">
      <c r="A66" s="1003" t="s">
        <v>416</v>
      </c>
      <c r="B66" s="1004"/>
      <c r="C66" s="1004"/>
      <c r="D66" s="1004"/>
      <c r="E66" s="1004"/>
      <c r="F66" s="1004"/>
      <c r="G66" s="1004"/>
      <c r="H66" s="1004"/>
      <c r="I66" s="1004"/>
      <c r="J66" s="1004"/>
      <c r="K66" s="1004"/>
      <c r="L66" s="1004"/>
      <c r="M66" s="1004"/>
      <c r="N66" s="1004"/>
      <c r="O66" s="1004"/>
      <c r="P66" s="1005"/>
      <c r="Q66" s="989" t="s">
        <v>417</v>
      </c>
      <c r="R66" s="990"/>
      <c r="S66" s="990"/>
      <c r="T66" s="990"/>
      <c r="U66" s="991"/>
      <c r="V66" s="989" t="s">
        <v>418</v>
      </c>
      <c r="W66" s="990"/>
      <c r="X66" s="990"/>
      <c r="Y66" s="990"/>
      <c r="Z66" s="991"/>
      <c r="AA66" s="989" t="s">
        <v>419</v>
      </c>
      <c r="AB66" s="990"/>
      <c r="AC66" s="990"/>
      <c r="AD66" s="990"/>
      <c r="AE66" s="991"/>
      <c r="AF66" s="1009" t="s">
        <v>420</v>
      </c>
      <c r="AG66" s="1010"/>
      <c r="AH66" s="1010"/>
      <c r="AI66" s="1010"/>
      <c r="AJ66" s="1011"/>
      <c r="AK66" s="989" t="s">
        <v>421</v>
      </c>
      <c r="AL66" s="1004"/>
      <c r="AM66" s="1004"/>
      <c r="AN66" s="1004"/>
      <c r="AO66" s="1005"/>
      <c r="AP66" s="989" t="s">
        <v>422</v>
      </c>
      <c r="AQ66" s="990"/>
      <c r="AR66" s="990"/>
      <c r="AS66" s="990"/>
      <c r="AT66" s="991"/>
      <c r="AU66" s="989" t="s">
        <v>423</v>
      </c>
      <c r="AV66" s="990"/>
      <c r="AW66" s="990"/>
      <c r="AX66" s="990"/>
      <c r="AY66" s="991"/>
      <c r="AZ66" s="989" t="s">
        <v>376</v>
      </c>
      <c r="BA66" s="990"/>
      <c r="BB66" s="990"/>
      <c r="BC66" s="990"/>
      <c r="BD66" s="99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1006"/>
      <c r="B67" s="1007"/>
      <c r="C67" s="1007"/>
      <c r="D67" s="1007"/>
      <c r="E67" s="1007"/>
      <c r="F67" s="1007"/>
      <c r="G67" s="1007"/>
      <c r="H67" s="1007"/>
      <c r="I67" s="1007"/>
      <c r="J67" s="1007"/>
      <c r="K67" s="1007"/>
      <c r="L67" s="1007"/>
      <c r="M67" s="1007"/>
      <c r="N67" s="1007"/>
      <c r="O67" s="1007"/>
      <c r="P67" s="1008"/>
      <c r="Q67" s="992"/>
      <c r="R67" s="993"/>
      <c r="S67" s="993"/>
      <c r="T67" s="993"/>
      <c r="U67" s="994"/>
      <c r="V67" s="992"/>
      <c r="W67" s="993"/>
      <c r="X67" s="993"/>
      <c r="Y67" s="993"/>
      <c r="Z67" s="994"/>
      <c r="AA67" s="992"/>
      <c r="AB67" s="993"/>
      <c r="AC67" s="993"/>
      <c r="AD67" s="993"/>
      <c r="AE67" s="994"/>
      <c r="AF67" s="1012"/>
      <c r="AG67" s="1013"/>
      <c r="AH67" s="1013"/>
      <c r="AI67" s="1013"/>
      <c r="AJ67" s="1014"/>
      <c r="AK67" s="1015"/>
      <c r="AL67" s="1007"/>
      <c r="AM67" s="1007"/>
      <c r="AN67" s="1007"/>
      <c r="AO67" s="1008"/>
      <c r="AP67" s="992"/>
      <c r="AQ67" s="993"/>
      <c r="AR67" s="993"/>
      <c r="AS67" s="993"/>
      <c r="AT67" s="994"/>
      <c r="AU67" s="992"/>
      <c r="AV67" s="993"/>
      <c r="AW67" s="993"/>
      <c r="AX67" s="993"/>
      <c r="AY67" s="994"/>
      <c r="AZ67" s="992"/>
      <c r="BA67" s="993"/>
      <c r="BB67" s="993"/>
      <c r="BC67" s="993"/>
      <c r="BD67" s="99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593</v>
      </c>
      <c r="C68" s="986"/>
      <c r="D68" s="986"/>
      <c r="E68" s="986"/>
      <c r="F68" s="986"/>
      <c r="G68" s="986"/>
      <c r="H68" s="986"/>
      <c r="I68" s="986"/>
      <c r="J68" s="986"/>
      <c r="K68" s="986"/>
      <c r="L68" s="986"/>
      <c r="M68" s="986"/>
      <c r="N68" s="986"/>
      <c r="O68" s="986"/>
      <c r="P68" s="987"/>
      <c r="Q68" s="988">
        <v>1334</v>
      </c>
      <c r="R68" s="982"/>
      <c r="S68" s="982"/>
      <c r="T68" s="982"/>
      <c r="U68" s="982"/>
      <c r="V68" s="982">
        <v>1334</v>
      </c>
      <c r="W68" s="982"/>
      <c r="X68" s="982"/>
      <c r="Y68" s="982"/>
      <c r="Z68" s="982"/>
      <c r="AA68" s="982">
        <v>0</v>
      </c>
      <c r="AB68" s="982"/>
      <c r="AC68" s="982"/>
      <c r="AD68" s="982"/>
      <c r="AE68" s="982"/>
      <c r="AF68" s="982">
        <v>0</v>
      </c>
      <c r="AG68" s="982"/>
      <c r="AH68" s="982"/>
      <c r="AI68" s="982"/>
      <c r="AJ68" s="982"/>
      <c r="AK68" s="982">
        <v>115</v>
      </c>
      <c r="AL68" s="982"/>
      <c r="AM68" s="982"/>
      <c r="AN68" s="982"/>
      <c r="AO68" s="982"/>
      <c r="AP68" s="982" t="s">
        <v>592</v>
      </c>
      <c r="AQ68" s="982"/>
      <c r="AR68" s="982"/>
      <c r="AS68" s="982"/>
      <c r="AT68" s="982"/>
      <c r="AU68" s="982" t="s">
        <v>592</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594</v>
      </c>
      <c r="C69" s="975"/>
      <c r="D69" s="975"/>
      <c r="E69" s="975"/>
      <c r="F69" s="975"/>
      <c r="G69" s="975"/>
      <c r="H69" s="975"/>
      <c r="I69" s="975"/>
      <c r="J69" s="975"/>
      <c r="K69" s="975"/>
      <c r="L69" s="975"/>
      <c r="M69" s="975"/>
      <c r="N69" s="975"/>
      <c r="O69" s="975"/>
      <c r="P69" s="976"/>
      <c r="Q69" s="977">
        <v>4286</v>
      </c>
      <c r="R69" s="971"/>
      <c r="S69" s="971"/>
      <c r="T69" s="971"/>
      <c r="U69" s="971"/>
      <c r="V69" s="971">
        <v>4270</v>
      </c>
      <c r="W69" s="971"/>
      <c r="X69" s="971"/>
      <c r="Y69" s="971"/>
      <c r="Z69" s="971"/>
      <c r="AA69" s="971">
        <v>16</v>
      </c>
      <c r="AB69" s="971"/>
      <c r="AC69" s="971"/>
      <c r="AD69" s="971"/>
      <c r="AE69" s="971"/>
      <c r="AF69" s="971">
        <v>16</v>
      </c>
      <c r="AG69" s="971"/>
      <c r="AH69" s="971"/>
      <c r="AI69" s="971"/>
      <c r="AJ69" s="971"/>
      <c r="AK69" s="971">
        <v>103</v>
      </c>
      <c r="AL69" s="971"/>
      <c r="AM69" s="971"/>
      <c r="AN69" s="971"/>
      <c r="AO69" s="971"/>
      <c r="AP69" s="971" t="s">
        <v>592</v>
      </c>
      <c r="AQ69" s="971"/>
      <c r="AR69" s="971"/>
      <c r="AS69" s="971"/>
      <c r="AT69" s="971"/>
      <c r="AU69" s="971" t="s">
        <v>592</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595</v>
      </c>
      <c r="C70" s="975"/>
      <c r="D70" s="975"/>
      <c r="E70" s="975"/>
      <c r="F70" s="975"/>
      <c r="G70" s="975"/>
      <c r="H70" s="975"/>
      <c r="I70" s="975"/>
      <c r="J70" s="975"/>
      <c r="K70" s="975"/>
      <c r="L70" s="975"/>
      <c r="M70" s="975"/>
      <c r="N70" s="975"/>
      <c r="O70" s="975"/>
      <c r="P70" s="976"/>
      <c r="Q70" s="977">
        <v>119</v>
      </c>
      <c r="R70" s="971"/>
      <c r="S70" s="971"/>
      <c r="T70" s="971"/>
      <c r="U70" s="971"/>
      <c r="V70" s="971">
        <v>112</v>
      </c>
      <c r="W70" s="971"/>
      <c r="X70" s="971"/>
      <c r="Y70" s="971"/>
      <c r="Z70" s="971"/>
      <c r="AA70" s="971">
        <v>7</v>
      </c>
      <c r="AB70" s="971"/>
      <c r="AC70" s="971"/>
      <c r="AD70" s="971"/>
      <c r="AE70" s="971"/>
      <c r="AF70" s="971">
        <v>7</v>
      </c>
      <c r="AG70" s="971"/>
      <c r="AH70" s="971"/>
      <c r="AI70" s="971"/>
      <c r="AJ70" s="971"/>
      <c r="AK70" s="971">
        <v>20</v>
      </c>
      <c r="AL70" s="971"/>
      <c r="AM70" s="971"/>
      <c r="AN70" s="971"/>
      <c r="AO70" s="971"/>
      <c r="AP70" s="971" t="s">
        <v>592</v>
      </c>
      <c r="AQ70" s="971"/>
      <c r="AR70" s="971"/>
      <c r="AS70" s="971"/>
      <c r="AT70" s="971"/>
      <c r="AU70" s="971" t="s">
        <v>592</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596</v>
      </c>
      <c r="C71" s="975"/>
      <c r="D71" s="975"/>
      <c r="E71" s="975"/>
      <c r="F71" s="975"/>
      <c r="G71" s="975"/>
      <c r="H71" s="975"/>
      <c r="I71" s="975"/>
      <c r="J71" s="975"/>
      <c r="K71" s="975"/>
      <c r="L71" s="975"/>
      <c r="M71" s="975"/>
      <c r="N71" s="975"/>
      <c r="O71" s="975"/>
      <c r="P71" s="976"/>
      <c r="Q71" s="977">
        <v>128</v>
      </c>
      <c r="R71" s="971"/>
      <c r="S71" s="971"/>
      <c r="T71" s="971"/>
      <c r="U71" s="971"/>
      <c r="V71" s="971">
        <v>124</v>
      </c>
      <c r="W71" s="971"/>
      <c r="X71" s="971"/>
      <c r="Y71" s="971"/>
      <c r="Z71" s="971"/>
      <c r="AA71" s="971">
        <v>4</v>
      </c>
      <c r="AB71" s="971"/>
      <c r="AC71" s="971"/>
      <c r="AD71" s="971"/>
      <c r="AE71" s="971"/>
      <c r="AF71" s="971">
        <v>4</v>
      </c>
      <c r="AG71" s="971"/>
      <c r="AH71" s="971"/>
      <c r="AI71" s="971"/>
      <c r="AJ71" s="971"/>
      <c r="AK71" s="971">
        <v>0</v>
      </c>
      <c r="AL71" s="971"/>
      <c r="AM71" s="971"/>
      <c r="AN71" s="971"/>
      <c r="AO71" s="971"/>
      <c r="AP71" s="971" t="s">
        <v>592</v>
      </c>
      <c r="AQ71" s="971"/>
      <c r="AR71" s="971"/>
      <c r="AS71" s="971"/>
      <c r="AT71" s="971"/>
      <c r="AU71" s="971" t="s">
        <v>592</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597</v>
      </c>
      <c r="C72" s="975"/>
      <c r="D72" s="975"/>
      <c r="E72" s="975"/>
      <c r="F72" s="975"/>
      <c r="G72" s="975"/>
      <c r="H72" s="975"/>
      <c r="I72" s="975"/>
      <c r="J72" s="975"/>
      <c r="K72" s="975"/>
      <c r="L72" s="975"/>
      <c r="M72" s="975"/>
      <c r="N72" s="975"/>
      <c r="O72" s="975"/>
      <c r="P72" s="976"/>
      <c r="Q72" s="977">
        <v>401</v>
      </c>
      <c r="R72" s="971"/>
      <c r="S72" s="971"/>
      <c r="T72" s="971"/>
      <c r="U72" s="971"/>
      <c r="V72" s="971">
        <v>375</v>
      </c>
      <c r="W72" s="971"/>
      <c r="X72" s="971"/>
      <c r="Y72" s="971"/>
      <c r="Z72" s="971"/>
      <c r="AA72" s="971">
        <v>26</v>
      </c>
      <c r="AB72" s="971"/>
      <c r="AC72" s="971"/>
      <c r="AD72" s="971"/>
      <c r="AE72" s="971"/>
      <c r="AF72" s="971">
        <v>26</v>
      </c>
      <c r="AG72" s="971"/>
      <c r="AH72" s="971"/>
      <c r="AI72" s="971"/>
      <c r="AJ72" s="971"/>
      <c r="AK72" s="971">
        <v>239</v>
      </c>
      <c r="AL72" s="971"/>
      <c r="AM72" s="971"/>
      <c r="AN72" s="971"/>
      <c r="AO72" s="971"/>
      <c r="AP72" s="971" t="s">
        <v>592</v>
      </c>
      <c r="AQ72" s="971"/>
      <c r="AR72" s="971"/>
      <c r="AS72" s="971"/>
      <c r="AT72" s="971"/>
      <c r="AU72" s="971" t="s">
        <v>592</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598</v>
      </c>
      <c r="C73" s="975"/>
      <c r="D73" s="975"/>
      <c r="E73" s="975"/>
      <c r="F73" s="975"/>
      <c r="G73" s="975"/>
      <c r="H73" s="975"/>
      <c r="I73" s="975"/>
      <c r="J73" s="975"/>
      <c r="K73" s="975"/>
      <c r="L73" s="975"/>
      <c r="M73" s="975"/>
      <c r="N73" s="975"/>
      <c r="O73" s="975"/>
      <c r="P73" s="976"/>
      <c r="Q73" s="977">
        <v>1008</v>
      </c>
      <c r="R73" s="971"/>
      <c r="S73" s="971"/>
      <c r="T73" s="971"/>
      <c r="U73" s="971"/>
      <c r="V73" s="971">
        <v>990</v>
      </c>
      <c r="W73" s="971"/>
      <c r="X73" s="971"/>
      <c r="Y73" s="971"/>
      <c r="Z73" s="971"/>
      <c r="AA73" s="971">
        <v>18</v>
      </c>
      <c r="AB73" s="971"/>
      <c r="AC73" s="971"/>
      <c r="AD73" s="971"/>
      <c r="AE73" s="971"/>
      <c r="AF73" s="971">
        <v>18</v>
      </c>
      <c r="AG73" s="971"/>
      <c r="AH73" s="971"/>
      <c r="AI73" s="971"/>
      <c r="AJ73" s="971"/>
      <c r="AK73" s="971">
        <v>88</v>
      </c>
      <c r="AL73" s="971"/>
      <c r="AM73" s="971"/>
      <c r="AN73" s="971"/>
      <c r="AO73" s="971"/>
      <c r="AP73" s="971" t="s">
        <v>592</v>
      </c>
      <c r="AQ73" s="971"/>
      <c r="AR73" s="971"/>
      <c r="AS73" s="971"/>
      <c r="AT73" s="971"/>
      <c r="AU73" s="971" t="s">
        <v>592</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599</v>
      </c>
      <c r="C74" s="975"/>
      <c r="D74" s="975"/>
      <c r="E74" s="975"/>
      <c r="F74" s="975"/>
      <c r="G74" s="975"/>
      <c r="H74" s="975"/>
      <c r="I74" s="975"/>
      <c r="J74" s="975"/>
      <c r="K74" s="975"/>
      <c r="L74" s="975"/>
      <c r="M74" s="975"/>
      <c r="N74" s="975"/>
      <c r="O74" s="975"/>
      <c r="P74" s="976"/>
      <c r="Q74" s="977">
        <v>14719</v>
      </c>
      <c r="R74" s="971"/>
      <c r="S74" s="971"/>
      <c r="T74" s="971"/>
      <c r="U74" s="971"/>
      <c r="V74" s="971">
        <v>14003</v>
      </c>
      <c r="W74" s="971"/>
      <c r="X74" s="971"/>
      <c r="Y74" s="971"/>
      <c r="Z74" s="971"/>
      <c r="AA74" s="971">
        <v>716</v>
      </c>
      <c r="AB74" s="971"/>
      <c r="AC74" s="971"/>
      <c r="AD74" s="971"/>
      <c r="AE74" s="971"/>
      <c r="AF74" s="971">
        <v>716</v>
      </c>
      <c r="AG74" s="971"/>
      <c r="AH74" s="971"/>
      <c r="AI74" s="971"/>
      <c r="AJ74" s="971"/>
      <c r="AK74" s="971">
        <v>256</v>
      </c>
      <c r="AL74" s="971"/>
      <c r="AM74" s="971"/>
      <c r="AN74" s="971"/>
      <c r="AO74" s="971"/>
      <c r="AP74" s="971">
        <v>4831</v>
      </c>
      <c r="AQ74" s="971"/>
      <c r="AR74" s="971"/>
      <c r="AS74" s="971"/>
      <c r="AT74" s="971"/>
      <c r="AU74" s="971">
        <v>115</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389</v>
      </c>
      <c r="B88" s="937" t="s">
        <v>424</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787</v>
      </c>
      <c r="AG88" s="959"/>
      <c r="AH88" s="959"/>
      <c r="AI88" s="959"/>
      <c r="AJ88" s="959"/>
      <c r="AK88" s="963"/>
      <c r="AL88" s="963"/>
      <c r="AM88" s="963"/>
      <c r="AN88" s="963"/>
      <c r="AO88" s="963"/>
      <c r="AP88" s="959">
        <v>4831</v>
      </c>
      <c r="AQ88" s="959"/>
      <c r="AR88" s="959"/>
      <c r="AS88" s="959"/>
      <c r="AT88" s="959"/>
      <c r="AU88" s="959">
        <v>115</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389</v>
      </c>
      <c r="BR102" s="937" t="s">
        <v>425</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426</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427</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430</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431</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432</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433</v>
      </c>
      <c r="AB109" s="896"/>
      <c r="AC109" s="896"/>
      <c r="AD109" s="896"/>
      <c r="AE109" s="897"/>
      <c r="AF109" s="898" t="s">
        <v>434</v>
      </c>
      <c r="AG109" s="896"/>
      <c r="AH109" s="896"/>
      <c r="AI109" s="896"/>
      <c r="AJ109" s="897"/>
      <c r="AK109" s="898" t="s">
        <v>306</v>
      </c>
      <c r="AL109" s="896"/>
      <c r="AM109" s="896"/>
      <c r="AN109" s="896"/>
      <c r="AO109" s="897"/>
      <c r="AP109" s="898" t="s">
        <v>435</v>
      </c>
      <c r="AQ109" s="896"/>
      <c r="AR109" s="896"/>
      <c r="AS109" s="896"/>
      <c r="AT109" s="929"/>
      <c r="AU109" s="895" t="s">
        <v>432</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433</v>
      </c>
      <c r="BR109" s="896"/>
      <c r="BS109" s="896"/>
      <c r="BT109" s="896"/>
      <c r="BU109" s="897"/>
      <c r="BV109" s="898" t="s">
        <v>434</v>
      </c>
      <c r="BW109" s="896"/>
      <c r="BX109" s="896"/>
      <c r="BY109" s="896"/>
      <c r="BZ109" s="897"/>
      <c r="CA109" s="898" t="s">
        <v>306</v>
      </c>
      <c r="CB109" s="896"/>
      <c r="CC109" s="896"/>
      <c r="CD109" s="896"/>
      <c r="CE109" s="897"/>
      <c r="CF109" s="936" t="s">
        <v>435</v>
      </c>
      <c r="CG109" s="936"/>
      <c r="CH109" s="936"/>
      <c r="CI109" s="936"/>
      <c r="CJ109" s="936"/>
      <c r="CK109" s="898" t="s">
        <v>436</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433</v>
      </c>
      <c r="DH109" s="896"/>
      <c r="DI109" s="896"/>
      <c r="DJ109" s="896"/>
      <c r="DK109" s="897"/>
      <c r="DL109" s="898" t="s">
        <v>434</v>
      </c>
      <c r="DM109" s="896"/>
      <c r="DN109" s="896"/>
      <c r="DO109" s="896"/>
      <c r="DP109" s="897"/>
      <c r="DQ109" s="898" t="s">
        <v>306</v>
      </c>
      <c r="DR109" s="896"/>
      <c r="DS109" s="896"/>
      <c r="DT109" s="896"/>
      <c r="DU109" s="897"/>
      <c r="DV109" s="898" t="s">
        <v>435</v>
      </c>
      <c r="DW109" s="896"/>
      <c r="DX109" s="896"/>
      <c r="DY109" s="896"/>
      <c r="DZ109" s="929"/>
    </row>
    <row r="110" spans="1:131" s="230" customFormat="1" ht="26.25" customHeight="1" x14ac:dyDescent="0.15">
      <c r="A110" s="807" t="s">
        <v>437</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1741942</v>
      </c>
      <c r="AB110" s="889"/>
      <c r="AC110" s="889"/>
      <c r="AD110" s="889"/>
      <c r="AE110" s="890"/>
      <c r="AF110" s="891">
        <v>1756188</v>
      </c>
      <c r="AG110" s="889"/>
      <c r="AH110" s="889"/>
      <c r="AI110" s="889"/>
      <c r="AJ110" s="890"/>
      <c r="AK110" s="891">
        <v>1726967</v>
      </c>
      <c r="AL110" s="889"/>
      <c r="AM110" s="889"/>
      <c r="AN110" s="889"/>
      <c r="AO110" s="890"/>
      <c r="AP110" s="892">
        <v>25.6</v>
      </c>
      <c r="AQ110" s="893"/>
      <c r="AR110" s="893"/>
      <c r="AS110" s="893"/>
      <c r="AT110" s="894"/>
      <c r="AU110" s="930" t="s">
        <v>74</v>
      </c>
      <c r="AV110" s="931"/>
      <c r="AW110" s="931"/>
      <c r="AX110" s="931"/>
      <c r="AY110" s="931"/>
      <c r="AZ110" s="840" t="s">
        <v>438</v>
      </c>
      <c r="BA110" s="808"/>
      <c r="BB110" s="808"/>
      <c r="BC110" s="808"/>
      <c r="BD110" s="808"/>
      <c r="BE110" s="808"/>
      <c r="BF110" s="808"/>
      <c r="BG110" s="808"/>
      <c r="BH110" s="808"/>
      <c r="BI110" s="808"/>
      <c r="BJ110" s="808"/>
      <c r="BK110" s="808"/>
      <c r="BL110" s="808"/>
      <c r="BM110" s="808"/>
      <c r="BN110" s="808"/>
      <c r="BO110" s="808"/>
      <c r="BP110" s="809"/>
      <c r="BQ110" s="841">
        <v>19578642</v>
      </c>
      <c r="BR110" s="825"/>
      <c r="BS110" s="825"/>
      <c r="BT110" s="825"/>
      <c r="BU110" s="825"/>
      <c r="BV110" s="825">
        <v>20107095</v>
      </c>
      <c r="BW110" s="825"/>
      <c r="BX110" s="825"/>
      <c r="BY110" s="825"/>
      <c r="BZ110" s="825"/>
      <c r="CA110" s="825">
        <v>22224457</v>
      </c>
      <c r="CB110" s="825"/>
      <c r="CC110" s="825"/>
      <c r="CD110" s="825"/>
      <c r="CE110" s="825"/>
      <c r="CF110" s="863">
        <v>330.1</v>
      </c>
      <c r="CG110" s="864"/>
      <c r="CH110" s="864"/>
      <c r="CI110" s="864"/>
      <c r="CJ110" s="864"/>
      <c r="CK110" s="926" t="s">
        <v>439</v>
      </c>
      <c r="CL110" s="883"/>
      <c r="CM110" s="840" t="s">
        <v>440</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41" t="s">
        <v>441</v>
      </c>
      <c r="DH110" s="825"/>
      <c r="DI110" s="825"/>
      <c r="DJ110" s="825"/>
      <c r="DK110" s="825"/>
      <c r="DL110" s="825" t="s">
        <v>442</v>
      </c>
      <c r="DM110" s="825"/>
      <c r="DN110" s="825"/>
      <c r="DO110" s="825"/>
      <c r="DP110" s="825"/>
      <c r="DQ110" s="825" t="s">
        <v>441</v>
      </c>
      <c r="DR110" s="825"/>
      <c r="DS110" s="825"/>
      <c r="DT110" s="825"/>
      <c r="DU110" s="825"/>
      <c r="DV110" s="826" t="s">
        <v>443</v>
      </c>
      <c r="DW110" s="826"/>
      <c r="DX110" s="826"/>
      <c r="DY110" s="826"/>
      <c r="DZ110" s="827"/>
    </row>
    <row r="111" spans="1:131" s="230" customFormat="1" ht="26.25" customHeight="1" x14ac:dyDescent="0.15">
      <c r="A111" s="774" t="s">
        <v>444</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2" t="s">
        <v>443</v>
      </c>
      <c r="AB111" s="913"/>
      <c r="AC111" s="913"/>
      <c r="AD111" s="913"/>
      <c r="AE111" s="914"/>
      <c r="AF111" s="915" t="s">
        <v>443</v>
      </c>
      <c r="AG111" s="913"/>
      <c r="AH111" s="913"/>
      <c r="AI111" s="913"/>
      <c r="AJ111" s="914"/>
      <c r="AK111" s="915" t="s">
        <v>441</v>
      </c>
      <c r="AL111" s="913"/>
      <c r="AM111" s="913"/>
      <c r="AN111" s="913"/>
      <c r="AO111" s="914"/>
      <c r="AP111" s="916" t="s">
        <v>445</v>
      </c>
      <c r="AQ111" s="917"/>
      <c r="AR111" s="917"/>
      <c r="AS111" s="917"/>
      <c r="AT111" s="918"/>
      <c r="AU111" s="932"/>
      <c r="AV111" s="933"/>
      <c r="AW111" s="933"/>
      <c r="AX111" s="933"/>
      <c r="AY111" s="933"/>
      <c r="AZ111" s="815" t="s">
        <v>446</v>
      </c>
      <c r="BA111" s="752"/>
      <c r="BB111" s="752"/>
      <c r="BC111" s="752"/>
      <c r="BD111" s="752"/>
      <c r="BE111" s="752"/>
      <c r="BF111" s="752"/>
      <c r="BG111" s="752"/>
      <c r="BH111" s="752"/>
      <c r="BI111" s="752"/>
      <c r="BJ111" s="752"/>
      <c r="BK111" s="752"/>
      <c r="BL111" s="752"/>
      <c r="BM111" s="752"/>
      <c r="BN111" s="752"/>
      <c r="BO111" s="752"/>
      <c r="BP111" s="753"/>
      <c r="BQ111" s="816" t="s">
        <v>441</v>
      </c>
      <c r="BR111" s="817"/>
      <c r="BS111" s="817"/>
      <c r="BT111" s="817"/>
      <c r="BU111" s="817"/>
      <c r="BV111" s="817" t="s">
        <v>441</v>
      </c>
      <c r="BW111" s="817"/>
      <c r="BX111" s="817"/>
      <c r="BY111" s="817"/>
      <c r="BZ111" s="817"/>
      <c r="CA111" s="817" t="s">
        <v>441</v>
      </c>
      <c r="CB111" s="817"/>
      <c r="CC111" s="817"/>
      <c r="CD111" s="817"/>
      <c r="CE111" s="817"/>
      <c r="CF111" s="872" t="s">
        <v>447</v>
      </c>
      <c r="CG111" s="873"/>
      <c r="CH111" s="873"/>
      <c r="CI111" s="873"/>
      <c r="CJ111" s="873"/>
      <c r="CK111" s="927"/>
      <c r="CL111" s="885"/>
      <c r="CM111" s="815" t="s">
        <v>448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441</v>
      </c>
      <c r="DH111" s="817"/>
      <c r="DI111" s="817"/>
      <c r="DJ111" s="817"/>
      <c r="DK111" s="817"/>
      <c r="DL111" s="817" t="s">
        <v>445</v>
      </c>
      <c r="DM111" s="817"/>
      <c r="DN111" s="817"/>
      <c r="DO111" s="817"/>
      <c r="DP111" s="817"/>
      <c r="DQ111" s="817" t="s">
        <v>441</v>
      </c>
      <c r="DR111" s="817"/>
      <c r="DS111" s="817"/>
      <c r="DT111" s="817"/>
      <c r="DU111" s="817"/>
      <c r="DV111" s="794" t="s">
        <v>441</v>
      </c>
      <c r="DW111" s="794"/>
      <c r="DX111" s="794"/>
      <c r="DY111" s="794"/>
      <c r="DZ111" s="795"/>
    </row>
    <row r="112" spans="1:131" s="230" customFormat="1" ht="26.25" customHeight="1" x14ac:dyDescent="0.15">
      <c r="A112" s="919" t="s">
        <v>449</v>
      </c>
      <c r="B112" s="920"/>
      <c r="C112" s="752" t="s">
        <v>450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441</v>
      </c>
      <c r="AB112" s="780"/>
      <c r="AC112" s="780"/>
      <c r="AD112" s="780"/>
      <c r="AE112" s="781"/>
      <c r="AF112" s="782" t="s">
        <v>441</v>
      </c>
      <c r="AG112" s="780"/>
      <c r="AH112" s="780"/>
      <c r="AI112" s="780"/>
      <c r="AJ112" s="781"/>
      <c r="AK112" s="782" t="s">
        <v>441</v>
      </c>
      <c r="AL112" s="780"/>
      <c r="AM112" s="780"/>
      <c r="AN112" s="780"/>
      <c r="AO112" s="781"/>
      <c r="AP112" s="821" t="s">
        <v>445</v>
      </c>
      <c r="AQ112" s="822"/>
      <c r="AR112" s="822"/>
      <c r="AS112" s="822"/>
      <c r="AT112" s="823"/>
      <c r="AU112" s="932"/>
      <c r="AV112" s="933"/>
      <c r="AW112" s="933"/>
      <c r="AX112" s="933"/>
      <c r="AY112" s="933"/>
      <c r="AZ112" s="815" t="s">
        <v>451</v>
      </c>
      <c r="BA112" s="752"/>
      <c r="BB112" s="752"/>
      <c r="BC112" s="752"/>
      <c r="BD112" s="752"/>
      <c r="BE112" s="752"/>
      <c r="BF112" s="752"/>
      <c r="BG112" s="752"/>
      <c r="BH112" s="752"/>
      <c r="BI112" s="752"/>
      <c r="BJ112" s="752"/>
      <c r="BK112" s="752"/>
      <c r="BL112" s="752"/>
      <c r="BM112" s="752"/>
      <c r="BN112" s="752"/>
      <c r="BO112" s="752"/>
      <c r="BP112" s="753"/>
      <c r="BQ112" s="816">
        <v>3730596</v>
      </c>
      <c r="BR112" s="817"/>
      <c r="BS112" s="817"/>
      <c r="BT112" s="817"/>
      <c r="BU112" s="817"/>
      <c r="BV112" s="817">
        <v>4036549</v>
      </c>
      <c r="BW112" s="817"/>
      <c r="BX112" s="817"/>
      <c r="BY112" s="817"/>
      <c r="BZ112" s="817"/>
      <c r="CA112" s="817">
        <v>3701560</v>
      </c>
      <c r="CB112" s="817"/>
      <c r="CC112" s="817"/>
      <c r="CD112" s="817"/>
      <c r="CE112" s="817"/>
      <c r="CF112" s="872">
        <v>55</v>
      </c>
      <c r="CG112" s="873"/>
      <c r="CH112" s="873"/>
      <c r="CI112" s="873"/>
      <c r="CJ112" s="873"/>
      <c r="CK112" s="927"/>
      <c r="CL112" s="885"/>
      <c r="CM112" s="815" t="s">
        <v>452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441</v>
      </c>
      <c r="DH112" s="817"/>
      <c r="DI112" s="817"/>
      <c r="DJ112" s="817"/>
      <c r="DK112" s="817"/>
      <c r="DL112" s="817" t="s">
        <v>441</v>
      </c>
      <c r="DM112" s="817"/>
      <c r="DN112" s="817"/>
      <c r="DO112" s="817"/>
      <c r="DP112" s="817"/>
      <c r="DQ112" s="817" t="s">
        <v>441</v>
      </c>
      <c r="DR112" s="817"/>
      <c r="DS112" s="817"/>
      <c r="DT112" s="817"/>
      <c r="DU112" s="817"/>
      <c r="DV112" s="794" t="s">
        <v>441</v>
      </c>
      <c r="DW112" s="794"/>
      <c r="DX112" s="794"/>
      <c r="DY112" s="794"/>
      <c r="DZ112" s="795"/>
    </row>
    <row r="113" spans="1:130" s="230" customFormat="1" ht="26.25" customHeight="1" x14ac:dyDescent="0.15">
      <c r="A113" s="921"/>
      <c r="B113" s="922"/>
      <c r="C113" s="752" t="s">
        <v>453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2">
        <v>280907</v>
      </c>
      <c r="AB113" s="913"/>
      <c r="AC113" s="913"/>
      <c r="AD113" s="913"/>
      <c r="AE113" s="914"/>
      <c r="AF113" s="915">
        <v>289180</v>
      </c>
      <c r="AG113" s="913"/>
      <c r="AH113" s="913"/>
      <c r="AI113" s="913"/>
      <c r="AJ113" s="914"/>
      <c r="AK113" s="915">
        <v>257726</v>
      </c>
      <c r="AL113" s="913"/>
      <c r="AM113" s="913"/>
      <c r="AN113" s="913"/>
      <c r="AO113" s="914"/>
      <c r="AP113" s="916">
        <v>3.8</v>
      </c>
      <c r="AQ113" s="917"/>
      <c r="AR113" s="917"/>
      <c r="AS113" s="917"/>
      <c r="AT113" s="918"/>
      <c r="AU113" s="932"/>
      <c r="AV113" s="933"/>
      <c r="AW113" s="933"/>
      <c r="AX113" s="933"/>
      <c r="AY113" s="933"/>
      <c r="AZ113" s="815" t="s">
        <v>454</v>
      </c>
      <c r="BA113" s="752"/>
      <c r="BB113" s="752"/>
      <c r="BC113" s="752"/>
      <c r="BD113" s="752"/>
      <c r="BE113" s="752"/>
      <c r="BF113" s="752"/>
      <c r="BG113" s="752"/>
      <c r="BH113" s="752"/>
      <c r="BI113" s="752"/>
      <c r="BJ113" s="752"/>
      <c r="BK113" s="752"/>
      <c r="BL113" s="752"/>
      <c r="BM113" s="752"/>
      <c r="BN113" s="752"/>
      <c r="BO113" s="752"/>
      <c r="BP113" s="753"/>
      <c r="BQ113" s="816">
        <v>117725</v>
      </c>
      <c r="BR113" s="817"/>
      <c r="BS113" s="817"/>
      <c r="BT113" s="817"/>
      <c r="BU113" s="817"/>
      <c r="BV113" s="817">
        <v>123369</v>
      </c>
      <c r="BW113" s="817"/>
      <c r="BX113" s="817"/>
      <c r="BY113" s="817"/>
      <c r="BZ113" s="817"/>
      <c r="CA113" s="817">
        <v>115352</v>
      </c>
      <c r="CB113" s="817"/>
      <c r="CC113" s="817"/>
      <c r="CD113" s="817"/>
      <c r="CE113" s="817"/>
      <c r="CF113" s="872">
        <v>1.7</v>
      </c>
      <c r="CG113" s="873"/>
      <c r="CH113" s="873"/>
      <c r="CI113" s="873"/>
      <c r="CJ113" s="873"/>
      <c r="CK113" s="927"/>
      <c r="CL113" s="885"/>
      <c r="CM113" s="815" t="s">
        <v>455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441</v>
      </c>
      <c r="DH113" s="780"/>
      <c r="DI113" s="780"/>
      <c r="DJ113" s="780"/>
      <c r="DK113" s="781"/>
      <c r="DL113" s="782" t="s">
        <v>441</v>
      </c>
      <c r="DM113" s="780"/>
      <c r="DN113" s="780"/>
      <c r="DO113" s="780"/>
      <c r="DP113" s="781"/>
      <c r="DQ113" s="782" t="s">
        <v>414</v>
      </c>
      <c r="DR113" s="780"/>
      <c r="DS113" s="780"/>
      <c r="DT113" s="780"/>
      <c r="DU113" s="781"/>
      <c r="DV113" s="821" t="s">
        <v>443</v>
      </c>
      <c r="DW113" s="822"/>
      <c r="DX113" s="822"/>
      <c r="DY113" s="822"/>
      <c r="DZ113" s="823"/>
    </row>
    <row r="114" spans="1:130" s="230" customFormat="1" ht="26.25" customHeight="1" x14ac:dyDescent="0.15">
      <c r="A114" s="921"/>
      <c r="B114" s="922"/>
      <c r="C114" s="752" t="s">
        <v>456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28531</v>
      </c>
      <c r="AB114" s="780"/>
      <c r="AC114" s="780"/>
      <c r="AD114" s="780"/>
      <c r="AE114" s="781"/>
      <c r="AF114" s="782">
        <v>26845</v>
      </c>
      <c r="AG114" s="780"/>
      <c r="AH114" s="780"/>
      <c r="AI114" s="780"/>
      <c r="AJ114" s="781"/>
      <c r="AK114" s="782">
        <v>25508</v>
      </c>
      <c r="AL114" s="780"/>
      <c r="AM114" s="780"/>
      <c r="AN114" s="780"/>
      <c r="AO114" s="781"/>
      <c r="AP114" s="821">
        <v>0.4</v>
      </c>
      <c r="AQ114" s="822"/>
      <c r="AR114" s="822"/>
      <c r="AS114" s="822"/>
      <c r="AT114" s="823"/>
      <c r="AU114" s="932"/>
      <c r="AV114" s="933"/>
      <c r="AW114" s="933"/>
      <c r="AX114" s="933"/>
      <c r="AY114" s="933"/>
      <c r="AZ114" s="815" t="s">
        <v>457</v>
      </c>
      <c r="BA114" s="752"/>
      <c r="BB114" s="752"/>
      <c r="BC114" s="752"/>
      <c r="BD114" s="752"/>
      <c r="BE114" s="752"/>
      <c r="BF114" s="752"/>
      <c r="BG114" s="752"/>
      <c r="BH114" s="752"/>
      <c r="BI114" s="752"/>
      <c r="BJ114" s="752"/>
      <c r="BK114" s="752"/>
      <c r="BL114" s="752"/>
      <c r="BM114" s="752"/>
      <c r="BN114" s="752"/>
      <c r="BO114" s="752"/>
      <c r="BP114" s="753"/>
      <c r="BQ114" s="816">
        <v>2354786</v>
      </c>
      <c r="BR114" s="817"/>
      <c r="BS114" s="817"/>
      <c r="BT114" s="817"/>
      <c r="BU114" s="817"/>
      <c r="BV114" s="817">
        <v>2303899</v>
      </c>
      <c r="BW114" s="817"/>
      <c r="BX114" s="817"/>
      <c r="BY114" s="817"/>
      <c r="BZ114" s="817"/>
      <c r="CA114" s="817">
        <v>2147874</v>
      </c>
      <c r="CB114" s="817"/>
      <c r="CC114" s="817"/>
      <c r="CD114" s="817"/>
      <c r="CE114" s="817"/>
      <c r="CF114" s="872">
        <v>31.9</v>
      </c>
      <c r="CG114" s="873"/>
      <c r="CH114" s="873"/>
      <c r="CI114" s="873"/>
      <c r="CJ114" s="873"/>
      <c r="CK114" s="927"/>
      <c r="CL114" s="885"/>
      <c r="CM114" s="815" t="s">
        <v>458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441</v>
      </c>
      <c r="DH114" s="780"/>
      <c r="DI114" s="780"/>
      <c r="DJ114" s="780"/>
      <c r="DK114" s="781"/>
      <c r="DL114" s="782" t="s">
        <v>441</v>
      </c>
      <c r="DM114" s="780"/>
      <c r="DN114" s="780"/>
      <c r="DO114" s="780"/>
      <c r="DP114" s="781"/>
      <c r="DQ114" s="782" t="s">
        <v>443</v>
      </c>
      <c r="DR114" s="780"/>
      <c r="DS114" s="780"/>
      <c r="DT114" s="780"/>
      <c r="DU114" s="781"/>
      <c r="DV114" s="821" t="s">
        <v>445</v>
      </c>
      <c r="DW114" s="822"/>
      <c r="DX114" s="822"/>
      <c r="DY114" s="822"/>
      <c r="DZ114" s="823"/>
    </row>
    <row r="115" spans="1:130" s="230" customFormat="1" ht="26.25" customHeight="1" x14ac:dyDescent="0.15">
      <c r="A115" s="921"/>
      <c r="B115" s="922"/>
      <c r="C115" s="752" t="s">
        <v>459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2" t="s">
        <v>447</v>
      </c>
      <c r="AB115" s="913"/>
      <c r="AC115" s="913"/>
      <c r="AD115" s="913"/>
      <c r="AE115" s="914"/>
      <c r="AF115" s="915" t="s">
        <v>445</v>
      </c>
      <c r="AG115" s="913"/>
      <c r="AH115" s="913"/>
      <c r="AI115" s="913"/>
      <c r="AJ115" s="914"/>
      <c r="AK115" s="915" t="s">
        <v>445</v>
      </c>
      <c r="AL115" s="913"/>
      <c r="AM115" s="913"/>
      <c r="AN115" s="913"/>
      <c r="AO115" s="914"/>
      <c r="AP115" s="916" t="s">
        <v>447</v>
      </c>
      <c r="AQ115" s="917"/>
      <c r="AR115" s="917"/>
      <c r="AS115" s="917"/>
      <c r="AT115" s="918"/>
      <c r="AU115" s="932"/>
      <c r="AV115" s="933"/>
      <c r="AW115" s="933"/>
      <c r="AX115" s="933"/>
      <c r="AY115" s="933"/>
      <c r="AZ115" s="815" t="s">
        <v>460</v>
      </c>
      <c r="BA115" s="752"/>
      <c r="BB115" s="752"/>
      <c r="BC115" s="752"/>
      <c r="BD115" s="752"/>
      <c r="BE115" s="752"/>
      <c r="BF115" s="752"/>
      <c r="BG115" s="752"/>
      <c r="BH115" s="752"/>
      <c r="BI115" s="752"/>
      <c r="BJ115" s="752"/>
      <c r="BK115" s="752"/>
      <c r="BL115" s="752"/>
      <c r="BM115" s="752"/>
      <c r="BN115" s="752"/>
      <c r="BO115" s="752"/>
      <c r="BP115" s="753"/>
      <c r="BQ115" s="816" t="s">
        <v>461</v>
      </c>
      <c r="BR115" s="817"/>
      <c r="BS115" s="817"/>
      <c r="BT115" s="817"/>
      <c r="BU115" s="817"/>
      <c r="BV115" s="817" t="s">
        <v>461</v>
      </c>
      <c r="BW115" s="817"/>
      <c r="BX115" s="817"/>
      <c r="BY115" s="817"/>
      <c r="BZ115" s="817"/>
      <c r="CA115" s="817" t="s">
        <v>441</v>
      </c>
      <c r="CB115" s="817"/>
      <c r="CC115" s="817"/>
      <c r="CD115" s="817"/>
      <c r="CE115" s="817"/>
      <c r="CF115" s="872" t="s">
        <v>445</v>
      </c>
      <c r="CG115" s="873"/>
      <c r="CH115" s="873"/>
      <c r="CI115" s="873"/>
      <c r="CJ115" s="873"/>
      <c r="CK115" s="927"/>
      <c r="CL115" s="885"/>
      <c r="CM115" s="815" t="s">
        <v>462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441</v>
      </c>
      <c r="DH115" s="780"/>
      <c r="DI115" s="780"/>
      <c r="DJ115" s="780"/>
      <c r="DK115" s="781"/>
      <c r="DL115" s="782" t="s">
        <v>443</v>
      </c>
      <c r="DM115" s="780"/>
      <c r="DN115" s="780"/>
      <c r="DO115" s="780"/>
      <c r="DP115" s="781"/>
      <c r="DQ115" s="782" t="s">
        <v>447</v>
      </c>
      <c r="DR115" s="780"/>
      <c r="DS115" s="780"/>
      <c r="DT115" s="780"/>
      <c r="DU115" s="781"/>
      <c r="DV115" s="821" t="s">
        <v>441</v>
      </c>
      <c r="DW115" s="822"/>
      <c r="DX115" s="822"/>
      <c r="DY115" s="822"/>
      <c r="DZ115" s="823"/>
    </row>
    <row r="116" spans="1:130" s="230" customFormat="1" ht="26.25" customHeight="1" x14ac:dyDescent="0.15">
      <c r="A116" s="923"/>
      <c r="B116" s="924"/>
      <c r="C116" s="819" t="s">
        <v>463</v>
      </c>
      <c r="D116" s="819"/>
      <c r="E116" s="819"/>
      <c r="F116" s="819"/>
      <c r="G116" s="819"/>
      <c r="H116" s="819"/>
      <c r="I116" s="819"/>
      <c r="J116" s="819"/>
      <c r="K116" s="819"/>
      <c r="L116" s="819"/>
      <c r="M116" s="819"/>
      <c r="N116" s="819"/>
      <c r="O116" s="819"/>
      <c r="P116" s="819"/>
      <c r="Q116" s="819"/>
      <c r="R116" s="819"/>
      <c r="S116" s="819"/>
      <c r="T116" s="819"/>
      <c r="U116" s="819"/>
      <c r="V116" s="819"/>
      <c r="W116" s="819"/>
      <c r="X116" s="819"/>
      <c r="Y116" s="819"/>
      <c r="Z116" s="820"/>
      <c r="AA116" s="779">
        <v>309</v>
      </c>
      <c r="AB116" s="780"/>
      <c r="AC116" s="780"/>
      <c r="AD116" s="780"/>
      <c r="AE116" s="781"/>
      <c r="AF116" s="782">
        <v>387</v>
      </c>
      <c r="AG116" s="780"/>
      <c r="AH116" s="780"/>
      <c r="AI116" s="780"/>
      <c r="AJ116" s="781"/>
      <c r="AK116" s="782">
        <v>3263</v>
      </c>
      <c r="AL116" s="780"/>
      <c r="AM116" s="780"/>
      <c r="AN116" s="780"/>
      <c r="AO116" s="781"/>
      <c r="AP116" s="821">
        <v>0</v>
      </c>
      <c r="AQ116" s="822"/>
      <c r="AR116" s="822"/>
      <c r="AS116" s="822"/>
      <c r="AT116" s="823"/>
      <c r="AU116" s="932"/>
      <c r="AV116" s="933"/>
      <c r="AW116" s="933"/>
      <c r="AX116" s="933"/>
      <c r="AY116" s="933"/>
      <c r="AZ116" s="909" t="s">
        <v>464</v>
      </c>
      <c r="BA116" s="910"/>
      <c r="BB116" s="910"/>
      <c r="BC116" s="910"/>
      <c r="BD116" s="910"/>
      <c r="BE116" s="910"/>
      <c r="BF116" s="910"/>
      <c r="BG116" s="910"/>
      <c r="BH116" s="910"/>
      <c r="BI116" s="910"/>
      <c r="BJ116" s="910"/>
      <c r="BK116" s="910"/>
      <c r="BL116" s="910"/>
      <c r="BM116" s="910"/>
      <c r="BN116" s="910"/>
      <c r="BO116" s="910"/>
      <c r="BP116" s="911"/>
      <c r="BQ116" s="816" t="s">
        <v>441</v>
      </c>
      <c r="BR116" s="817"/>
      <c r="BS116" s="817"/>
      <c r="BT116" s="817"/>
      <c r="BU116" s="817"/>
      <c r="BV116" s="817" t="s">
        <v>443</v>
      </c>
      <c r="BW116" s="817"/>
      <c r="BX116" s="817"/>
      <c r="BY116" s="817"/>
      <c r="BZ116" s="817"/>
      <c r="CA116" s="817" t="s">
        <v>441</v>
      </c>
      <c r="CB116" s="817"/>
      <c r="CC116" s="817"/>
      <c r="CD116" s="817"/>
      <c r="CE116" s="817"/>
      <c r="CF116" s="872" t="s">
        <v>445</v>
      </c>
      <c r="CG116" s="873"/>
      <c r="CH116" s="873"/>
      <c r="CI116" s="873"/>
      <c r="CJ116" s="873"/>
      <c r="CK116" s="927"/>
      <c r="CL116" s="885"/>
      <c r="CM116" s="815" t="s">
        <v>465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410</v>
      </c>
      <c r="DH116" s="780"/>
      <c r="DI116" s="780"/>
      <c r="DJ116" s="780"/>
      <c r="DK116" s="781"/>
      <c r="DL116" s="782" t="s">
        <v>441</v>
      </c>
      <c r="DM116" s="780"/>
      <c r="DN116" s="780"/>
      <c r="DO116" s="780"/>
      <c r="DP116" s="781"/>
      <c r="DQ116" s="782" t="s">
        <v>445</v>
      </c>
      <c r="DR116" s="780"/>
      <c r="DS116" s="780"/>
      <c r="DT116" s="780"/>
      <c r="DU116" s="781"/>
      <c r="DV116" s="821" t="s">
        <v>441</v>
      </c>
      <c r="DW116" s="822"/>
      <c r="DX116" s="822"/>
      <c r="DY116" s="822"/>
      <c r="DZ116" s="823"/>
    </row>
    <row r="117" spans="1:130" s="230" customFormat="1" ht="26.25" customHeight="1" x14ac:dyDescent="0.15">
      <c r="A117" s="895" t="s">
        <v>185</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54" t="s">
        <v>466</v>
      </c>
      <c r="Z117" s="897"/>
      <c r="AA117" s="902">
        <v>2051689</v>
      </c>
      <c r="AB117" s="903"/>
      <c r="AC117" s="903"/>
      <c r="AD117" s="903"/>
      <c r="AE117" s="904"/>
      <c r="AF117" s="905">
        <v>2072600</v>
      </c>
      <c r="AG117" s="903"/>
      <c r="AH117" s="903"/>
      <c r="AI117" s="903"/>
      <c r="AJ117" s="904"/>
      <c r="AK117" s="905">
        <v>2013464</v>
      </c>
      <c r="AL117" s="903"/>
      <c r="AM117" s="903"/>
      <c r="AN117" s="903"/>
      <c r="AO117" s="904"/>
      <c r="AP117" s="906"/>
      <c r="AQ117" s="907"/>
      <c r="AR117" s="907"/>
      <c r="AS117" s="907"/>
      <c r="AT117" s="908"/>
      <c r="AU117" s="932"/>
      <c r="AV117" s="933"/>
      <c r="AW117" s="933"/>
      <c r="AX117" s="933"/>
      <c r="AY117" s="933"/>
      <c r="AZ117" s="860" t="s">
        <v>467</v>
      </c>
      <c r="BA117" s="861"/>
      <c r="BB117" s="861"/>
      <c r="BC117" s="861"/>
      <c r="BD117" s="861"/>
      <c r="BE117" s="861"/>
      <c r="BF117" s="861"/>
      <c r="BG117" s="861"/>
      <c r="BH117" s="861"/>
      <c r="BI117" s="861"/>
      <c r="BJ117" s="861"/>
      <c r="BK117" s="861"/>
      <c r="BL117" s="861"/>
      <c r="BM117" s="861"/>
      <c r="BN117" s="861"/>
      <c r="BO117" s="861"/>
      <c r="BP117" s="862"/>
      <c r="BQ117" s="816" t="s">
        <v>441</v>
      </c>
      <c r="BR117" s="817"/>
      <c r="BS117" s="817"/>
      <c r="BT117" s="817"/>
      <c r="BU117" s="817"/>
      <c r="BV117" s="817" t="s">
        <v>461</v>
      </c>
      <c r="BW117" s="817"/>
      <c r="BX117" s="817"/>
      <c r="BY117" s="817"/>
      <c r="BZ117" s="817"/>
      <c r="CA117" s="817" t="s">
        <v>461</v>
      </c>
      <c r="CB117" s="817"/>
      <c r="CC117" s="817"/>
      <c r="CD117" s="817"/>
      <c r="CE117" s="817"/>
      <c r="CF117" s="872" t="s">
        <v>441</v>
      </c>
      <c r="CG117" s="873"/>
      <c r="CH117" s="873"/>
      <c r="CI117" s="873"/>
      <c r="CJ117" s="873"/>
      <c r="CK117" s="927"/>
      <c r="CL117" s="885"/>
      <c r="CM117" s="815" t="s">
        <v>468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447</v>
      </c>
      <c r="DH117" s="780"/>
      <c r="DI117" s="780"/>
      <c r="DJ117" s="780"/>
      <c r="DK117" s="781"/>
      <c r="DL117" s="782" t="s">
        <v>447</v>
      </c>
      <c r="DM117" s="780"/>
      <c r="DN117" s="780"/>
      <c r="DO117" s="780"/>
      <c r="DP117" s="781"/>
      <c r="DQ117" s="782" t="s">
        <v>447</v>
      </c>
      <c r="DR117" s="780"/>
      <c r="DS117" s="780"/>
      <c r="DT117" s="780"/>
      <c r="DU117" s="781"/>
      <c r="DV117" s="821" t="s">
        <v>447</v>
      </c>
      <c r="DW117" s="822"/>
      <c r="DX117" s="822"/>
      <c r="DY117" s="822"/>
      <c r="DZ117" s="823"/>
    </row>
    <row r="118" spans="1:130" s="230" customFormat="1" ht="26.25" customHeight="1" x14ac:dyDescent="0.15">
      <c r="A118" s="895" t="s">
        <v>436</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433</v>
      </c>
      <c r="AB118" s="896"/>
      <c r="AC118" s="896"/>
      <c r="AD118" s="896"/>
      <c r="AE118" s="897"/>
      <c r="AF118" s="898" t="s">
        <v>434</v>
      </c>
      <c r="AG118" s="896"/>
      <c r="AH118" s="896"/>
      <c r="AI118" s="896"/>
      <c r="AJ118" s="897"/>
      <c r="AK118" s="898" t="s">
        <v>306</v>
      </c>
      <c r="AL118" s="896"/>
      <c r="AM118" s="896"/>
      <c r="AN118" s="896"/>
      <c r="AO118" s="897"/>
      <c r="AP118" s="899" t="s">
        <v>435</v>
      </c>
      <c r="AQ118" s="900"/>
      <c r="AR118" s="900"/>
      <c r="AS118" s="900"/>
      <c r="AT118" s="901"/>
      <c r="AU118" s="932"/>
      <c r="AV118" s="933"/>
      <c r="AW118" s="933"/>
      <c r="AX118" s="933"/>
      <c r="AY118" s="933"/>
      <c r="AZ118" s="818" t="s">
        <v>469</v>
      </c>
      <c r="BA118" s="819"/>
      <c r="BB118" s="819"/>
      <c r="BC118" s="819"/>
      <c r="BD118" s="819"/>
      <c r="BE118" s="819"/>
      <c r="BF118" s="819"/>
      <c r="BG118" s="819"/>
      <c r="BH118" s="819"/>
      <c r="BI118" s="819"/>
      <c r="BJ118" s="819"/>
      <c r="BK118" s="819"/>
      <c r="BL118" s="819"/>
      <c r="BM118" s="819"/>
      <c r="BN118" s="819"/>
      <c r="BO118" s="819"/>
      <c r="BP118" s="820"/>
      <c r="BQ118" s="856" t="s">
        <v>443</v>
      </c>
      <c r="BR118" s="857"/>
      <c r="BS118" s="857"/>
      <c r="BT118" s="857"/>
      <c r="BU118" s="857"/>
      <c r="BV118" s="857" t="s">
        <v>461</v>
      </c>
      <c r="BW118" s="857"/>
      <c r="BX118" s="857"/>
      <c r="BY118" s="857"/>
      <c r="BZ118" s="857"/>
      <c r="CA118" s="857" t="s">
        <v>414</v>
      </c>
      <c r="CB118" s="857"/>
      <c r="CC118" s="857"/>
      <c r="CD118" s="857"/>
      <c r="CE118" s="857"/>
      <c r="CF118" s="872" t="s">
        <v>461</v>
      </c>
      <c r="CG118" s="873"/>
      <c r="CH118" s="873"/>
      <c r="CI118" s="873"/>
      <c r="CJ118" s="873"/>
      <c r="CK118" s="927"/>
      <c r="CL118" s="885"/>
      <c r="CM118" s="815" t="s">
        <v>470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447</v>
      </c>
      <c r="DH118" s="780"/>
      <c r="DI118" s="780"/>
      <c r="DJ118" s="780"/>
      <c r="DK118" s="781"/>
      <c r="DL118" s="782" t="s">
        <v>441</v>
      </c>
      <c r="DM118" s="780"/>
      <c r="DN118" s="780"/>
      <c r="DO118" s="780"/>
      <c r="DP118" s="781"/>
      <c r="DQ118" s="782" t="s">
        <v>441</v>
      </c>
      <c r="DR118" s="780"/>
      <c r="DS118" s="780"/>
      <c r="DT118" s="780"/>
      <c r="DU118" s="781"/>
      <c r="DV118" s="821" t="s">
        <v>447</v>
      </c>
      <c r="DW118" s="822"/>
      <c r="DX118" s="822"/>
      <c r="DY118" s="822"/>
      <c r="DZ118" s="823"/>
    </row>
    <row r="119" spans="1:130" s="230" customFormat="1" ht="26.25" customHeight="1" x14ac:dyDescent="0.15">
      <c r="A119" s="882" t="s">
        <v>439</v>
      </c>
      <c r="B119" s="883"/>
      <c r="C119" s="840" t="s">
        <v>440</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461</v>
      </c>
      <c r="AB119" s="889"/>
      <c r="AC119" s="889"/>
      <c r="AD119" s="889"/>
      <c r="AE119" s="890"/>
      <c r="AF119" s="891" t="s">
        <v>410</v>
      </c>
      <c r="AG119" s="889"/>
      <c r="AH119" s="889"/>
      <c r="AI119" s="889"/>
      <c r="AJ119" s="890"/>
      <c r="AK119" s="891" t="s">
        <v>441</v>
      </c>
      <c r="AL119" s="889"/>
      <c r="AM119" s="889"/>
      <c r="AN119" s="889"/>
      <c r="AO119" s="890"/>
      <c r="AP119" s="892" t="s">
        <v>410</v>
      </c>
      <c r="AQ119" s="893"/>
      <c r="AR119" s="893"/>
      <c r="AS119" s="893"/>
      <c r="AT119" s="894"/>
      <c r="AU119" s="934"/>
      <c r="AV119" s="935"/>
      <c r="AW119" s="935"/>
      <c r="AX119" s="935"/>
      <c r="AY119" s="935"/>
      <c r="AZ119" s="251" t="s">
        <v>185</v>
      </c>
      <c r="BA119" s="251"/>
      <c r="BB119" s="251"/>
      <c r="BC119" s="251"/>
      <c r="BD119" s="251"/>
      <c r="BE119" s="251"/>
      <c r="BF119" s="251"/>
      <c r="BG119" s="251"/>
      <c r="BH119" s="251"/>
      <c r="BI119" s="251"/>
      <c r="BJ119" s="251"/>
      <c r="BK119" s="251"/>
      <c r="BL119" s="251"/>
      <c r="BM119" s="251"/>
      <c r="BN119" s="251"/>
      <c r="BO119" s="854" t="s">
        <v>471</v>
      </c>
      <c r="BP119" s="855"/>
      <c r="BQ119" s="856">
        <v>25781749</v>
      </c>
      <c r="BR119" s="857"/>
      <c r="BS119" s="857"/>
      <c r="BT119" s="857"/>
      <c r="BU119" s="857"/>
      <c r="BV119" s="857">
        <v>26570912</v>
      </c>
      <c r="BW119" s="857"/>
      <c r="BX119" s="857"/>
      <c r="BY119" s="857"/>
      <c r="BZ119" s="857"/>
      <c r="CA119" s="857">
        <v>28189243</v>
      </c>
      <c r="CB119" s="857"/>
      <c r="CC119" s="857"/>
      <c r="CD119" s="857"/>
      <c r="CE119" s="857"/>
      <c r="CF119" s="748"/>
      <c r="CG119" s="749"/>
      <c r="CH119" s="749"/>
      <c r="CI119" s="749"/>
      <c r="CJ119" s="853"/>
      <c r="CK119" s="928"/>
      <c r="CL119" s="887"/>
      <c r="CM119" s="818" t="s">
        <v>472</v>
      </c>
      <c r="CN119" s="819"/>
      <c r="CO119" s="819"/>
      <c r="CP119" s="819"/>
      <c r="CQ119" s="819"/>
      <c r="CR119" s="819"/>
      <c r="CS119" s="819"/>
      <c r="CT119" s="819"/>
      <c r="CU119" s="819"/>
      <c r="CV119" s="819"/>
      <c r="CW119" s="819"/>
      <c r="CX119" s="819"/>
      <c r="CY119" s="819"/>
      <c r="CZ119" s="819"/>
      <c r="DA119" s="819"/>
      <c r="DB119" s="819"/>
      <c r="DC119" s="819"/>
      <c r="DD119" s="819"/>
      <c r="DE119" s="819"/>
      <c r="DF119" s="820"/>
      <c r="DG119" s="763" t="s">
        <v>441</v>
      </c>
      <c r="DH119" s="764"/>
      <c r="DI119" s="764"/>
      <c r="DJ119" s="764"/>
      <c r="DK119" s="765"/>
      <c r="DL119" s="766" t="s">
        <v>461</v>
      </c>
      <c r="DM119" s="764"/>
      <c r="DN119" s="764"/>
      <c r="DO119" s="764"/>
      <c r="DP119" s="765"/>
      <c r="DQ119" s="766" t="s">
        <v>443</v>
      </c>
      <c r="DR119" s="764"/>
      <c r="DS119" s="764"/>
      <c r="DT119" s="764"/>
      <c r="DU119" s="765"/>
      <c r="DV119" s="828" t="s">
        <v>461</v>
      </c>
      <c r="DW119" s="829"/>
      <c r="DX119" s="829"/>
      <c r="DY119" s="829"/>
      <c r="DZ119" s="830"/>
    </row>
    <row r="120" spans="1:130" s="230" customFormat="1" ht="26.25" customHeight="1" x14ac:dyDescent="0.15">
      <c r="A120" s="884"/>
      <c r="B120" s="885"/>
      <c r="C120" s="815" t="s">
        <v>448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441</v>
      </c>
      <c r="AB120" s="780"/>
      <c r="AC120" s="780"/>
      <c r="AD120" s="780"/>
      <c r="AE120" s="781"/>
      <c r="AF120" s="782" t="s">
        <v>461</v>
      </c>
      <c r="AG120" s="780"/>
      <c r="AH120" s="780"/>
      <c r="AI120" s="780"/>
      <c r="AJ120" s="781"/>
      <c r="AK120" s="782" t="s">
        <v>443</v>
      </c>
      <c r="AL120" s="780"/>
      <c r="AM120" s="780"/>
      <c r="AN120" s="780"/>
      <c r="AO120" s="781"/>
      <c r="AP120" s="821" t="s">
        <v>410</v>
      </c>
      <c r="AQ120" s="822"/>
      <c r="AR120" s="822"/>
      <c r="AS120" s="822"/>
      <c r="AT120" s="823"/>
      <c r="AU120" s="874" t="s">
        <v>473</v>
      </c>
      <c r="AV120" s="875"/>
      <c r="AW120" s="875"/>
      <c r="AX120" s="875"/>
      <c r="AY120" s="876"/>
      <c r="AZ120" s="840" t="s">
        <v>474</v>
      </c>
      <c r="BA120" s="808"/>
      <c r="BB120" s="808"/>
      <c r="BC120" s="808"/>
      <c r="BD120" s="808"/>
      <c r="BE120" s="808"/>
      <c r="BF120" s="808"/>
      <c r="BG120" s="808"/>
      <c r="BH120" s="808"/>
      <c r="BI120" s="808"/>
      <c r="BJ120" s="808"/>
      <c r="BK120" s="808"/>
      <c r="BL120" s="808"/>
      <c r="BM120" s="808"/>
      <c r="BN120" s="808"/>
      <c r="BO120" s="808"/>
      <c r="BP120" s="809"/>
      <c r="BQ120" s="841">
        <v>5016182</v>
      </c>
      <c r="BR120" s="825"/>
      <c r="BS120" s="825"/>
      <c r="BT120" s="825"/>
      <c r="BU120" s="825"/>
      <c r="BV120" s="825">
        <v>5232130</v>
      </c>
      <c r="BW120" s="825"/>
      <c r="BX120" s="825"/>
      <c r="BY120" s="825"/>
      <c r="BZ120" s="825"/>
      <c r="CA120" s="825">
        <v>5664611</v>
      </c>
      <c r="CB120" s="825"/>
      <c r="CC120" s="825"/>
      <c r="CD120" s="825"/>
      <c r="CE120" s="825"/>
      <c r="CF120" s="863">
        <v>84.1</v>
      </c>
      <c r="CG120" s="864"/>
      <c r="CH120" s="864"/>
      <c r="CI120" s="864"/>
      <c r="CJ120" s="864"/>
      <c r="CK120" s="865" t="s">
        <v>475</v>
      </c>
      <c r="CL120" s="832"/>
      <c r="CM120" s="832"/>
      <c r="CN120" s="832"/>
      <c r="CO120" s="833"/>
      <c r="CP120" s="869" t="s">
        <v>476</v>
      </c>
      <c r="CQ120" s="870"/>
      <c r="CR120" s="870"/>
      <c r="CS120" s="870"/>
      <c r="CT120" s="870"/>
      <c r="CU120" s="870"/>
      <c r="CV120" s="870"/>
      <c r="CW120" s="870"/>
      <c r="CX120" s="870"/>
      <c r="CY120" s="870"/>
      <c r="CZ120" s="870"/>
      <c r="DA120" s="870"/>
      <c r="DB120" s="870"/>
      <c r="DC120" s="870"/>
      <c r="DD120" s="870"/>
      <c r="DE120" s="870"/>
      <c r="DF120" s="871"/>
      <c r="DG120" s="841">
        <v>3635392</v>
      </c>
      <c r="DH120" s="825"/>
      <c r="DI120" s="825"/>
      <c r="DJ120" s="825"/>
      <c r="DK120" s="825"/>
      <c r="DL120" s="825">
        <v>3483369</v>
      </c>
      <c r="DM120" s="825"/>
      <c r="DN120" s="825"/>
      <c r="DO120" s="825"/>
      <c r="DP120" s="825"/>
      <c r="DQ120" s="825">
        <v>3199401</v>
      </c>
      <c r="DR120" s="825"/>
      <c r="DS120" s="825"/>
      <c r="DT120" s="825"/>
      <c r="DU120" s="825"/>
      <c r="DV120" s="826">
        <v>47.5</v>
      </c>
      <c r="DW120" s="826"/>
      <c r="DX120" s="826"/>
      <c r="DY120" s="826"/>
      <c r="DZ120" s="827"/>
    </row>
    <row r="121" spans="1:130" s="230" customFormat="1" ht="26.25" customHeight="1" x14ac:dyDescent="0.15">
      <c r="A121" s="884"/>
      <c r="B121" s="885"/>
      <c r="C121" s="860" t="s">
        <v>477</v>
      </c>
      <c r="D121" s="861"/>
      <c r="E121" s="861"/>
      <c r="F121" s="861"/>
      <c r="G121" s="861"/>
      <c r="H121" s="861"/>
      <c r="I121" s="861"/>
      <c r="J121" s="861"/>
      <c r="K121" s="861"/>
      <c r="L121" s="861"/>
      <c r="M121" s="861"/>
      <c r="N121" s="861"/>
      <c r="O121" s="861"/>
      <c r="P121" s="861"/>
      <c r="Q121" s="861"/>
      <c r="R121" s="861"/>
      <c r="S121" s="861"/>
      <c r="T121" s="861"/>
      <c r="U121" s="861"/>
      <c r="V121" s="861"/>
      <c r="W121" s="861"/>
      <c r="X121" s="861"/>
      <c r="Y121" s="861"/>
      <c r="Z121" s="862"/>
      <c r="AA121" s="779" t="s">
        <v>447</v>
      </c>
      <c r="AB121" s="780"/>
      <c r="AC121" s="780"/>
      <c r="AD121" s="780"/>
      <c r="AE121" s="781"/>
      <c r="AF121" s="782" t="s">
        <v>461</v>
      </c>
      <c r="AG121" s="780"/>
      <c r="AH121" s="780"/>
      <c r="AI121" s="780"/>
      <c r="AJ121" s="781"/>
      <c r="AK121" s="782" t="s">
        <v>447</v>
      </c>
      <c r="AL121" s="780"/>
      <c r="AM121" s="780"/>
      <c r="AN121" s="780"/>
      <c r="AO121" s="781"/>
      <c r="AP121" s="821" t="s">
        <v>441</v>
      </c>
      <c r="AQ121" s="822"/>
      <c r="AR121" s="822"/>
      <c r="AS121" s="822"/>
      <c r="AT121" s="823"/>
      <c r="AU121" s="877"/>
      <c r="AV121" s="878"/>
      <c r="AW121" s="878"/>
      <c r="AX121" s="878"/>
      <c r="AY121" s="879"/>
      <c r="AZ121" s="815" t="s">
        <v>478</v>
      </c>
      <c r="BA121" s="752"/>
      <c r="BB121" s="752"/>
      <c r="BC121" s="752"/>
      <c r="BD121" s="752"/>
      <c r="BE121" s="752"/>
      <c r="BF121" s="752"/>
      <c r="BG121" s="752"/>
      <c r="BH121" s="752"/>
      <c r="BI121" s="752"/>
      <c r="BJ121" s="752"/>
      <c r="BK121" s="752"/>
      <c r="BL121" s="752"/>
      <c r="BM121" s="752"/>
      <c r="BN121" s="752"/>
      <c r="BO121" s="752"/>
      <c r="BP121" s="753"/>
      <c r="BQ121" s="816">
        <v>1086435</v>
      </c>
      <c r="BR121" s="817"/>
      <c r="BS121" s="817"/>
      <c r="BT121" s="817"/>
      <c r="BU121" s="817"/>
      <c r="BV121" s="817">
        <v>1018113</v>
      </c>
      <c r="BW121" s="817"/>
      <c r="BX121" s="817"/>
      <c r="BY121" s="817"/>
      <c r="BZ121" s="817"/>
      <c r="CA121" s="817">
        <v>985717</v>
      </c>
      <c r="CB121" s="817"/>
      <c r="CC121" s="817"/>
      <c r="CD121" s="817"/>
      <c r="CE121" s="817"/>
      <c r="CF121" s="872">
        <v>14.6</v>
      </c>
      <c r="CG121" s="873"/>
      <c r="CH121" s="873"/>
      <c r="CI121" s="873"/>
      <c r="CJ121" s="873"/>
      <c r="CK121" s="866"/>
      <c r="CL121" s="835"/>
      <c r="CM121" s="835"/>
      <c r="CN121" s="835"/>
      <c r="CO121" s="836"/>
      <c r="CP121" s="844" t="s">
        <v>479</v>
      </c>
      <c r="CQ121" s="845"/>
      <c r="CR121" s="845"/>
      <c r="CS121" s="845"/>
      <c r="CT121" s="845"/>
      <c r="CU121" s="845"/>
      <c r="CV121" s="845"/>
      <c r="CW121" s="845"/>
      <c r="CX121" s="845"/>
      <c r="CY121" s="845"/>
      <c r="CZ121" s="845"/>
      <c r="DA121" s="845"/>
      <c r="DB121" s="845"/>
      <c r="DC121" s="845"/>
      <c r="DD121" s="845"/>
      <c r="DE121" s="845"/>
      <c r="DF121" s="846"/>
      <c r="DG121" s="816">
        <v>95204</v>
      </c>
      <c r="DH121" s="817"/>
      <c r="DI121" s="817"/>
      <c r="DJ121" s="817"/>
      <c r="DK121" s="817"/>
      <c r="DL121" s="817">
        <v>553180</v>
      </c>
      <c r="DM121" s="817"/>
      <c r="DN121" s="817"/>
      <c r="DO121" s="817"/>
      <c r="DP121" s="817"/>
      <c r="DQ121" s="817">
        <v>502159</v>
      </c>
      <c r="DR121" s="817"/>
      <c r="DS121" s="817"/>
      <c r="DT121" s="817"/>
      <c r="DU121" s="817"/>
      <c r="DV121" s="794">
        <v>7.5</v>
      </c>
      <c r="DW121" s="794"/>
      <c r="DX121" s="794"/>
      <c r="DY121" s="794"/>
      <c r="DZ121" s="795"/>
    </row>
    <row r="122" spans="1:130" s="230" customFormat="1" ht="26.25" customHeight="1" x14ac:dyDescent="0.15">
      <c r="A122" s="884"/>
      <c r="B122" s="885"/>
      <c r="C122" s="815" t="s">
        <v>458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441</v>
      </c>
      <c r="AB122" s="780"/>
      <c r="AC122" s="780"/>
      <c r="AD122" s="780"/>
      <c r="AE122" s="781"/>
      <c r="AF122" s="782" t="s">
        <v>441</v>
      </c>
      <c r="AG122" s="780"/>
      <c r="AH122" s="780"/>
      <c r="AI122" s="780"/>
      <c r="AJ122" s="781"/>
      <c r="AK122" s="782" t="s">
        <v>441</v>
      </c>
      <c r="AL122" s="780"/>
      <c r="AM122" s="780"/>
      <c r="AN122" s="780"/>
      <c r="AO122" s="781"/>
      <c r="AP122" s="821" t="s">
        <v>410</v>
      </c>
      <c r="AQ122" s="822"/>
      <c r="AR122" s="822"/>
      <c r="AS122" s="822"/>
      <c r="AT122" s="823"/>
      <c r="AU122" s="877"/>
      <c r="AV122" s="878"/>
      <c r="AW122" s="878"/>
      <c r="AX122" s="878"/>
      <c r="AY122" s="879"/>
      <c r="AZ122" s="818" t="s">
        <v>480</v>
      </c>
      <c r="BA122" s="819"/>
      <c r="BB122" s="819"/>
      <c r="BC122" s="819"/>
      <c r="BD122" s="819"/>
      <c r="BE122" s="819"/>
      <c r="BF122" s="819"/>
      <c r="BG122" s="819"/>
      <c r="BH122" s="819"/>
      <c r="BI122" s="819"/>
      <c r="BJ122" s="819"/>
      <c r="BK122" s="819"/>
      <c r="BL122" s="819"/>
      <c r="BM122" s="819"/>
      <c r="BN122" s="819"/>
      <c r="BO122" s="819"/>
      <c r="BP122" s="820"/>
      <c r="BQ122" s="856">
        <v>13592706</v>
      </c>
      <c r="BR122" s="857"/>
      <c r="BS122" s="857"/>
      <c r="BT122" s="857"/>
      <c r="BU122" s="857"/>
      <c r="BV122" s="857">
        <v>14231330</v>
      </c>
      <c r="BW122" s="857"/>
      <c r="BX122" s="857"/>
      <c r="BY122" s="857"/>
      <c r="BZ122" s="857"/>
      <c r="CA122" s="857">
        <v>16144618</v>
      </c>
      <c r="CB122" s="857"/>
      <c r="CC122" s="857"/>
      <c r="CD122" s="857"/>
      <c r="CE122" s="857"/>
      <c r="CF122" s="858">
        <v>239.8</v>
      </c>
      <c r="CG122" s="859"/>
      <c r="CH122" s="859"/>
      <c r="CI122" s="859"/>
      <c r="CJ122" s="859"/>
      <c r="CK122" s="866"/>
      <c r="CL122" s="835"/>
      <c r="CM122" s="835"/>
      <c r="CN122" s="835"/>
      <c r="CO122" s="836"/>
      <c r="CP122" s="844" t="s">
        <v>409</v>
      </c>
      <c r="CQ122" s="845"/>
      <c r="CR122" s="845"/>
      <c r="CS122" s="845"/>
      <c r="CT122" s="845"/>
      <c r="CU122" s="845"/>
      <c r="CV122" s="845"/>
      <c r="CW122" s="845"/>
      <c r="CX122" s="845"/>
      <c r="CY122" s="845"/>
      <c r="CZ122" s="845"/>
      <c r="DA122" s="845"/>
      <c r="DB122" s="845"/>
      <c r="DC122" s="845"/>
      <c r="DD122" s="845"/>
      <c r="DE122" s="845"/>
      <c r="DF122" s="846"/>
      <c r="DG122" s="816" t="s">
        <v>441</v>
      </c>
      <c r="DH122" s="817"/>
      <c r="DI122" s="817"/>
      <c r="DJ122" s="817"/>
      <c r="DK122" s="817"/>
      <c r="DL122" s="817" t="s">
        <v>441</v>
      </c>
      <c r="DM122" s="817"/>
      <c r="DN122" s="817"/>
      <c r="DO122" s="817"/>
      <c r="DP122" s="817"/>
      <c r="DQ122" s="817" t="s">
        <v>441</v>
      </c>
      <c r="DR122" s="817"/>
      <c r="DS122" s="817"/>
      <c r="DT122" s="817"/>
      <c r="DU122" s="817"/>
      <c r="DV122" s="794" t="s">
        <v>410</v>
      </c>
      <c r="DW122" s="794"/>
      <c r="DX122" s="794"/>
      <c r="DY122" s="794"/>
      <c r="DZ122" s="795"/>
    </row>
    <row r="123" spans="1:130" s="230" customFormat="1" ht="26.25" customHeight="1" x14ac:dyDescent="0.15">
      <c r="A123" s="884"/>
      <c r="B123" s="885"/>
      <c r="C123" s="815" t="s">
        <v>465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441</v>
      </c>
      <c r="AB123" s="780"/>
      <c r="AC123" s="780"/>
      <c r="AD123" s="780"/>
      <c r="AE123" s="781"/>
      <c r="AF123" s="782" t="s">
        <v>441</v>
      </c>
      <c r="AG123" s="780"/>
      <c r="AH123" s="780"/>
      <c r="AI123" s="780"/>
      <c r="AJ123" s="781"/>
      <c r="AK123" s="782" t="s">
        <v>441</v>
      </c>
      <c r="AL123" s="780"/>
      <c r="AM123" s="780"/>
      <c r="AN123" s="780"/>
      <c r="AO123" s="781"/>
      <c r="AP123" s="821" t="s">
        <v>447</v>
      </c>
      <c r="AQ123" s="822"/>
      <c r="AR123" s="822"/>
      <c r="AS123" s="822"/>
      <c r="AT123" s="823"/>
      <c r="AU123" s="880"/>
      <c r="AV123" s="881"/>
      <c r="AW123" s="881"/>
      <c r="AX123" s="881"/>
      <c r="AY123" s="881"/>
      <c r="AZ123" s="251" t="s">
        <v>185</v>
      </c>
      <c r="BA123" s="251"/>
      <c r="BB123" s="251"/>
      <c r="BC123" s="251"/>
      <c r="BD123" s="251"/>
      <c r="BE123" s="251"/>
      <c r="BF123" s="251"/>
      <c r="BG123" s="251"/>
      <c r="BH123" s="251"/>
      <c r="BI123" s="251"/>
      <c r="BJ123" s="251"/>
      <c r="BK123" s="251"/>
      <c r="BL123" s="251"/>
      <c r="BM123" s="251"/>
      <c r="BN123" s="251"/>
      <c r="BO123" s="854" t="s">
        <v>481</v>
      </c>
      <c r="BP123" s="855"/>
      <c r="BQ123" s="851">
        <v>19695323</v>
      </c>
      <c r="BR123" s="852"/>
      <c r="BS123" s="852"/>
      <c r="BT123" s="852"/>
      <c r="BU123" s="852"/>
      <c r="BV123" s="852">
        <v>20481573</v>
      </c>
      <c r="BW123" s="852"/>
      <c r="BX123" s="852"/>
      <c r="BY123" s="852"/>
      <c r="BZ123" s="852"/>
      <c r="CA123" s="852">
        <v>22794946</v>
      </c>
      <c r="CB123" s="852"/>
      <c r="CC123" s="852"/>
      <c r="CD123" s="852"/>
      <c r="CE123" s="852"/>
      <c r="CF123" s="748"/>
      <c r="CG123" s="749"/>
      <c r="CH123" s="749"/>
      <c r="CI123" s="749"/>
      <c r="CJ123" s="853"/>
      <c r="CK123" s="866"/>
      <c r="CL123" s="835"/>
      <c r="CM123" s="835"/>
      <c r="CN123" s="835"/>
      <c r="CO123" s="836"/>
      <c r="CP123" s="844"/>
      <c r="CQ123" s="845"/>
      <c r="CR123" s="845"/>
      <c r="CS123" s="845"/>
      <c r="CT123" s="845"/>
      <c r="CU123" s="845"/>
      <c r="CV123" s="845"/>
      <c r="CW123" s="845"/>
      <c r="CX123" s="845"/>
      <c r="CY123" s="845"/>
      <c r="CZ123" s="845"/>
      <c r="DA123" s="845"/>
      <c r="DB123" s="845"/>
      <c r="DC123" s="845"/>
      <c r="DD123" s="845"/>
      <c r="DE123" s="845"/>
      <c r="DF123" s="846"/>
      <c r="DG123" s="779"/>
      <c r="DH123" s="780"/>
      <c r="DI123" s="780"/>
      <c r="DJ123" s="780"/>
      <c r="DK123" s="781"/>
      <c r="DL123" s="782"/>
      <c r="DM123" s="780"/>
      <c r="DN123" s="780"/>
      <c r="DO123" s="780"/>
      <c r="DP123" s="781"/>
      <c r="DQ123" s="782"/>
      <c r="DR123" s="780"/>
      <c r="DS123" s="780"/>
      <c r="DT123" s="780"/>
      <c r="DU123" s="781"/>
      <c r="DV123" s="821"/>
      <c r="DW123" s="822"/>
      <c r="DX123" s="822"/>
      <c r="DY123" s="822"/>
      <c r="DZ123" s="823"/>
    </row>
    <row r="124" spans="1:130" s="230" customFormat="1" ht="26.25" customHeight="1" thickBot="1" x14ac:dyDescent="0.2">
      <c r="A124" s="884"/>
      <c r="B124" s="885"/>
      <c r="C124" s="815" t="s">
        <v>468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443</v>
      </c>
      <c r="AB124" s="780"/>
      <c r="AC124" s="780"/>
      <c r="AD124" s="780"/>
      <c r="AE124" s="781"/>
      <c r="AF124" s="782" t="s">
        <v>443</v>
      </c>
      <c r="AG124" s="780"/>
      <c r="AH124" s="780"/>
      <c r="AI124" s="780"/>
      <c r="AJ124" s="781"/>
      <c r="AK124" s="782" t="s">
        <v>443</v>
      </c>
      <c r="AL124" s="780"/>
      <c r="AM124" s="780"/>
      <c r="AN124" s="780"/>
      <c r="AO124" s="781"/>
      <c r="AP124" s="821" t="s">
        <v>443</v>
      </c>
      <c r="AQ124" s="822"/>
      <c r="AR124" s="822"/>
      <c r="AS124" s="822"/>
      <c r="AT124" s="823"/>
      <c r="AU124" s="847" t="s">
        <v>482</v>
      </c>
      <c r="AV124" s="848"/>
      <c r="AW124" s="848"/>
      <c r="AX124" s="848"/>
      <c r="AY124" s="848"/>
      <c r="AZ124" s="848"/>
      <c r="BA124" s="848"/>
      <c r="BB124" s="848"/>
      <c r="BC124" s="848"/>
      <c r="BD124" s="848"/>
      <c r="BE124" s="848"/>
      <c r="BF124" s="848"/>
      <c r="BG124" s="848"/>
      <c r="BH124" s="848"/>
      <c r="BI124" s="848"/>
      <c r="BJ124" s="848"/>
      <c r="BK124" s="848"/>
      <c r="BL124" s="848"/>
      <c r="BM124" s="848"/>
      <c r="BN124" s="848"/>
      <c r="BO124" s="848"/>
      <c r="BP124" s="849"/>
      <c r="BQ124" s="850">
        <v>92.7</v>
      </c>
      <c r="BR124" s="842"/>
      <c r="BS124" s="842"/>
      <c r="BT124" s="842"/>
      <c r="BU124" s="842"/>
      <c r="BV124" s="842">
        <v>86.3</v>
      </c>
      <c r="BW124" s="842"/>
      <c r="BX124" s="842"/>
      <c r="BY124" s="842"/>
      <c r="BZ124" s="842"/>
      <c r="CA124" s="842">
        <v>80.099999999999994</v>
      </c>
      <c r="CB124" s="842"/>
      <c r="CC124" s="842"/>
      <c r="CD124" s="842"/>
      <c r="CE124" s="842"/>
      <c r="CF124" s="726"/>
      <c r="CG124" s="727"/>
      <c r="CH124" s="727"/>
      <c r="CI124" s="727"/>
      <c r="CJ124" s="843"/>
      <c r="CK124" s="867"/>
      <c r="CL124" s="867"/>
      <c r="CM124" s="867"/>
      <c r="CN124" s="867"/>
      <c r="CO124" s="868"/>
      <c r="CP124" s="844" t="s">
        <v>483</v>
      </c>
      <c r="CQ124" s="845"/>
      <c r="CR124" s="845"/>
      <c r="CS124" s="845"/>
      <c r="CT124" s="845"/>
      <c r="CU124" s="845"/>
      <c r="CV124" s="845"/>
      <c r="CW124" s="845"/>
      <c r="CX124" s="845"/>
      <c r="CY124" s="845"/>
      <c r="CZ124" s="845"/>
      <c r="DA124" s="845"/>
      <c r="DB124" s="845"/>
      <c r="DC124" s="845"/>
      <c r="DD124" s="845"/>
      <c r="DE124" s="845"/>
      <c r="DF124" s="846"/>
      <c r="DG124" s="763" t="s">
        <v>443</v>
      </c>
      <c r="DH124" s="764"/>
      <c r="DI124" s="764"/>
      <c r="DJ124" s="764"/>
      <c r="DK124" s="765"/>
      <c r="DL124" s="766" t="s">
        <v>443</v>
      </c>
      <c r="DM124" s="764"/>
      <c r="DN124" s="764"/>
      <c r="DO124" s="764"/>
      <c r="DP124" s="765"/>
      <c r="DQ124" s="766" t="s">
        <v>484</v>
      </c>
      <c r="DR124" s="764"/>
      <c r="DS124" s="764"/>
      <c r="DT124" s="764"/>
      <c r="DU124" s="765"/>
      <c r="DV124" s="828" t="s">
        <v>443</v>
      </c>
      <c r="DW124" s="829"/>
      <c r="DX124" s="829"/>
      <c r="DY124" s="829"/>
      <c r="DZ124" s="830"/>
    </row>
    <row r="125" spans="1:130" s="230" customFormat="1" ht="26.25" customHeight="1" x14ac:dyDescent="0.15">
      <c r="A125" s="884"/>
      <c r="B125" s="885"/>
      <c r="C125" s="815" t="s">
        <v>470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443</v>
      </c>
      <c r="AB125" s="780"/>
      <c r="AC125" s="780"/>
      <c r="AD125" s="780"/>
      <c r="AE125" s="781"/>
      <c r="AF125" s="782" t="s">
        <v>484</v>
      </c>
      <c r="AG125" s="780"/>
      <c r="AH125" s="780"/>
      <c r="AI125" s="780"/>
      <c r="AJ125" s="781"/>
      <c r="AK125" s="782" t="s">
        <v>443</v>
      </c>
      <c r="AL125" s="780"/>
      <c r="AM125" s="780"/>
      <c r="AN125" s="780"/>
      <c r="AO125" s="781"/>
      <c r="AP125" s="821" t="s">
        <v>443</v>
      </c>
      <c r="AQ125" s="822"/>
      <c r="AR125" s="822"/>
      <c r="AS125" s="822"/>
      <c r="AT125" s="823"/>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31" t="s">
        <v>485</v>
      </c>
      <c r="CL125" s="832"/>
      <c r="CM125" s="832"/>
      <c r="CN125" s="832"/>
      <c r="CO125" s="833"/>
      <c r="CP125" s="840" t="s">
        <v>486</v>
      </c>
      <c r="CQ125" s="808"/>
      <c r="CR125" s="808"/>
      <c r="CS125" s="808"/>
      <c r="CT125" s="808"/>
      <c r="CU125" s="808"/>
      <c r="CV125" s="808"/>
      <c r="CW125" s="808"/>
      <c r="CX125" s="808"/>
      <c r="CY125" s="808"/>
      <c r="CZ125" s="808"/>
      <c r="DA125" s="808"/>
      <c r="DB125" s="808"/>
      <c r="DC125" s="808"/>
      <c r="DD125" s="808"/>
      <c r="DE125" s="808"/>
      <c r="DF125" s="809"/>
      <c r="DG125" s="841" t="s">
        <v>129</v>
      </c>
      <c r="DH125" s="825"/>
      <c r="DI125" s="825"/>
      <c r="DJ125" s="825"/>
      <c r="DK125" s="825"/>
      <c r="DL125" s="825" t="s">
        <v>443</v>
      </c>
      <c r="DM125" s="825"/>
      <c r="DN125" s="825"/>
      <c r="DO125" s="825"/>
      <c r="DP125" s="825"/>
      <c r="DQ125" s="825" t="s">
        <v>443</v>
      </c>
      <c r="DR125" s="825"/>
      <c r="DS125" s="825"/>
      <c r="DT125" s="825"/>
      <c r="DU125" s="825"/>
      <c r="DV125" s="826" t="s">
        <v>484</v>
      </c>
      <c r="DW125" s="826"/>
      <c r="DX125" s="826"/>
      <c r="DY125" s="826"/>
      <c r="DZ125" s="827"/>
    </row>
    <row r="126" spans="1:130" s="230" customFormat="1" ht="26.25" customHeight="1" thickBot="1" x14ac:dyDescent="0.2">
      <c r="A126" s="884"/>
      <c r="B126" s="885"/>
      <c r="C126" s="815" t="s">
        <v>472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487</v>
      </c>
      <c r="AB126" s="780"/>
      <c r="AC126" s="780"/>
      <c r="AD126" s="780"/>
      <c r="AE126" s="781"/>
      <c r="AF126" s="782" t="s">
        <v>443</v>
      </c>
      <c r="AG126" s="780"/>
      <c r="AH126" s="780"/>
      <c r="AI126" s="780"/>
      <c r="AJ126" s="781"/>
      <c r="AK126" s="782" t="s">
        <v>487</v>
      </c>
      <c r="AL126" s="780"/>
      <c r="AM126" s="780"/>
      <c r="AN126" s="780"/>
      <c r="AO126" s="781"/>
      <c r="AP126" s="821" t="s">
        <v>488</v>
      </c>
      <c r="AQ126" s="822"/>
      <c r="AR126" s="822"/>
      <c r="AS126" s="822"/>
      <c r="AT126" s="823"/>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34"/>
      <c r="CL126" s="835"/>
      <c r="CM126" s="835"/>
      <c r="CN126" s="835"/>
      <c r="CO126" s="836"/>
      <c r="CP126" s="815" t="s">
        <v>489</v>
      </c>
      <c r="CQ126" s="752"/>
      <c r="CR126" s="752"/>
      <c r="CS126" s="752"/>
      <c r="CT126" s="752"/>
      <c r="CU126" s="752"/>
      <c r="CV126" s="752"/>
      <c r="CW126" s="752"/>
      <c r="CX126" s="752"/>
      <c r="CY126" s="752"/>
      <c r="CZ126" s="752"/>
      <c r="DA126" s="752"/>
      <c r="DB126" s="752"/>
      <c r="DC126" s="752"/>
      <c r="DD126" s="752"/>
      <c r="DE126" s="752"/>
      <c r="DF126" s="753"/>
      <c r="DG126" s="816" t="s">
        <v>443</v>
      </c>
      <c r="DH126" s="817"/>
      <c r="DI126" s="817"/>
      <c r="DJ126" s="817"/>
      <c r="DK126" s="817"/>
      <c r="DL126" s="817" t="s">
        <v>443</v>
      </c>
      <c r="DM126" s="817"/>
      <c r="DN126" s="817"/>
      <c r="DO126" s="817"/>
      <c r="DP126" s="817"/>
      <c r="DQ126" s="817" t="s">
        <v>129</v>
      </c>
      <c r="DR126" s="817"/>
      <c r="DS126" s="817"/>
      <c r="DT126" s="817"/>
      <c r="DU126" s="817"/>
      <c r="DV126" s="794" t="s">
        <v>443</v>
      </c>
      <c r="DW126" s="794"/>
      <c r="DX126" s="794"/>
      <c r="DY126" s="794"/>
      <c r="DZ126" s="795"/>
    </row>
    <row r="127" spans="1:130" s="230" customFormat="1" ht="26.25" customHeight="1" x14ac:dyDescent="0.15">
      <c r="A127" s="886"/>
      <c r="B127" s="887"/>
      <c r="C127" s="818" t="s">
        <v>490</v>
      </c>
      <c r="D127" s="819"/>
      <c r="E127" s="819"/>
      <c r="F127" s="819"/>
      <c r="G127" s="819"/>
      <c r="H127" s="819"/>
      <c r="I127" s="819"/>
      <c r="J127" s="819"/>
      <c r="K127" s="819"/>
      <c r="L127" s="819"/>
      <c r="M127" s="819"/>
      <c r="N127" s="819"/>
      <c r="O127" s="819"/>
      <c r="P127" s="819"/>
      <c r="Q127" s="819"/>
      <c r="R127" s="819"/>
      <c r="S127" s="819"/>
      <c r="T127" s="819"/>
      <c r="U127" s="819"/>
      <c r="V127" s="819"/>
      <c r="W127" s="819"/>
      <c r="X127" s="819"/>
      <c r="Y127" s="819"/>
      <c r="Z127" s="820"/>
      <c r="AA127" s="779" t="s">
        <v>129</v>
      </c>
      <c r="AB127" s="780"/>
      <c r="AC127" s="780"/>
      <c r="AD127" s="780"/>
      <c r="AE127" s="781"/>
      <c r="AF127" s="782" t="s">
        <v>443</v>
      </c>
      <c r="AG127" s="780"/>
      <c r="AH127" s="780"/>
      <c r="AI127" s="780"/>
      <c r="AJ127" s="781"/>
      <c r="AK127" s="782" t="s">
        <v>129</v>
      </c>
      <c r="AL127" s="780"/>
      <c r="AM127" s="780"/>
      <c r="AN127" s="780"/>
      <c r="AO127" s="781"/>
      <c r="AP127" s="821" t="s">
        <v>443</v>
      </c>
      <c r="AQ127" s="822"/>
      <c r="AR127" s="822"/>
      <c r="AS127" s="822"/>
      <c r="AT127" s="823"/>
      <c r="AU127" s="232"/>
      <c r="AV127" s="232"/>
      <c r="AW127" s="232"/>
      <c r="AX127" s="824" t="s">
        <v>491</v>
      </c>
      <c r="AY127" s="812"/>
      <c r="AZ127" s="812"/>
      <c r="BA127" s="812"/>
      <c r="BB127" s="812"/>
      <c r="BC127" s="812"/>
      <c r="BD127" s="812"/>
      <c r="BE127" s="813"/>
      <c r="BF127" s="811" t="s">
        <v>492</v>
      </c>
      <c r="BG127" s="812"/>
      <c r="BH127" s="812"/>
      <c r="BI127" s="812"/>
      <c r="BJ127" s="812"/>
      <c r="BK127" s="812"/>
      <c r="BL127" s="813"/>
      <c r="BM127" s="811" t="s">
        <v>493</v>
      </c>
      <c r="BN127" s="812"/>
      <c r="BO127" s="812"/>
      <c r="BP127" s="812"/>
      <c r="BQ127" s="812"/>
      <c r="BR127" s="812"/>
      <c r="BS127" s="813"/>
      <c r="BT127" s="811" t="s">
        <v>494</v>
      </c>
      <c r="BU127" s="812"/>
      <c r="BV127" s="812"/>
      <c r="BW127" s="812"/>
      <c r="BX127" s="812"/>
      <c r="BY127" s="812"/>
      <c r="BZ127" s="814"/>
      <c r="CA127" s="232"/>
      <c r="CB127" s="232"/>
      <c r="CC127" s="232"/>
      <c r="CD127" s="255"/>
      <c r="CE127" s="255"/>
      <c r="CF127" s="255"/>
      <c r="CG127" s="232"/>
      <c r="CH127" s="232"/>
      <c r="CI127" s="232"/>
      <c r="CJ127" s="254"/>
      <c r="CK127" s="834"/>
      <c r="CL127" s="835"/>
      <c r="CM127" s="835"/>
      <c r="CN127" s="835"/>
      <c r="CO127" s="836"/>
      <c r="CP127" s="815" t="s">
        <v>495</v>
      </c>
      <c r="CQ127" s="752"/>
      <c r="CR127" s="752"/>
      <c r="CS127" s="752"/>
      <c r="CT127" s="752"/>
      <c r="CU127" s="752"/>
      <c r="CV127" s="752"/>
      <c r="CW127" s="752"/>
      <c r="CX127" s="752"/>
      <c r="CY127" s="752"/>
      <c r="CZ127" s="752"/>
      <c r="DA127" s="752"/>
      <c r="DB127" s="752"/>
      <c r="DC127" s="752"/>
      <c r="DD127" s="752"/>
      <c r="DE127" s="752"/>
      <c r="DF127" s="753"/>
      <c r="DG127" s="816" t="s">
        <v>443</v>
      </c>
      <c r="DH127" s="817"/>
      <c r="DI127" s="817"/>
      <c r="DJ127" s="817"/>
      <c r="DK127" s="817"/>
      <c r="DL127" s="817" t="s">
        <v>484</v>
      </c>
      <c r="DM127" s="817"/>
      <c r="DN127" s="817"/>
      <c r="DO127" s="817"/>
      <c r="DP127" s="817"/>
      <c r="DQ127" s="817" t="s">
        <v>443</v>
      </c>
      <c r="DR127" s="817"/>
      <c r="DS127" s="817"/>
      <c r="DT127" s="817"/>
      <c r="DU127" s="817"/>
      <c r="DV127" s="794" t="s">
        <v>443</v>
      </c>
      <c r="DW127" s="794"/>
      <c r="DX127" s="794"/>
      <c r="DY127" s="794"/>
      <c r="DZ127" s="795"/>
    </row>
    <row r="128" spans="1:130" s="230" customFormat="1" ht="26.25" customHeight="1" thickBot="1" x14ac:dyDescent="0.2">
      <c r="A128" s="796" t="s">
        <v>496</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497</v>
      </c>
      <c r="X128" s="798"/>
      <c r="Y128" s="798"/>
      <c r="Z128" s="799"/>
      <c r="AA128" s="800">
        <v>202253</v>
      </c>
      <c r="AB128" s="801"/>
      <c r="AC128" s="801"/>
      <c r="AD128" s="801"/>
      <c r="AE128" s="802"/>
      <c r="AF128" s="803">
        <v>240669</v>
      </c>
      <c r="AG128" s="801"/>
      <c r="AH128" s="801"/>
      <c r="AI128" s="801"/>
      <c r="AJ128" s="802"/>
      <c r="AK128" s="803">
        <v>210429</v>
      </c>
      <c r="AL128" s="801"/>
      <c r="AM128" s="801"/>
      <c r="AN128" s="801"/>
      <c r="AO128" s="802"/>
      <c r="AP128" s="804"/>
      <c r="AQ128" s="805"/>
      <c r="AR128" s="805"/>
      <c r="AS128" s="805"/>
      <c r="AT128" s="806"/>
      <c r="AU128" s="232"/>
      <c r="AV128" s="232"/>
      <c r="AW128" s="232"/>
      <c r="AX128" s="807" t="s">
        <v>498</v>
      </c>
      <c r="AY128" s="808"/>
      <c r="AZ128" s="808"/>
      <c r="BA128" s="808"/>
      <c r="BB128" s="808"/>
      <c r="BC128" s="808"/>
      <c r="BD128" s="808"/>
      <c r="BE128" s="809"/>
      <c r="BF128" s="786" t="s">
        <v>443</v>
      </c>
      <c r="BG128" s="787"/>
      <c r="BH128" s="787"/>
      <c r="BI128" s="787"/>
      <c r="BJ128" s="787"/>
      <c r="BK128" s="787"/>
      <c r="BL128" s="810"/>
      <c r="BM128" s="786">
        <v>13.8</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37"/>
      <c r="CL128" s="838"/>
      <c r="CM128" s="838"/>
      <c r="CN128" s="838"/>
      <c r="CO128" s="839"/>
      <c r="CP128" s="789" t="s">
        <v>499</v>
      </c>
      <c r="CQ128" s="730"/>
      <c r="CR128" s="730"/>
      <c r="CS128" s="730"/>
      <c r="CT128" s="730"/>
      <c r="CU128" s="730"/>
      <c r="CV128" s="730"/>
      <c r="CW128" s="730"/>
      <c r="CX128" s="730"/>
      <c r="CY128" s="730"/>
      <c r="CZ128" s="730"/>
      <c r="DA128" s="730"/>
      <c r="DB128" s="730"/>
      <c r="DC128" s="730"/>
      <c r="DD128" s="730"/>
      <c r="DE128" s="730"/>
      <c r="DF128" s="731"/>
      <c r="DG128" s="790" t="s">
        <v>443</v>
      </c>
      <c r="DH128" s="791"/>
      <c r="DI128" s="791"/>
      <c r="DJ128" s="791"/>
      <c r="DK128" s="791"/>
      <c r="DL128" s="791" t="s">
        <v>443</v>
      </c>
      <c r="DM128" s="791"/>
      <c r="DN128" s="791"/>
      <c r="DO128" s="791"/>
      <c r="DP128" s="791"/>
      <c r="DQ128" s="791" t="s">
        <v>443</v>
      </c>
      <c r="DR128" s="791"/>
      <c r="DS128" s="791"/>
      <c r="DT128" s="791"/>
      <c r="DU128" s="791"/>
      <c r="DV128" s="792" t="s">
        <v>443</v>
      </c>
      <c r="DW128" s="792"/>
      <c r="DX128" s="792"/>
      <c r="DY128" s="792"/>
      <c r="DZ128" s="793"/>
    </row>
    <row r="129" spans="1:131" s="230" customFormat="1" ht="26.25" customHeight="1" x14ac:dyDescent="0.15">
      <c r="A129" s="774" t="s">
        <v>108</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500</v>
      </c>
      <c r="X129" s="777"/>
      <c r="Y129" s="777"/>
      <c r="Z129" s="778"/>
      <c r="AA129" s="779">
        <v>7688136</v>
      </c>
      <c r="AB129" s="780"/>
      <c r="AC129" s="780"/>
      <c r="AD129" s="780"/>
      <c r="AE129" s="781"/>
      <c r="AF129" s="782">
        <v>8145115</v>
      </c>
      <c r="AG129" s="780"/>
      <c r="AH129" s="780"/>
      <c r="AI129" s="780"/>
      <c r="AJ129" s="781"/>
      <c r="AK129" s="782">
        <v>7820752</v>
      </c>
      <c r="AL129" s="780"/>
      <c r="AM129" s="780"/>
      <c r="AN129" s="780"/>
      <c r="AO129" s="781"/>
      <c r="AP129" s="783"/>
      <c r="AQ129" s="784"/>
      <c r="AR129" s="784"/>
      <c r="AS129" s="784"/>
      <c r="AT129" s="785"/>
      <c r="AU129" s="233"/>
      <c r="AV129" s="233"/>
      <c r="AW129" s="233"/>
      <c r="AX129" s="751" t="s">
        <v>501</v>
      </c>
      <c r="AY129" s="752"/>
      <c r="AZ129" s="752"/>
      <c r="BA129" s="752"/>
      <c r="BB129" s="752"/>
      <c r="BC129" s="752"/>
      <c r="BD129" s="752"/>
      <c r="BE129" s="753"/>
      <c r="BF129" s="770" t="s">
        <v>129</v>
      </c>
      <c r="BG129" s="771"/>
      <c r="BH129" s="771"/>
      <c r="BI129" s="771"/>
      <c r="BJ129" s="771"/>
      <c r="BK129" s="771"/>
      <c r="BL129" s="772"/>
      <c r="BM129" s="770">
        <v>18.8</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502</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503</v>
      </c>
      <c r="X130" s="777"/>
      <c r="Y130" s="777"/>
      <c r="Z130" s="778"/>
      <c r="AA130" s="779">
        <v>1127370</v>
      </c>
      <c r="AB130" s="780"/>
      <c r="AC130" s="780"/>
      <c r="AD130" s="780"/>
      <c r="AE130" s="781"/>
      <c r="AF130" s="782">
        <v>1090212</v>
      </c>
      <c r="AG130" s="780"/>
      <c r="AH130" s="780"/>
      <c r="AI130" s="780"/>
      <c r="AJ130" s="781"/>
      <c r="AK130" s="782">
        <v>1087198</v>
      </c>
      <c r="AL130" s="780"/>
      <c r="AM130" s="780"/>
      <c r="AN130" s="780"/>
      <c r="AO130" s="781"/>
      <c r="AP130" s="783"/>
      <c r="AQ130" s="784"/>
      <c r="AR130" s="784"/>
      <c r="AS130" s="784"/>
      <c r="AT130" s="785"/>
      <c r="AU130" s="233"/>
      <c r="AV130" s="233"/>
      <c r="AW130" s="233"/>
      <c r="AX130" s="751" t="s">
        <v>504</v>
      </c>
      <c r="AY130" s="752"/>
      <c r="AZ130" s="752"/>
      <c r="BA130" s="752"/>
      <c r="BB130" s="752"/>
      <c r="BC130" s="752"/>
      <c r="BD130" s="752"/>
      <c r="BE130" s="753"/>
      <c r="BF130" s="754">
        <v>10.7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505</v>
      </c>
      <c r="X131" s="761"/>
      <c r="Y131" s="761"/>
      <c r="Z131" s="762"/>
      <c r="AA131" s="763">
        <v>6560766</v>
      </c>
      <c r="AB131" s="764"/>
      <c r="AC131" s="764"/>
      <c r="AD131" s="764"/>
      <c r="AE131" s="765"/>
      <c r="AF131" s="766">
        <v>7054903</v>
      </c>
      <c r="AG131" s="764"/>
      <c r="AH131" s="764"/>
      <c r="AI131" s="764"/>
      <c r="AJ131" s="765"/>
      <c r="AK131" s="766">
        <v>6733554</v>
      </c>
      <c r="AL131" s="764"/>
      <c r="AM131" s="764"/>
      <c r="AN131" s="764"/>
      <c r="AO131" s="765"/>
      <c r="AP131" s="767"/>
      <c r="AQ131" s="768"/>
      <c r="AR131" s="768"/>
      <c r="AS131" s="768"/>
      <c r="AT131" s="769"/>
      <c r="AU131" s="233"/>
      <c r="AV131" s="233"/>
      <c r="AW131" s="233"/>
      <c r="AX131" s="729" t="s">
        <v>506</v>
      </c>
      <c r="AY131" s="730"/>
      <c r="AZ131" s="730"/>
      <c r="BA131" s="730"/>
      <c r="BB131" s="730"/>
      <c r="BC131" s="730"/>
      <c r="BD131" s="730"/>
      <c r="BE131" s="731"/>
      <c r="BF131" s="732">
        <v>80.099999999999994</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507</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508</v>
      </c>
      <c r="W132" s="742"/>
      <c r="X132" s="742"/>
      <c r="Y132" s="742"/>
      <c r="Z132" s="743"/>
      <c r="AA132" s="744">
        <v>11.005818530000001</v>
      </c>
      <c r="AB132" s="745"/>
      <c r="AC132" s="745"/>
      <c r="AD132" s="745"/>
      <c r="AE132" s="746"/>
      <c r="AF132" s="747">
        <v>10.51352513</v>
      </c>
      <c r="AG132" s="745"/>
      <c r="AH132" s="745"/>
      <c r="AI132" s="745"/>
      <c r="AJ132" s="746"/>
      <c r="AK132" s="747">
        <v>10.63089418</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509</v>
      </c>
      <c r="W133" s="721"/>
      <c r="X133" s="721"/>
      <c r="Y133" s="721"/>
      <c r="Z133" s="722"/>
      <c r="AA133" s="723">
        <v>12.4</v>
      </c>
      <c r="AB133" s="724"/>
      <c r="AC133" s="724"/>
      <c r="AD133" s="724"/>
      <c r="AE133" s="725"/>
      <c r="AF133" s="723">
        <v>11.3</v>
      </c>
      <c r="AG133" s="724"/>
      <c r="AH133" s="724"/>
      <c r="AI133" s="724"/>
      <c r="AJ133" s="725"/>
      <c r="AK133" s="723">
        <v>10.7</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ZsVjg6ws2RK3G42j4cxvCGFRpPDBSpAK8qb5xtrgWZq4OJysj7kvk7Rv7IWTwd0FFO/D2oJXYlDWmiaKquEBtw==" saltValue="fY4HMlAV3Uaavw4UzuD2+Q==" spinCount="100000" sheet="1" objects="1" scenarios="1" formatRows="0"/>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510</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VvZAY8BtFzmruwUn2lOsplH3p+gwNU1CK4Yqj7yGYSsHYsqXivQpNs3bnBxlTF8Ysjmk/5t/jF5AimTzhJLuaw==" saltValue="bv0ShXBvwq5LUFPE6NV5U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rEtXI9f3NhXuWQyFfUvZpVLdhALLWtYlQ2VRJ/564+p8cPO81ONi+1/p55N1tyr2apjdWDNeijBCdXriNhoSw==" saltValue="hQ7KQ/75FK5dsQSsfhgPI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512</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27" t="s">
        <v>513</v>
      </c>
      <c r="AP7" s="272"/>
      <c r="AQ7" s="273" t="s">
        <v>514</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28"/>
      <c r="AP8" s="278" t="s">
        <v>515</v>
      </c>
      <c r="AQ8" s="279" t="s">
        <v>516</v>
      </c>
      <c r="AR8" s="280" t="s">
        <v>517</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29" t="s">
        <v>518</v>
      </c>
      <c r="AL9" s="1130"/>
      <c r="AM9" s="1130"/>
      <c r="AN9" s="1131"/>
      <c r="AO9" s="281">
        <v>2850636</v>
      </c>
      <c r="AP9" s="281">
        <v>118431</v>
      </c>
      <c r="AQ9" s="282">
        <v>88339</v>
      </c>
      <c r="AR9" s="283">
        <v>34.1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29" t="s">
        <v>519</v>
      </c>
      <c r="AL10" s="1130"/>
      <c r="AM10" s="1130"/>
      <c r="AN10" s="1131"/>
      <c r="AO10" s="284">
        <v>326291</v>
      </c>
      <c r="AP10" s="284">
        <v>13556</v>
      </c>
      <c r="AQ10" s="285">
        <v>7842</v>
      </c>
      <c r="AR10" s="286">
        <v>72.900000000000006</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29" t="s">
        <v>520</v>
      </c>
      <c r="AL11" s="1130"/>
      <c r="AM11" s="1130"/>
      <c r="AN11" s="1131"/>
      <c r="AO11" s="284" t="s">
        <v>521</v>
      </c>
      <c r="AP11" s="284" t="s">
        <v>521</v>
      </c>
      <c r="AQ11" s="285">
        <v>2321</v>
      </c>
      <c r="AR11" s="286" t="s">
        <v>521</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29" t="s">
        <v>522</v>
      </c>
      <c r="AL12" s="1130"/>
      <c r="AM12" s="1130"/>
      <c r="AN12" s="1131"/>
      <c r="AO12" s="284" t="s">
        <v>521</v>
      </c>
      <c r="AP12" s="284" t="s">
        <v>521</v>
      </c>
      <c r="AQ12" s="285">
        <v>10</v>
      </c>
      <c r="AR12" s="286" t="s">
        <v>521</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29" t="s">
        <v>523</v>
      </c>
      <c r="AL13" s="1130"/>
      <c r="AM13" s="1130"/>
      <c r="AN13" s="1131"/>
      <c r="AO13" s="284">
        <v>77198</v>
      </c>
      <c r="AP13" s="284">
        <v>3207</v>
      </c>
      <c r="AQ13" s="285">
        <v>2936</v>
      </c>
      <c r="AR13" s="286">
        <v>9.1999999999999993</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29" t="s">
        <v>524</v>
      </c>
      <c r="AL14" s="1130"/>
      <c r="AM14" s="1130"/>
      <c r="AN14" s="1131"/>
      <c r="AO14" s="284">
        <v>292728</v>
      </c>
      <c r="AP14" s="284">
        <v>12162</v>
      </c>
      <c r="AQ14" s="285">
        <v>1649</v>
      </c>
      <c r="AR14" s="286">
        <v>637.5</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2" t="s">
        <v>525</v>
      </c>
      <c r="AL15" s="1133"/>
      <c r="AM15" s="1133"/>
      <c r="AN15" s="1134"/>
      <c r="AO15" s="284">
        <v>-299663</v>
      </c>
      <c r="AP15" s="284">
        <v>-12450</v>
      </c>
      <c r="AQ15" s="285">
        <v>-5997</v>
      </c>
      <c r="AR15" s="286">
        <v>107.6</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2" t="s">
        <v>185</v>
      </c>
      <c r="AL16" s="1133"/>
      <c r="AM16" s="1133"/>
      <c r="AN16" s="1134"/>
      <c r="AO16" s="284">
        <v>3247190</v>
      </c>
      <c r="AP16" s="284">
        <v>134906</v>
      </c>
      <c r="AQ16" s="285">
        <v>97102</v>
      </c>
      <c r="AR16" s="286">
        <v>38.9</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526</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527</v>
      </c>
      <c r="AP20" s="293" t="s">
        <v>528</v>
      </c>
      <c r="AQ20" s="294" t="s">
        <v>529</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5" t="s">
        <v>530</v>
      </c>
      <c r="AL21" s="1136"/>
      <c r="AM21" s="1136"/>
      <c r="AN21" s="1137"/>
      <c r="AO21" s="297">
        <v>12.26</v>
      </c>
      <c r="AP21" s="298">
        <v>8.91</v>
      </c>
      <c r="AQ21" s="299">
        <v>3.35</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5" t="s">
        <v>531</v>
      </c>
      <c r="AL22" s="1136"/>
      <c r="AM22" s="1136"/>
      <c r="AN22" s="1137"/>
      <c r="AO22" s="302">
        <v>99.2</v>
      </c>
      <c r="AP22" s="303">
        <v>97.5</v>
      </c>
      <c r="AQ22" s="304">
        <v>1.7</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38" t="s">
        <v>532</v>
      </c>
      <c r="B26" s="1138"/>
      <c r="C26" s="1138"/>
      <c r="D26" s="1138"/>
      <c r="E26" s="1138"/>
      <c r="F26" s="1138"/>
      <c r="G26" s="1138"/>
      <c r="H26" s="1138"/>
      <c r="I26" s="1138"/>
      <c r="J26" s="1138"/>
      <c r="K26" s="1138"/>
      <c r="L26" s="1138"/>
      <c r="M26" s="1138"/>
      <c r="N26" s="1138"/>
      <c r="O26" s="1138"/>
      <c r="P26" s="1138"/>
      <c r="Q26" s="1138"/>
      <c r="R26" s="1138"/>
      <c r="S26" s="1138"/>
      <c r="T26" s="1138"/>
      <c r="U26" s="1138"/>
      <c r="V26" s="1138"/>
      <c r="W26" s="1138"/>
      <c r="X26" s="1138"/>
      <c r="Y26" s="1138"/>
      <c r="Z26" s="1138"/>
      <c r="AA26" s="1138"/>
      <c r="AB26" s="1138"/>
      <c r="AC26" s="1138"/>
      <c r="AD26" s="1138"/>
      <c r="AE26" s="1138"/>
      <c r="AF26" s="1138"/>
      <c r="AG26" s="1138"/>
      <c r="AH26" s="1138"/>
      <c r="AI26" s="1138"/>
      <c r="AJ26" s="1138"/>
      <c r="AK26" s="1138"/>
      <c r="AL26" s="1138"/>
      <c r="AM26" s="1138"/>
      <c r="AN26" s="1138"/>
      <c r="AO26" s="1138"/>
      <c r="AP26" s="1138"/>
      <c r="AQ26" s="1138"/>
      <c r="AR26" s="1138"/>
      <c r="AS26" s="1138"/>
      <c r="AT26" s="267"/>
    </row>
    <row r="27" spans="1:46" x14ac:dyDescent="0.15">
      <c r="A27" s="309"/>
      <c r="AO27" s="262"/>
      <c r="AP27" s="262"/>
      <c r="AQ27" s="262"/>
      <c r="AR27" s="262"/>
      <c r="AS27" s="262"/>
      <c r="AT27" s="262"/>
    </row>
    <row r="28" spans="1:46" ht="17.25" x14ac:dyDescent="0.15">
      <c r="A28" s="263" t="s">
        <v>533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534</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27" t="s">
        <v>513</v>
      </c>
      <c r="AP30" s="272"/>
      <c r="AQ30" s="273" t="s">
        <v>514</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28"/>
      <c r="AP31" s="278" t="s">
        <v>515</v>
      </c>
      <c r="AQ31" s="279" t="s">
        <v>516</v>
      </c>
      <c r="AR31" s="280" t="s">
        <v>517</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13" t="s">
        <v>535</v>
      </c>
      <c r="AL32" s="1114"/>
      <c r="AM32" s="1114"/>
      <c r="AN32" s="1115"/>
      <c r="AO32" s="312">
        <v>1726967</v>
      </c>
      <c r="AP32" s="312">
        <v>71748</v>
      </c>
      <c r="AQ32" s="313">
        <v>55264</v>
      </c>
      <c r="AR32" s="314">
        <v>29.8</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13" t="s">
        <v>536</v>
      </c>
      <c r="AL33" s="1114"/>
      <c r="AM33" s="1114"/>
      <c r="AN33" s="1115"/>
      <c r="AO33" s="312" t="s">
        <v>521</v>
      </c>
      <c r="AP33" s="312" t="s">
        <v>521</v>
      </c>
      <c r="AQ33" s="313" t="s">
        <v>521</v>
      </c>
      <c r="AR33" s="314" t="s">
        <v>521</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13" t="s">
        <v>537</v>
      </c>
      <c r="AL34" s="1114"/>
      <c r="AM34" s="1114"/>
      <c r="AN34" s="1115"/>
      <c r="AO34" s="312" t="s">
        <v>521</v>
      </c>
      <c r="AP34" s="312" t="s">
        <v>521</v>
      </c>
      <c r="AQ34" s="313">
        <v>19</v>
      </c>
      <c r="AR34" s="314" t="s">
        <v>521</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13" t="s">
        <v>538</v>
      </c>
      <c r="AL35" s="1114"/>
      <c r="AM35" s="1114"/>
      <c r="AN35" s="1115"/>
      <c r="AO35" s="312">
        <v>257726</v>
      </c>
      <c r="AP35" s="312">
        <v>10707</v>
      </c>
      <c r="AQ35" s="313">
        <v>18522</v>
      </c>
      <c r="AR35" s="314">
        <v>-42.2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13" t="s">
        <v>539</v>
      </c>
      <c r="AL36" s="1114"/>
      <c r="AM36" s="1114"/>
      <c r="AN36" s="1115"/>
      <c r="AO36" s="312">
        <v>25508</v>
      </c>
      <c r="AP36" s="312">
        <v>1060</v>
      </c>
      <c r="AQ36" s="313">
        <v>2744</v>
      </c>
      <c r="AR36" s="314">
        <v>-61.4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13" t="s">
        <v>540</v>
      </c>
      <c r="AL37" s="1114"/>
      <c r="AM37" s="1114"/>
      <c r="AN37" s="1115"/>
      <c r="AO37" s="312" t="s">
        <v>521</v>
      </c>
      <c r="AP37" s="312" t="s">
        <v>521</v>
      </c>
      <c r="AQ37" s="313">
        <v>519</v>
      </c>
      <c r="AR37" s="314" t="s">
        <v>521</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16" t="s">
        <v>541</v>
      </c>
      <c r="AL38" s="1117"/>
      <c r="AM38" s="1117"/>
      <c r="AN38" s="1118"/>
      <c r="AO38" s="315">
        <v>3263</v>
      </c>
      <c r="AP38" s="315">
        <v>136</v>
      </c>
      <c r="AQ38" s="316">
        <v>4</v>
      </c>
      <c r="AR38" s="304">
        <v>3300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16" t="s">
        <v>542</v>
      </c>
      <c r="AL39" s="1117"/>
      <c r="AM39" s="1117"/>
      <c r="AN39" s="1118"/>
      <c r="AO39" s="312">
        <v>-210429</v>
      </c>
      <c r="AP39" s="312">
        <v>-8742</v>
      </c>
      <c r="AQ39" s="313">
        <v>-3996</v>
      </c>
      <c r="AR39" s="314">
        <v>118.8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13" t="s">
        <v>543</v>
      </c>
      <c r="AL40" s="1114"/>
      <c r="AM40" s="1114"/>
      <c r="AN40" s="1115"/>
      <c r="AO40" s="312">
        <v>-1087198</v>
      </c>
      <c r="AP40" s="312">
        <v>-45168</v>
      </c>
      <c r="AQ40" s="313">
        <v>-50182</v>
      </c>
      <c r="AR40" s="314">
        <v>-10</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19" t="s">
        <v>299</v>
      </c>
      <c r="AL41" s="1120"/>
      <c r="AM41" s="1120"/>
      <c r="AN41" s="1121"/>
      <c r="AO41" s="312">
        <v>715837</v>
      </c>
      <c r="AP41" s="312">
        <v>29740</v>
      </c>
      <c r="AQ41" s="313">
        <v>22892</v>
      </c>
      <c r="AR41" s="314">
        <v>29.9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544</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545</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546</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2" t="s">
        <v>513</v>
      </c>
      <c r="AN49" s="1124" t="s">
        <v>547</v>
      </c>
      <c r="AO49" s="1125"/>
      <c r="AP49" s="1125"/>
      <c r="AQ49" s="1125"/>
      <c r="AR49" s="1126"/>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3"/>
      <c r="AN50" s="328" t="s">
        <v>548</v>
      </c>
      <c r="AO50" s="329" t="s">
        <v>549</v>
      </c>
      <c r="AP50" s="330" t="s">
        <v>550</v>
      </c>
      <c r="AQ50" s="331" t="s">
        <v>551</v>
      </c>
      <c r="AR50" s="332" t="s">
        <v>552</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553</v>
      </c>
      <c r="AL51" s="325"/>
      <c r="AM51" s="333">
        <v>1595727</v>
      </c>
      <c r="AN51" s="334">
        <v>61381</v>
      </c>
      <c r="AO51" s="335">
        <v>4</v>
      </c>
      <c r="AP51" s="336">
        <v>69729</v>
      </c>
      <c r="AQ51" s="337">
        <v>1.8</v>
      </c>
      <c r="AR51" s="338">
        <v>2.2000000000000002</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554</v>
      </c>
      <c r="AM52" s="341">
        <v>1208813</v>
      </c>
      <c r="AN52" s="342">
        <v>46498</v>
      </c>
      <c r="AO52" s="343">
        <v>15.3</v>
      </c>
      <c r="AP52" s="344">
        <v>38908</v>
      </c>
      <c r="AQ52" s="345">
        <v>14</v>
      </c>
      <c r="AR52" s="346">
        <v>1.3</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555</v>
      </c>
      <c r="AL53" s="325"/>
      <c r="AM53" s="333">
        <v>2711242</v>
      </c>
      <c r="AN53" s="334">
        <v>106219</v>
      </c>
      <c r="AO53" s="335">
        <v>73</v>
      </c>
      <c r="AP53" s="336">
        <v>74581</v>
      </c>
      <c r="AQ53" s="337">
        <v>7</v>
      </c>
      <c r="AR53" s="338">
        <v>66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554</v>
      </c>
      <c r="AM54" s="341">
        <v>2081345</v>
      </c>
      <c r="AN54" s="342">
        <v>81541</v>
      </c>
      <c r="AO54" s="343">
        <v>75.400000000000006</v>
      </c>
      <c r="AP54" s="344">
        <v>41563</v>
      </c>
      <c r="AQ54" s="345">
        <v>6.8</v>
      </c>
      <c r="AR54" s="346">
        <v>68.599999999999994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556</v>
      </c>
      <c r="AL55" s="325"/>
      <c r="AM55" s="333">
        <v>2712307</v>
      </c>
      <c r="AN55" s="334">
        <v>108202</v>
      </c>
      <c r="AO55" s="335">
        <v>1.9</v>
      </c>
      <c r="AP55" s="336">
        <v>76347</v>
      </c>
      <c r="AQ55" s="337">
        <v>2.4</v>
      </c>
      <c r="AR55" s="338">
        <v>-0.5</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554</v>
      </c>
      <c r="AM56" s="341">
        <v>1892284</v>
      </c>
      <c r="AN56" s="342">
        <v>75489</v>
      </c>
      <c r="AO56" s="343">
        <v>-7.4</v>
      </c>
      <c r="AP56" s="344">
        <v>41762</v>
      </c>
      <c r="AQ56" s="345">
        <v>0.5</v>
      </c>
      <c r="AR56" s="346">
        <v>-7.9</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557</v>
      </c>
      <c r="AL57" s="325"/>
      <c r="AM57" s="333">
        <v>2902675</v>
      </c>
      <c r="AN57" s="334">
        <v>118404</v>
      </c>
      <c r="AO57" s="335">
        <v>9.4</v>
      </c>
      <c r="AP57" s="336">
        <v>69604</v>
      </c>
      <c r="AQ57" s="337">
        <v>-8.8000000000000007</v>
      </c>
      <c r="AR57" s="338">
        <v>18.2</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554</v>
      </c>
      <c r="AM58" s="341">
        <v>2042514</v>
      </c>
      <c r="AN58" s="342">
        <v>83317</v>
      </c>
      <c r="AO58" s="343">
        <v>10.4</v>
      </c>
      <c r="AP58" s="344">
        <v>36247</v>
      </c>
      <c r="AQ58" s="345">
        <v>-13.2</v>
      </c>
      <c r="AR58" s="346">
        <v>23.6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558</v>
      </c>
      <c r="AL59" s="325"/>
      <c r="AM59" s="333">
        <v>4652508</v>
      </c>
      <c r="AN59" s="334">
        <v>193291</v>
      </c>
      <c r="AO59" s="335">
        <v>63.2</v>
      </c>
      <c r="AP59" s="336">
        <v>68410</v>
      </c>
      <c r="AQ59" s="337">
        <v>-1.7</v>
      </c>
      <c r="AR59" s="338">
        <v>64.900000000000006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554</v>
      </c>
      <c r="AM60" s="341">
        <v>4032402</v>
      </c>
      <c r="AN60" s="342">
        <v>167528</v>
      </c>
      <c r="AO60" s="343">
        <v>101.1</v>
      </c>
      <c r="AP60" s="344">
        <v>35086</v>
      </c>
      <c r="AQ60" s="345">
        <v>-3.2</v>
      </c>
      <c r="AR60" s="346">
        <v>104.3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559</v>
      </c>
      <c r="AL61" s="347"/>
      <c r="AM61" s="348">
        <v>2914892</v>
      </c>
      <c r="AN61" s="349">
        <v>117499</v>
      </c>
      <c r="AO61" s="350">
        <v>30.3</v>
      </c>
      <c r="AP61" s="351">
        <v>71734</v>
      </c>
      <c r="AQ61" s="352">
        <v>0.1</v>
      </c>
      <c r="AR61" s="338">
        <v>30.2</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554</v>
      </c>
      <c r="AM62" s="341">
        <v>2251472</v>
      </c>
      <c r="AN62" s="342">
        <v>90875</v>
      </c>
      <c r="AO62" s="343">
        <v>39</v>
      </c>
      <c r="AP62" s="344">
        <v>38713</v>
      </c>
      <c r="AQ62" s="345">
        <v>1</v>
      </c>
      <c r="AR62" s="346">
        <v>38</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lOnuXr1rQ4r1BxXJLBIJ8D6scX0CLbgT5Q825wA0DEZdMUTeA+w2e1OE7s59x99yxPG8JJCjvClzJ47/jLd/rw==" saltValue="vHIksgNRj4xXyouf5UeV2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561</v>
      </c>
    </row>
    <row r="120" spans="125:125" ht="13.5" hidden="1" customHeight="1" x14ac:dyDescent="0.15"/>
    <row r="121" spans="125:125" ht="13.5" hidden="1" customHeight="1" x14ac:dyDescent="0.15">
      <c r="DU121" s="259"/>
    </row>
  </sheetData>
  <sheetProtection algorithmName="SHA-512" hashValue="u6dqyaQptq6+Zlb+oQpbnOE+h+4k2epJMFRdHQGWYAIRshkITaFbqI1fSQ2XmiJt86DE/AzWz2fUYFwK5u8elw==" saltValue="fB65OzmfCSQurwE9D+UZh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562</v>
      </c>
    </row>
  </sheetData>
  <sheetProtection algorithmName="SHA-512" hashValue="wQayr669f2QH/D9nOklXpo4sVQSURce6Dbfz1xj3fYWD/OzTS6D1TCVl0Ykai/1Gmytfo8ks5Li0v/0o+xnDOw==" saltValue="kylR4M+T8EHoxeMNbuFGY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139" t="s">
        <v>3</v>
      </c>
      <c r="D47" s="1139"/>
      <c r="E47" s="1140"/>
      <c r="F47" s="11">
        <v>26.77</v>
      </c>
      <c r="G47" s="12">
        <v>29.51</v>
      </c>
      <c r="H47" s="12">
        <v>31.81</v>
      </c>
      <c r="I47" s="12">
        <v>32.18</v>
      </c>
      <c r="J47" s="13">
        <v>37.1</v>
      </c>
    </row>
    <row r="48" spans="2:10" ht="57.75" customHeight="1" x14ac:dyDescent="0.15">
      <c r="B48" s="14"/>
      <c r="C48" s="1141" t="s">
        <v>4</v>
      </c>
      <c r="D48" s="1141"/>
      <c r="E48" s="1142"/>
      <c r="F48" s="15">
        <v>5.27</v>
      </c>
      <c r="G48" s="16">
        <v>1.65</v>
      </c>
      <c r="H48" s="16">
        <v>4.49</v>
      </c>
      <c r="I48" s="16">
        <v>14.13</v>
      </c>
      <c r="J48" s="17">
        <v>10.61</v>
      </c>
    </row>
    <row r="49" spans="2:10" ht="57.75" customHeight="1" thickBot="1" x14ac:dyDescent="0.2">
      <c r="B49" s="18"/>
      <c r="C49" s="1143" t="s">
        <v>5</v>
      </c>
      <c r="D49" s="1143"/>
      <c r="E49" s="1144"/>
      <c r="F49" s="19">
        <v>0.15</v>
      </c>
      <c r="G49" s="20" t="s">
        <v>568</v>
      </c>
      <c r="H49" s="20">
        <v>6.04</v>
      </c>
      <c r="I49" s="20">
        <v>12.04</v>
      </c>
      <c r="J49" s="21">
        <v>3.27</v>
      </c>
    </row>
    <row r="50" spans="2:10" x14ac:dyDescent="0.15"/>
  </sheetData>
  <sheetProtection algorithmName="SHA-512" hashValue="fJV3gcMExYlMPoYMorKL1LnrzBNacXse0/kPBzGfAZ0/1F44sZGrKTEc35K3jrEM40oIgVCeGnv8qaRf/Ts+hg==" saltValue="Fy7FFuOMUETy8zR1DIFc3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2024-03-18T02:23:45Z</cp:lastPrinted>
  <dcterms:created xsi:type="dcterms:W3CDTF">2024-03-14T03:28:40Z</dcterms:created>
  <dcterms:modified xsi:type="dcterms:W3CDTF">2024-03-18T02:54:00Z</dcterms:modified>
  <cp:category/>
</cp:coreProperties>
</file>